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est\Desktop\2018 House Model\election data files\"/>
    </mc:Choice>
  </mc:AlternateContent>
  <xr:revisionPtr revIDLastSave="0" documentId="13_ncr:1_{A9B2E38A-F0A5-49E8-93B0-DFD0D681E33A}" xr6:coauthVersionLast="38" xr6:coauthVersionMax="38" xr10:uidLastSave="{00000000-0000-0000-0000-000000000000}"/>
  <bookViews>
    <workbookView xWindow="0" yWindow="0" windowWidth="17256" windowHeight="5652" firstSheet="2" activeTab="2" xr2:uid="{45C3F71A-C88D-4570-8847-7685611DECB6}"/>
  </bookViews>
  <sheets>
    <sheet name="Generic Ballot" sheetId="1" r:id="rId1"/>
    <sheet name="Presidential Approval" sheetId="3" r:id="rId2"/>
    <sheet name="District Polls" sheetId="4" r:id="rId3"/>
    <sheet name="2006 District Polls" sheetId="5" r:id="rId4"/>
    <sheet name="Sheet2" sheetId="2" r:id="rId5"/>
    <sheet name="2006 GB by Hand" sheetId="6" r:id="rId6"/>
  </sheets>
  <definedNames>
    <definedName name="_xlnm._FilterDatabase" localSheetId="2" hidden="1">'District Polls'!$A$1:$R$971</definedName>
    <definedName name="_xlnm._FilterDatabase" localSheetId="0" hidden="1">'Generic Ballot'!$A$1:$M$907</definedName>
    <definedName name="_xlnm._FilterDatabase" localSheetId="1" hidden="1">'Presidential Approval'!$A$1:$L$1698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971" i="4" l="1"/>
  <c r="L971" i="4"/>
  <c r="M971" i="4"/>
  <c r="Q971" i="4"/>
  <c r="P971" i="4"/>
  <c r="N971" i="4" l="1"/>
  <c r="O971" i="4"/>
  <c r="I969" i="4"/>
  <c r="K969" i="4" s="1"/>
  <c r="J969" i="4"/>
  <c r="L969" i="4" s="1"/>
  <c r="I970" i="4"/>
  <c r="K970" i="4" s="1"/>
  <c r="J970" i="4"/>
  <c r="L970" i="4" s="1"/>
  <c r="Q970" i="4"/>
  <c r="P970" i="4"/>
  <c r="Q969" i="4"/>
  <c r="P969" i="4"/>
  <c r="Q964" i="4"/>
  <c r="Q965" i="4"/>
  <c r="Q966" i="4"/>
  <c r="Q967" i="4"/>
  <c r="Q968" i="4"/>
  <c r="I964" i="4"/>
  <c r="K964" i="4" s="1"/>
  <c r="J964" i="4"/>
  <c r="L964" i="4" s="1"/>
  <c r="I965" i="4"/>
  <c r="K965" i="4" s="1"/>
  <c r="J965" i="4"/>
  <c r="L965" i="4" s="1"/>
  <c r="I966" i="4"/>
  <c r="K966" i="4" s="1"/>
  <c r="J966" i="4"/>
  <c r="L966" i="4" s="1"/>
  <c r="I967" i="4"/>
  <c r="K967" i="4" s="1"/>
  <c r="J967" i="4"/>
  <c r="L967" i="4" s="1"/>
  <c r="I968" i="4"/>
  <c r="K968" i="4" s="1"/>
  <c r="J968" i="4"/>
  <c r="M968" i="4" s="1"/>
  <c r="P968" i="4"/>
  <c r="P967" i="4"/>
  <c r="P966" i="4"/>
  <c r="O966" i="4" s="1"/>
  <c r="P965" i="4"/>
  <c r="P964" i="4"/>
  <c r="Q959" i="4"/>
  <c r="Q960" i="4"/>
  <c r="Q961" i="4"/>
  <c r="Q962" i="4"/>
  <c r="Q963" i="4"/>
  <c r="I960" i="4"/>
  <c r="K960" i="4" s="1"/>
  <c r="J960" i="4"/>
  <c r="L960" i="4" s="1"/>
  <c r="I961" i="4"/>
  <c r="K961" i="4" s="1"/>
  <c r="J961" i="4"/>
  <c r="L961" i="4" s="1"/>
  <c r="I962" i="4"/>
  <c r="K962" i="4" s="1"/>
  <c r="J962" i="4"/>
  <c r="L962" i="4" s="1"/>
  <c r="I963" i="4"/>
  <c r="K963" i="4" s="1"/>
  <c r="J963" i="4"/>
  <c r="L963" i="4" s="1"/>
  <c r="P963" i="4"/>
  <c r="P962" i="4"/>
  <c r="P961" i="4"/>
  <c r="P960" i="4"/>
  <c r="K955" i="4"/>
  <c r="L955" i="4"/>
  <c r="M955" i="4"/>
  <c r="K956" i="4"/>
  <c r="L956" i="4"/>
  <c r="M956" i="4"/>
  <c r="K957" i="4"/>
  <c r="L957" i="4"/>
  <c r="M957" i="4"/>
  <c r="K958" i="4"/>
  <c r="L958" i="4"/>
  <c r="M958" i="4"/>
  <c r="J959" i="4"/>
  <c r="M959" i="4" s="1"/>
  <c r="I959" i="4"/>
  <c r="K959" i="4" s="1"/>
  <c r="P959" i="4"/>
  <c r="Q958" i="4"/>
  <c r="P958" i="4"/>
  <c r="Q957" i="4"/>
  <c r="P957" i="4"/>
  <c r="Q956" i="4"/>
  <c r="P956" i="4"/>
  <c r="Q955" i="4"/>
  <c r="P955" i="4"/>
  <c r="G1785" i="3"/>
  <c r="I1785" i="3" s="1"/>
  <c r="H1785" i="3"/>
  <c r="J1785" i="3" s="1"/>
  <c r="G1786" i="3"/>
  <c r="I1786" i="3" s="1"/>
  <c r="H1786" i="3"/>
  <c r="J1786" i="3" s="1"/>
  <c r="G1787" i="3"/>
  <c r="I1787" i="3" s="1"/>
  <c r="H1787" i="3"/>
  <c r="K1787" i="3" s="1"/>
  <c r="J1787" i="3"/>
  <c r="G1788" i="3"/>
  <c r="H1788" i="3"/>
  <c r="J1788" i="3" s="1"/>
  <c r="I1788" i="3"/>
  <c r="G1789" i="3"/>
  <c r="I1789" i="3" s="1"/>
  <c r="H1789" i="3"/>
  <c r="J1789" i="3" s="1"/>
  <c r="E1789" i="3"/>
  <c r="E1788" i="3"/>
  <c r="E1787" i="3"/>
  <c r="E1786" i="3"/>
  <c r="E1785" i="3"/>
  <c r="H893" i="1"/>
  <c r="J893" i="1" s="1"/>
  <c r="I893" i="1"/>
  <c r="K893" i="1" s="1"/>
  <c r="L893" i="1"/>
  <c r="H894" i="1"/>
  <c r="J894" i="1" s="1"/>
  <c r="I894" i="1"/>
  <c r="K894" i="1" s="1"/>
  <c r="H895" i="1"/>
  <c r="J895" i="1" s="1"/>
  <c r="I895" i="1"/>
  <c r="K895" i="1" s="1"/>
  <c r="L895" i="1"/>
  <c r="G895" i="1"/>
  <c r="G894" i="1"/>
  <c r="G893" i="1"/>
  <c r="O962" i="4" l="1"/>
  <c r="O960" i="4"/>
  <c r="O964" i="4"/>
  <c r="N955" i="4"/>
  <c r="O968" i="4"/>
  <c r="M969" i="4"/>
  <c r="N969" i="4" s="1"/>
  <c r="N956" i="4"/>
  <c r="O965" i="4"/>
  <c r="O967" i="4"/>
  <c r="N957" i="4"/>
  <c r="M964" i="4"/>
  <c r="N964" i="4" s="1"/>
  <c r="N958" i="4"/>
  <c r="O961" i="4"/>
  <c r="O969" i="4"/>
  <c r="O955" i="4"/>
  <c r="O957" i="4"/>
  <c r="O970" i="4"/>
  <c r="O956" i="4"/>
  <c r="O958" i="4"/>
  <c r="M963" i="4"/>
  <c r="N963" i="4" s="1"/>
  <c r="O963" i="4"/>
  <c r="O959" i="4"/>
  <c r="L1787" i="3"/>
  <c r="K1785" i="3"/>
  <c r="L1785" i="3" s="1"/>
  <c r="L968" i="4"/>
  <c r="N968" i="4" s="1"/>
  <c r="M967" i="4"/>
  <c r="N967" i="4" s="1"/>
  <c r="M895" i="1"/>
  <c r="M893" i="1"/>
  <c r="M961" i="4"/>
  <c r="N961" i="4" s="1"/>
  <c r="M960" i="4"/>
  <c r="N960" i="4" s="1"/>
  <c r="M965" i="4"/>
  <c r="N965" i="4" s="1"/>
  <c r="M970" i="4"/>
  <c r="N970" i="4" s="1"/>
  <c r="M966" i="4"/>
  <c r="N966" i="4" s="1"/>
  <c r="M962" i="4"/>
  <c r="N962" i="4" s="1"/>
  <c r="L959" i="4"/>
  <c r="N959" i="4" s="1"/>
  <c r="K1789" i="3"/>
  <c r="L1789" i="3" s="1"/>
  <c r="K1788" i="3"/>
  <c r="L1788" i="3" s="1"/>
  <c r="K1786" i="3"/>
  <c r="L1786" i="3" s="1"/>
  <c r="L894" i="1"/>
  <c r="M894" i="1" s="1"/>
  <c r="L954" i="4"/>
  <c r="K954" i="4"/>
  <c r="P954" i="4"/>
  <c r="Q954" i="4"/>
  <c r="O954" i="4" l="1"/>
  <c r="M954" i="4"/>
  <c r="N954" i="4" s="1"/>
  <c r="I953" i="4"/>
  <c r="K953" i="4" s="1"/>
  <c r="J953" i="4"/>
  <c r="L953" i="4" s="1"/>
  <c r="Q953" i="4"/>
  <c r="P953" i="4"/>
  <c r="O953" i="4" l="1"/>
  <c r="M953" i="4"/>
  <c r="N953" i="4" s="1"/>
  <c r="I946" i="4"/>
  <c r="K946" i="4" s="1"/>
  <c r="J946" i="4"/>
  <c r="M946" i="4" s="1"/>
  <c r="I947" i="4"/>
  <c r="K947" i="4" s="1"/>
  <c r="J947" i="4"/>
  <c r="L947" i="4" s="1"/>
  <c r="I948" i="4"/>
  <c r="K948" i="4" s="1"/>
  <c r="J948" i="4"/>
  <c r="L948" i="4" s="1"/>
  <c r="I949" i="4"/>
  <c r="K949" i="4" s="1"/>
  <c r="J949" i="4"/>
  <c r="L949" i="4" s="1"/>
  <c r="I950" i="4"/>
  <c r="K950" i="4" s="1"/>
  <c r="J950" i="4"/>
  <c r="L950" i="4" s="1"/>
  <c r="I951" i="4"/>
  <c r="K951" i="4" s="1"/>
  <c r="J951" i="4"/>
  <c r="L951" i="4" s="1"/>
  <c r="I952" i="4"/>
  <c r="K952" i="4" s="1"/>
  <c r="J952" i="4"/>
  <c r="L952" i="4" s="1"/>
  <c r="Q952" i="4"/>
  <c r="P952" i="4"/>
  <c r="Q951" i="4"/>
  <c r="P951" i="4"/>
  <c r="Q950" i="4"/>
  <c r="P950" i="4"/>
  <c r="Q949" i="4"/>
  <c r="P949" i="4"/>
  <c r="Q948" i="4"/>
  <c r="P948" i="4"/>
  <c r="Q947" i="4"/>
  <c r="P947" i="4"/>
  <c r="Q946" i="4"/>
  <c r="P946" i="4"/>
  <c r="M948" i="4" l="1"/>
  <c r="L946" i="4"/>
  <c r="N946" i="4" s="1"/>
  <c r="O947" i="4"/>
  <c r="O949" i="4"/>
  <c r="O951" i="4"/>
  <c r="M950" i="4"/>
  <c r="N950" i="4" s="1"/>
  <c r="N948" i="4"/>
  <c r="M952" i="4"/>
  <c r="N952" i="4" s="1"/>
  <c r="O946" i="4"/>
  <c r="O948" i="4"/>
  <c r="O950" i="4"/>
  <c r="O952" i="4"/>
  <c r="M951" i="4"/>
  <c r="N951" i="4" s="1"/>
  <c r="M949" i="4"/>
  <c r="N949" i="4" s="1"/>
  <c r="M947" i="4"/>
  <c r="N947" i="4" s="1"/>
  <c r="G1784" i="3"/>
  <c r="I1784" i="3" s="1"/>
  <c r="H1784" i="3"/>
  <c r="J1784" i="3" s="1"/>
  <c r="E1784" i="3"/>
  <c r="H892" i="1"/>
  <c r="J892" i="1" s="1"/>
  <c r="I892" i="1"/>
  <c r="L892" i="1" s="1"/>
  <c r="G892" i="1"/>
  <c r="K1784" i="3" l="1"/>
  <c r="L1784" i="3" s="1"/>
  <c r="K892" i="1"/>
  <c r="M892" i="1" s="1"/>
  <c r="I945" i="4"/>
  <c r="K945" i="4" s="1"/>
  <c r="J945" i="4"/>
  <c r="L945" i="4" s="1"/>
  <c r="Q945" i="4"/>
  <c r="P945" i="4"/>
  <c r="O945" i="4" l="1"/>
  <c r="M945" i="4"/>
  <c r="N945" i="4" s="1"/>
  <c r="I944" i="4"/>
  <c r="K944" i="4" s="1"/>
  <c r="J944" i="4"/>
  <c r="L944" i="4" s="1"/>
  <c r="Q944" i="4"/>
  <c r="P944" i="4"/>
  <c r="O944" i="4" l="1"/>
  <c r="M944" i="4"/>
  <c r="N944" i="4" s="1"/>
  <c r="J943" i="4"/>
  <c r="M943" i="4" s="1"/>
  <c r="I943" i="4"/>
  <c r="K943" i="4" s="1"/>
  <c r="Q943" i="4"/>
  <c r="P943" i="4"/>
  <c r="G1783" i="3"/>
  <c r="I1783" i="3" s="1"/>
  <c r="H1783" i="3"/>
  <c r="J1783" i="3" s="1"/>
  <c r="E1783" i="3"/>
  <c r="O943" i="4" l="1"/>
  <c r="L943" i="4"/>
  <c r="N943" i="4" s="1"/>
  <c r="K1783" i="3"/>
  <c r="L1783" i="3" s="1"/>
  <c r="K942" i="4"/>
  <c r="L942" i="4"/>
  <c r="M942" i="4"/>
  <c r="Q942" i="4"/>
  <c r="P942" i="4"/>
  <c r="N942" i="4" l="1"/>
  <c r="O942" i="4"/>
  <c r="H891" i="1"/>
  <c r="J891" i="1" s="1"/>
  <c r="I891" i="1"/>
  <c r="K891" i="1" s="1"/>
  <c r="G1782" i="3"/>
  <c r="I1782" i="3" s="1"/>
  <c r="H1782" i="3"/>
  <c r="J1782" i="3" s="1"/>
  <c r="E1782" i="3"/>
  <c r="G891" i="1"/>
  <c r="L891" i="1" l="1"/>
  <c r="M891" i="1" s="1"/>
  <c r="K1782" i="3"/>
  <c r="L1782" i="3" s="1"/>
  <c r="I940" i="4"/>
  <c r="K940" i="4" s="1"/>
  <c r="M940" i="4"/>
  <c r="I941" i="4"/>
  <c r="K941" i="4" s="1"/>
  <c r="J941" i="4"/>
  <c r="M941" i="4" s="1"/>
  <c r="Q941" i="4"/>
  <c r="P941" i="4"/>
  <c r="Q940" i="4"/>
  <c r="P940" i="4"/>
  <c r="G1781" i="3"/>
  <c r="I1781" i="3" s="1"/>
  <c r="H1781" i="3"/>
  <c r="J1781" i="3" s="1"/>
  <c r="E1781" i="3"/>
  <c r="H890" i="1"/>
  <c r="J890" i="1" s="1"/>
  <c r="I890" i="1"/>
  <c r="K890" i="1" s="1"/>
  <c r="G890" i="1"/>
  <c r="K1781" i="3" l="1"/>
  <c r="L1781" i="3" s="1"/>
  <c r="L941" i="4"/>
  <c r="N941" i="4" s="1"/>
  <c r="O940" i="4"/>
  <c r="O941" i="4"/>
  <c r="L940" i="4"/>
  <c r="N940" i="4" s="1"/>
  <c r="L890" i="1"/>
  <c r="M890" i="1" s="1"/>
  <c r="J939" i="4"/>
  <c r="M939" i="4" s="1"/>
  <c r="I939" i="4"/>
  <c r="K939" i="4" s="1"/>
  <c r="J938" i="4"/>
  <c r="M938" i="4" s="1"/>
  <c r="I938" i="4"/>
  <c r="K938" i="4" s="1"/>
  <c r="Q939" i="4"/>
  <c r="P939" i="4"/>
  <c r="Q938" i="4"/>
  <c r="P938" i="4"/>
  <c r="O938" i="4" l="1"/>
  <c r="L938" i="4"/>
  <c r="N938" i="4" s="1"/>
  <c r="O939" i="4"/>
  <c r="L939" i="4"/>
  <c r="N939" i="4" s="1"/>
  <c r="G1779" i="3"/>
  <c r="I1779" i="3" s="1"/>
  <c r="H1779" i="3"/>
  <c r="J1779" i="3" s="1"/>
  <c r="G1780" i="3"/>
  <c r="I1780" i="3" s="1"/>
  <c r="H1780" i="3"/>
  <c r="J1780" i="3" s="1"/>
  <c r="E1780" i="3"/>
  <c r="E1779" i="3"/>
  <c r="K937" i="4"/>
  <c r="L937" i="4"/>
  <c r="M937" i="4"/>
  <c r="Q937" i="4"/>
  <c r="P937" i="4"/>
  <c r="K1779" i="3" l="1"/>
  <c r="L1779" i="3" s="1"/>
  <c r="N937" i="4"/>
  <c r="O937" i="4"/>
  <c r="K1780" i="3"/>
  <c r="L1780" i="3" s="1"/>
  <c r="I935" i="4"/>
  <c r="K935" i="4" s="1"/>
  <c r="J935" i="4"/>
  <c r="L935" i="4" s="1"/>
  <c r="I936" i="4"/>
  <c r="K936" i="4" s="1"/>
  <c r="J936" i="4"/>
  <c r="L936" i="4" s="1"/>
  <c r="Q936" i="4"/>
  <c r="P936" i="4"/>
  <c r="Q935" i="4"/>
  <c r="P935" i="4"/>
  <c r="I924" i="4"/>
  <c r="K924" i="4" s="1"/>
  <c r="J924" i="4"/>
  <c r="L924" i="4" s="1"/>
  <c r="I925" i="4"/>
  <c r="K925" i="4" s="1"/>
  <c r="J925" i="4"/>
  <c r="L925" i="4" s="1"/>
  <c r="I926" i="4"/>
  <c r="K926" i="4" s="1"/>
  <c r="J926" i="4"/>
  <c r="L926" i="4" s="1"/>
  <c r="I927" i="4"/>
  <c r="K927" i="4" s="1"/>
  <c r="J927" i="4"/>
  <c r="M927" i="4" s="1"/>
  <c r="I928" i="4"/>
  <c r="K928" i="4" s="1"/>
  <c r="J928" i="4"/>
  <c r="L928" i="4" s="1"/>
  <c r="I929" i="4"/>
  <c r="K929" i="4" s="1"/>
  <c r="J929" i="4"/>
  <c r="M929" i="4" s="1"/>
  <c r="I930" i="4"/>
  <c r="K930" i="4" s="1"/>
  <c r="J930" i="4"/>
  <c r="L930" i="4" s="1"/>
  <c r="I931" i="4"/>
  <c r="K931" i="4" s="1"/>
  <c r="J931" i="4"/>
  <c r="M931" i="4" s="1"/>
  <c r="I932" i="4"/>
  <c r="K932" i="4" s="1"/>
  <c r="L932" i="4"/>
  <c r="M932" i="4"/>
  <c r="I933" i="4"/>
  <c r="K933" i="4" s="1"/>
  <c r="M933" i="4"/>
  <c r="L933" i="4"/>
  <c r="I934" i="4"/>
  <c r="K934" i="4" s="1"/>
  <c r="J934" i="4"/>
  <c r="L934" i="4" s="1"/>
  <c r="Q928" i="4"/>
  <c r="Q929" i="4"/>
  <c r="Q930" i="4"/>
  <c r="Q931" i="4"/>
  <c r="Q932" i="4"/>
  <c r="Q933" i="4"/>
  <c r="Q934" i="4"/>
  <c r="P933" i="4"/>
  <c r="P934" i="4"/>
  <c r="P932" i="4"/>
  <c r="P931" i="4"/>
  <c r="Q927" i="4"/>
  <c r="P930" i="4"/>
  <c r="P929" i="4"/>
  <c r="O929" i="4" s="1"/>
  <c r="P928" i="4"/>
  <c r="P927" i="4"/>
  <c r="Q926" i="4"/>
  <c r="P926" i="4"/>
  <c r="G1777" i="3"/>
  <c r="I1777" i="3" s="1"/>
  <c r="H1777" i="3"/>
  <c r="J1777" i="3" s="1"/>
  <c r="G1778" i="3"/>
  <c r="I1778" i="3" s="1"/>
  <c r="H1778" i="3"/>
  <c r="J1778" i="3" s="1"/>
  <c r="E1778" i="3"/>
  <c r="E1777" i="3"/>
  <c r="H888" i="1"/>
  <c r="J888" i="1" s="1"/>
  <c r="I888" i="1"/>
  <c r="L888" i="1" s="1"/>
  <c r="H889" i="1"/>
  <c r="J889" i="1" s="1"/>
  <c r="I889" i="1"/>
  <c r="L889" i="1" s="1"/>
  <c r="G889" i="1"/>
  <c r="G888" i="1"/>
  <c r="K1778" i="3" l="1"/>
  <c r="L1778" i="3" s="1"/>
  <c r="K1777" i="3"/>
  <c r="L1777" i="3" s="1"/>
  <c r="M935" i="4"/>
  <c r="N935" i="4" s="1"/>
  <c r="M936" i="4"/>
  <c r="N936" i="4" s="1"/>
  <c r="M928" i="4"/>
  <c r="N928" i="4" s="1"/>
  <c r="O936" i="4"/>
  <c r="O930" i="4"/>
  <c r="O934" i="4"/>
  <c r="O931" i="4"/>
  <c r="M934" i="4"/>
  <c r="N934" i="4" s="1"/>
  <c r="N932" i="4"/>
  <c r="O932" i="4"/>
  <c r="L929" i="4"/>
  <c r="N929" i="4" s="1"/>
  <c r="O933" i="4"/>
  <c r="O926" i="4"/>
  <c r="O928" i="4"/>
  <c r="L927" i="4"/>
  <c r="N927" i="4" s="1"/>
  <c r="M926" i="4"/>
  <c r="N926" i="4" s="1"/>
  <c r="O927" i="4"/>
  <c r="L931" i="4"/>
  <c r="N931" i="4" s="1"/>
  <c r="M930" i="4"/>
  <c r="N930" i="4" s="1"/>
  <c r="M924" i="4"/>
  <c r="N924" i="4" s="1"/>
  <c r="N933" i="4"/>
  <c r="O935" i="4"/>
  <c r="M925" i="4"/>
  <c r="N925" i="4" s="1"/>
  <c r="K888" i="1"/>
  <c r="M888" i="1" s="1"/>
  <c r="K889" i="1"/>
  <c r="M889" i="1" s="1"/>
  <c r="Q925" i="4"/>
  <c r="P925" i="4"/>
  <c r="Q924" i="4"/>
  <c r="P924" i="4"/>
  <c r="O924" i="4" l="1"/>
  <c r="O925" i="4"/>
  <c r="J923" i="4"/>
  <c r="M923" i="4" s="1"/>
  <c r="I923" i="4"/>
  <c r="K923" i="4" s="1"/>
  <c r="Q923" i="4"/>
  <c r="P923" i="4"/>
  <c r="I914" i="4"/>
  <c r="K914" i="4" s="1"/>
  <c r="J914" i="4"/>
  <c r="M914" i="4" s="1"/>
  <c r="I915" i="4"/>
  <c r="K915" i="4" s="1"/>
  <c r="J915" i="4"/>
  <c r="L915" i="4" s="1"/>
  <c r="I916" i="4"/>
  <c r="K916" i="4" s="1"/>
  <c r="J916" i="4"/>
  <c r="L916" i="4" s="1"/>
  <c r="I917" i="4"/>
  <c r="K917" i="4" s="1"/>
  <c r="J917" i="4"/>
  <c r="L917" i="4" s="1"/>
  <c r="I918" i="4"/>
  <c r="K918" i="4" s="1"/>
  <c r="J918" i="4"/>
  <c r="M918" i="4" s="1"/>
  <c r="I919" i="4"/>
  <c r="K919" i="4" s="1"/>
  <c r="J919" i="4"/>
  <c r="L919" i="4" s="1"/>
  <c r="I920" i="4"/>
  <c r="K920" i="4" s="1"/>
  <c r="L920" i="4"/>
  <c r="M920" i="4"/>
  <c r="I921" i="4"/>
  <c r="K921" i="4" s="1"/>
  <c r="L921" i="4"/>
  <c r="I922" i="4"/>
  <c r="K922" i="4" s="1"/>
  <c r="L922" i="4"/>
  <c r="Q922" i="4"/>
  <c r="P922" i="4"/>
  <c r="Q921" i="4"/>
  <c r="P921" i="4"/>
  <c r="Q920" i="4"/>
  <c r="P920" i="4"/>
  <c r="Q919" i="4"/>
  <c r="P919" i="4"/>
  <c r="Q918" i="4"/>
  <c r="P918" i="4"/>
  <c r="Q917" i="4"/>
  <c r="P917" i="4"/>
  <c r="H887" i="1"/>
  <c r="J887" i="1" s="1"/>
  <c r="I887" i="1"/>
  <c r="K887" i="1" s="1"/>
  <c r="G887" i="1"/>
  <c r="G1773" i="3"/>
  <c r="I1773" i="3" s="1"/>
  <c r="H1773" i="3"/>
  <c r="J1773" i="3" s="1"/>
  <c r="K1773" i="3"/>
  <c r="G1774" i="3"/>
  <c r="I1774" i="3" s="1"/>
  <c r="H1774" i="3"/>
  <c r="J1774" i="3"/>
  <c r="K1774" i="3"/>
  <c r="G1775" i="3"/>
  <c r="I1775" i="3" s="1"/>
  <c r="H1775" i="3"/>
  <c r="J1775" i="3" s="1"/>
  <c r="G1776" i="3"/>
  <c r="I1776" i="3" s="1"/>
  <c r="H1776" i="3"/>
  <c r="K1776" i="3" s="1"/>
  <c r="J1776" i="3"/>
  <c r="E1776" i="3"/>
  <c r="E1775" i="3"/>
  <c r="L1776" i="3" l="1"/>
  <c r="L1773" i="3"/>
  <c r="L1774" i="3"/>
  <c r="O923" i="4"/>
  <c r="L923" i="4"/>
  <c r="N923" i="4" s="1"/>
  <c r="N920" i="4"/>
  <c r="L918" i="4"/>
  <c r="N918" i="4" s="1"/>
  <c r="O917" i="4"/>
  <c r="O919" i="4"/>
  <c r="O921" i="4"/>
  <c r="L914" i="4"/>
  <c r="N914" i="4" s="1"/>
  <c r="M916" i="4"/>
  <c r="N916" i="4" s="1"/>
  <c r="O918" i="4"/>
  <c r="O920" i="4"/>
  <c r="O922" i="4"/>
  <c r="M922" i="4"/>
  <c r="N922" i="4" s="1"/>
  <c r="M921" i="4"/>
  <c r="N921" i="4" s="1"/>
  <c r="M919" i="4"/>
  <c r="N919" i="4" s="1"/>
  <c r="M917" i="4"/>
  <c r="N917" i="4" s="1"/>
  <c r="M915" i="4"/>
  <c r="N915" i="4" s="1"/>
  <c r="L887" i="1"/>
  <c r="M887" i="1" s="1"/>
  <c r="K1775" i="3"/>
  <c r="L1775" i="3" s="1"/>
  <c r="E1774" i="3"/>
  <c r="Q916" i="4"/>
  <c r="P916" i="4"/>
  <c r="O916" i="4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2" i="1"/>
  <c r="E1773" i="3"/>
  <c r="Q915" i="4"/>
  <c r="P915" i="4"/>
  <c r="Q914" i="4"/>
  <c r="P914" i="4"/>
  <c r="O915" i="4" l="1"/>
  <c r="O914" i="4"/>
  <c r="I913" i="4"/>
  <c r="K913" i="4" s="1"/>
  <c r="J913" i="4"/>
  <c r="M913" i="4" s="1"/>
  <c r="Q913" i="4"/>
  <c r="P913" i="4"/>
  <c r="O913" i="4" l="1"/>
  <c r="L913" i="4"/>
  <c r="N913" i="4" s="1"/>
  <c r="I906" i="4"/>
  <c r="K906" i="4" s="1"/>
  <c r="J906" i="4"/>
  <c r="L906" i="4" s="1"/>
  <c r="I907" i="4"/>
  <c r="K907" i="4" s="1"/>
  <c r="J907" i="4"/>
  <c r="L907" i="4" s="1"/>
  <c r="I908" i="4"/>
  <c r="K908" i="4" s="1"/>
  <c r="J908" i="4"/>
  <c r="L908" i="4" s="1"/>
  <c r="I909" i="4"/>
  <c r="K909" i="4" s="1"/>
  <c r="J909" i="4"/>
  <c r="M909" i="4" s="1"/>
  <c r="I910" i="4"/>
  <c r="K910" i="4" s="1"/>
  <c r="J910" i="4"/>
  <c r="M910" i="4" s="1"/>
  <c r="I911" i="4"/>
  <c r="K911" i="4" s="1"/>
  <c r="J911" i="4"/>
  <c r="M911" i="4" s="1"/>
  <c r="I912" i="4"/>
  <c r="K912" i="4" s="1"/>
  <c r="J912" i="4"/>
  <c r="M912" i="4" s="1"/>
  <c r="Q912" i="4"/>
  <c r="P912" i="4"/>
  <c r="Q911" i="4"/>
  <c r="P911" i="4"/>
  <c r="Q910" i="4"/>
  <c r="P910" i="4"/>
  <c r="Q909" i="4"/>
  <c r="P909" i="4"/>
  <c r="Q908" i="4"/>
  <c r="P908" i="4"/>
  <c r="Q907" i="4"/>
  <c r="P907" i="4"/>
  <c r="O907" i="4" s="1"/>
  <c r="Q906" i="4"/>
  <c r="P906" i="4"/>
  <c r="J905" i="4"/>
  <c r="M905" i="4" s="1"/>
  <c r="I905" i="4"/>
  <c r="K905" i="4" s="1"/>
  <c r="J904" i="4"/>
  <c r="L904" i="4" s="1"/>
  <c r="I904" i="4"/>
  <c r="K904" i="4" s="1"/>
  <c r="J903" i="4"/>
  <c r="M903" i="4" s="1"/>
  <c r="I903" i="4"/>
  <c r="K903" i="4" s="1"/>
  <c r="J902" i="4"/>
  <c r="L902" i="4" s="1"/>
  <c r="I902" i="4"/>
  <c r="K902" i="4" s="1"/>
  <c r="Q905" i="4"/>
  <c r="P905" i="4"/>
  <c r="Q904" i="4"/>
  <c r="P904" i="4"/>
  <c r="Q903" i="4"/>
  <c r="P903" i="4"/>
  <c r="Q902" i="4"/>
  <c r="P902" i="4"/>
  <c r="G1768" i="3"/>
  <c r="I1768" i="3" s="1"/>
  <c r="H1768" i="3"/>
  <c r="J1768" i="3" s="1"/>
  <c r="G1769" i="3"/>
  <c r="I1769" i="3" s="1"/>
  <c r="H1769" i="3"/>
  <c r="J1769" i="3" s="1"/>
  <c r="G1770" i="3"/>
  <c r="I1770" i="3" s="1"/>
  <c r="H1770" i="3"/>
  <c r="K1770" i="3" s="1"/>
  <c r="G1771" i="3"/>
  <c r="H1771" i="3"/>
  <c r="J1771" i="3" s="1"/>
  <c r="I1771" i="3"/>
  <c r="G1772" i="3"/>
  <c r="I1772" i="3" s="1"/>
  <c r="H1772" i="3"/>
  <c r="J1772" i="3" s="1"/>
  <c r="E1772" i="3"/>
  <c r="E1771" i="3"/>
  <c r="E1770" i="3"/>
  <c r="E1769" i="3"/>
  <c r="E1768" i="3"/>
  <c r="H883" i="1"/>
  <c r="J883" i="1" s="1"/>
  <c r="I883" i="1"/>
  <c r="L883" i="1" s="1"/>
  <c r="H884" i="1"/>
  <c r="J884" i="1" s="1"/>
  <c r="I884" i="1"/>
  <c r="K884" i="1" s="1"/>
  <c r="H885" i="1"/>
  <c r="J885" i="1" s="1"/>
  <c r="I885" i="1"/>
  <c r="L885" i="1" s="1"/>
  <c r="H886" i="1"/>
  <c r="J886" i="1" s="1"/>
  <c r="I886" i="1"/>
  <c r="K886" i="1" s="1"/>
  <c r="O908" i="4" l="1"/>
  <c r="K1772" i="3"/>
  <c r="L1772" i="3" s="1"/>
  <c r="L884" i="1"/>
  <c r="M884" i="1" s="1"/>
  <c r="J1770" i="3"/>
  <c r="L1770" i="3" s="1"/>
  <c r="L886" i="1"/>
  <c r="M886" i="1" s="1"/>
  <c r="K1768" i="3"/>
  <c r="L1768" i="3" s="1"/>
  <c r="O909" i="4"/>
  <c r="L912" i="4"/>
  <c r="N912" i="4" s="1"/>
  <c r="M902" i="4"/>
  <c r="N902" i="4" s="1"/>
  <c r="O902" i="4"/>
  <c r="L910" i="4"/>
  <c r="N910" i="4" s="1"/>
  <c r="O906" i="4"/>
  <c r="O910" i="4"/>
  <c r="O912" i="4"/>
  <c r="O903" i="4"/>
  <c r="O905" i="4"/>
  <c r="O911" i="4"/>
  <c r="M906" i="4"/>
  <c r="N906" i="4" s="1"/>
  <c r="O904" i="4"/>
  <c r="M904" i="4"/>
  <c r="N904" i="4" s="1"/>
  <c r="L905" i="4"/>
  <c r="N905" i="4" s="1"/>
  <c r="M908" i="4"/>
  <c r="N908" i="4" s="1"/>
  <c r="L903" i="4"/>
  <c r="N903" i="4" s="1"/>
  <c r="M907" i="4"/>
  <c r="N907" i="4" s="1"/>
  <c r="L911" i="4"/>
  <c r="N911" i="4" s="1"/>
  <c r="L909" i="4"/>
  <c r="N909" i="4" s="1"/>
  <c r="K1771" i="3"/>
  <c r="L1771" i="3" s="1"/>
  <c r="K1769" i="3"/>
  <c r="L1769" i="3" s="1"/>
  <c r="K885" i="1"/>
  <c r="M885" i="1" s="1"/>
  <c r="K883" i="1"/>
  <c r="M883" i="1" s="1"/>
  <c r="H882" i="1"/>
  <c r="J882" i="1" s="1"/>
  <c r="I882" i="1"/>
  <c r="K882" i="1" s="1"/>
  <c r="I881" i="1"/>
  <c r="L881" i="1" s="1"/>
  <c r="H881" i="1"/>
  <c r="J881" i="1" s="1"/>
  <c r="L882" i="1" l="1"/>
  <c r="M882" i="1" s="1"/>
  <c r="K881" i="1"/>
  <c r="M881" i="1" s="1"/>
  <c r="Q894" i="4"/>
  <c r="Q895" i="4"/>
  <c r="Q896" i="4"/>
  <c r="Q897" i="4"/>
  <c r="Q898" i="4"/>
  <c r="Q899" i="4"/>
  <c r="Q900" i="4"/>
  <c r="Q901" i="4"/>
  <c r="K892" i="4"/>
  <c r="L892" i="4"/>
  <c r="N892" i="4" s="1"/>
  <c r="M892" i="4"/>
  <c r="K893" i="4"/>
  <c r="L893" i="4"/>
  <c r="M893" i="4"/>
  <c r="K894" i="4"/>
  <c r="L894" i="4"/>
  <c r="M894" i="4"/>
  <c r="K895" i="4"/>
  <c r="L895" i="4"/>
  <c r="M895" i="4"/>
  <c r="K896" i="4"/>
  <c r="L896" i="4"/>
  <c r="N896" i="4" s="1"/>
  <c r="M896" i="4"/>
  <c r="K897" i="4"/>
  <c r="L897" i="4"/>
  <c r="M897" i="4"/>
  <c r="K898" i="4"/>
  <c r="L898" i="4"/>
  <c r="M898" i="4"/>
  <c r="K899" i="4"/>
  <c r="L899" i="4"/>
  <c r="M899" i="4"/>
  <c r="K900" i="4"/>
  <c r="L900" i="4"/>
  <c r="N900" i="4" s="1"/>
  <c r="M900" i="4"/>
  <c r="K901" i="4"/>
  <c r="L901" i="4"/>
  <c r="M901" i="4"/>
  <c r="P901" i="4"/>
  <c r="P900" i="4"/>
  <c r="O900" i="4" s="1"/>
  <c r="P899" i="4"/>
  <c r="P898" i="4"/>
  <c r="P897" i="4"/>
  <c r="P896" i="4"/>
  <c r="O896" i="4" s="1"/>
  <c r="P895" i="4"/>
  <c r="P894" i="4"/>
  <c r="Q893" i="4"/>
  <c r="P893" i="4"/>
  <c r="Q892" i="4"/>
  <c r="P89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I873" i="4"/>
  <c r="K873" i="4" s="1"/>
  <c r="J873" i="4"/>
  <c r="M873" i="4" s="1"/>
  <c r="I874" i="4"/>
  <c r="K874" i="4" s="1"/>
  <c r="J874" i="4"/>
  <c r="L874" i="4" s="1"/>
  <c r="I875" i="4"/>
  <c r="K875" i="4" s="1"/>
  <c r="J875" i="4"/>
  <c r="L875" i="4" s="1"/>
  <c r="I876" i="4"/>
  <c r="K876" i="4" s="1"/>
  <c r="J876" i="4"/>
  <c r="M876" i="4" s="1"/>
  <c r="I877" i="4"/>
  <c r="K877" i="4" s="1"/>
  <c r="J877" i="4"/>
  <c r="L877" i="4" s="1"/>
  <c r="I878" i="4"/>
  <c r="K878" i="4" s="1"/>
  <c r="J878" i="4"/>
  <c r="L878" i="4" s="1"/>
  <c r="I879" i="4"/>
  <c r="K879" i="4" s="1"/>
  <c r="J879" i="4"/>
  <c r="L879" i="4" s="1"/>
  <c r="I880" i="4"/>
  <c r="K880" i="4" s="1"/>
  <c r="J880" i="4"/>
  <c r="M880" i="4" s="1"/>
  <c r="I881" i="4"/>
  <c r="K881" i="4" s="1"/>
  <c r="J881" i="4"/>
  <c r="M881" i="4" s="1"/>
  <c r="I882" i="4"/>
  <c r="K882" i="4" s="1"/>
  <c r="J882" i="4"/>
  <c r="L882" i="4" s="1"/>
  <c r="I883" i="4"/>
  <c r="K883" i="4" s="1"/>
  <c r="J883" i="4"/>
  <c r="L883" i="4" s="1"/>
  <c r="I884" i="4"/>
  <c r="K884" i="4" s="1"/>
  <c r="J884" i="4"/>
  <c r="L884" i="4" s="1"/>
  <c r="I885" i="4"/>
  <c r="K885" i="4" s="1"/>
  <c r="J885" i="4"/>
  <c r="M885" i="4" s="1"/>
  <c r="I886" i="4"/>
  <c r="K886" i="4" s="1"/>
  <c r="J886" i="4"/>
  <c r="L886" i="4" s="1"/>
  <c r="I887" i="4"/>
  <c r="K887" i="4" s="1"/>
  <c r="J887" i="4"/>
  <c r="L887" i="4" s="1"/>
  <c r="I888" i="4"/>
  <c r="K888" i="4" s="1"/>
  <c r="J888" i="4"/>
  <c r="L888" i="4" s="1"/>
  <c r="I889" i="4"/>
  <c r="K889" i="4" s="1"/>
  <c r="J889" i="4"/>
  <c r="L889" i="4" s="1"/>
  <c r="I890" i="4"/>
  <c r="K890" i="4" s="1"/>
  <c r="J890" i="4"/>
  <c r="L890" i="4" s="1"/>
  <c r="I891" i="4"/>
  <c r="K891" i="4" s="1"/>
  <c r="J891" i="4"/>
  <c r="L891" i="4" s="1"/>
  <c r="P891" i="4"/>
  <c r="P890" i="4"/>
  <c r="O890" i="4" s="1"/>
  <c r="P889" i="4"/>
  <c r="P888" i="4"/>
  <c r="P887" i="4"/>
  <c r="P886" i="4"/>
  <c r="O886" i="4" s="1"/>
  <c r="P885" i="4"/>
  <c r="P884" i="4"/>
  <c r="P883" i="4"/>
  <c r="P882" i="4"/>
  <c r="O882" i="4" s="1"/>
  <c r="P881" i="4"/>
  <c r="P880" i="4"/>
  <c r="P879" i="4"/>
  <c r="P878" i="4"/>
  <c r="O878" i="4" s="1"/>
  <c r="P877" i="4"/>
  <c r="P876" i="4"/>
  <c r="P875" i="4"/>
  <c r="P874" i="4"/>
  <c r="O874" i="4" s="1"/>
  <c r="P873" i="4"/>
  <c r="J872" i="4"/>
  <c r="M872" i="4" s="1"/>
  <c r="I872" i="4"/>
  <c r="K872" i="4" s="1"/>
  <c r="Q872" i="4"/>
  <c r="P872" i="4"/>
  <c r="G1765" i="3"/>
  <c r="I1765" i="3" s="1"/>
  <c r="H1765" i="3"/>
  <c r="J1765" i="3" s="1"/>
  <c r="G1766" i="3"/>
  <c r="I1766" i="3" s="1"/>
  <c r="H1766" i="3"/>
  <c r="J1766" i="3" s="1"/>
  <c r="G1767" i="3"/>
  <c r="I1767" i="3" s="1"/>
  <c r="H1767" i="3"/>
  <c r="K1767" i="3" s="1"/>
  <c r="E1767" i="3"/>
  <c r="E1766" i="3"/>
  <c r="E1765" i="3"/>
  <c r="H880" i="1"/>
  <c r="J880" i="1" s="1"/>
  <c r="I880" i="1"/>
  <c r="K880" i="1" s="1"/>
  <c r="J1767" i="3" l="1"/>
  <c r="O873" i="4"/>
  <c r="O877" i="4"/>
  <c r="O881" i="4"/>
  <c r="O885" i="4"/>
  <c r="O889" i="4"/>
  <c r="O899" i="4"/>
  <c r="O895" i="4"/>
  <c r="L885" i="4"/>
  <c r="N885" i="4" s="1"/>
  <c r="M877" i="4"/>
  <c r="N877" i="4" s="1"/>
  <c r="O879" i="4"/>
  <c r="L880" i="4"/>
  <c r="N880" i="4" s="1"/>
  <c r="O897" i="4"/>
  <c r="O901" i="4"/>
  <c r="O884" i="4"/>
  <c r="L881" i="4"/>
  <c r="N881" i="4" s="1"/>
  <c r="M878" i="4"/>
  <c r="N878" i="4" s="1"/>
  <c r="N895" i="4"/>
  <c r="M889" i="4"/>
  <c r="N889" i="4" s="1"/>
  <c r="M888" i="4"/>
  <c r="N888" i="4" s="1"/>
  <c r="M886" i="4"/>
  <c r="N886" i="4" s="1"/>
  <c r="L873" i="4"/>
  <c r="N873" i="4" s="1"/>
  <c r="N898" i="4"/>
  <c r="N894" i="4"/>
  <c r="N901" i="4"/>
  <c r="N897" i="4"/>
  <c r="N893" i="4"/>
  <c r="O898" i="4"/>
  <c r="O894" i="4"/>
  <c r="O875" i="4"/>
  <c r="O891" i="4"/>
  <c r="M890" i="4"/>
  <c r="N890" i="4" s="1"/>
  <c r="N899" i="4"/>
  <c r="M884" i="4"/>
  <c r="N884" i="4" s="1"/>
  <c r="L876" i="4"/>
  <c r="N876" i="4" s="1"/>
  <c r="O888" i="4"/>
  <c r="O880" i="4"/>
  <c r="O876" i="4"/>
  <c r="O872" i="4"/>
  <c r="O893" i="4"/>
  <c r="M882" i="4"/>
  <c r="N882" i="4" s="1"/>
  <c r="M874" i="4"/>
  <c r="N874" i="4" s="1"/>
  <c r="O887" i="4"/>
  <c r="O883" i="4"/>
  <c r="O892" i="4"/>
  <c r="M887" i="4"/>
  <c r="N887" i="4" s="1"/>
  <c r="M883" i="4"/>
  <c r="N883" i="4" s="1"/>
  <c r="M879" i="4"/>
  <c r="N879" i="4" s="1"/>
  <c r="M875" i="4"/>
  <c r="N875" i="4" s="1"/>
  <c r="M891" i="4"/>
  <c r="N891" i="4" s="1"/>
  <c r="K1765" i="3"/>
  <c r="L1765" i="3" s="1"/>
  <c r="L1767" i="3"/>
  <c r="L872" i="4"/>
  <c r="N872" i="4" s="1"/>
  <c r="K1766" i="3"/>
  <c r="L1766" i="3" s="1"/>
  <c r="L880" i="1"/>
  <c r="M880" i="1" s="1"/>
  <c r="G1762" i="3"/>
  <c r="I1762" i="3" s="1"/>
  <c r="H1762" i="3"/>
  <c r="J1762" i="3" s="1"/>
  <c r="G1763" i="3"/>
  <c r="I1763" i="3" s="1"/>
  <c r="H1763" i="3"/>
  <c r="J1763" i="3" s="1"/>
  <c r="G1764" i="3"/>
  <c r="I1764" i="3" s="1"/>
  <c r="H1764" i="3"/>
  <c r="J1764" i="3" s="1"/>
  <c r="E1764" i="3"/>
  <c r="E1763" i="3"/>
  <c r="E1762" i="3"/>
  <c r="K870" i="4"/>
  <c r="L870" i="4"/>
  <c r="M870" i="4"/>
  <c r="K871" i="4"/>
  <c r="L871" i="4"/>
  <c r="M871" i="4"/>
  <c r="Q871" i="4"/>
  <c r="P871" i="4"/>
  <c r="Q870" i="4"/>
  <c r="P870" i="4"/>
  <c r="K868" i="4"/>
  <c r="L868" i="4"/>
  <c r="M868" i="4"/>
  <c r="M869" i="4"/>
  <c r="K869" i="4"/>
  <c r="Q869" i="4"/>
  <c r="P869" i="4"/>
  <c r="Q868" i="4"/>
  <c r="P868" i="4"/>
  <c r="I860" i="4"/>
  <c r="K860" i="4" s="1"/>
  <c r="J860" i="4"/>
  <c r="M860" i="4" s="1"/>
  <c r="I861" i="4"/>
  <c r="K861" i="4" s="1"/>
  <c r="J861" i="4"/>
  <c r="L861" i="4" s="1"/>
  <c r="I862" i="4"/>
  <c r="K862" i="4" s="1"/>
  <c r="J862" i="4"/>
  <c r="M862" i="4" s="1"/>
  <c r="I863" i="4"/>
  <c r="K863" i="4" s="1"/>
  <c r="J863" i="4"/>
  <c r="L863" i="4" s="1"/>
  <c r="I864" i="4"/>
  <c r="K864" i="4" s="1"/>
  <c r="J864" i="4"/>
  <c r="M864" i="4" s="1"/>
  <c r="I865" i="4"/>
  <c r="K865" i="4" s="1"/>
  <c r="J865" i="4"/>
  <c r="L865" i="4" s="1"/>
  <c r="I866" i="4"/>
  <c r="K866" i="4" s="1"/>
  <c r="J866" i="4"/>
  <c r="M866" i="4" s="1"/>
  <c r="I867" i="4"/>
  <c r="K867" i="4" s="1"/>
  <c r="J867" i="4"/>
  <c r="L867" i="4" s="1"/>
  <c r="Q867" i="4"/>
  <c r="P867" i="4"/>
  <c r="Q866" i="4"/>
  <c r="P866" i="4"/>
  <c r="Q865" i="4"/>
  <c r="P865" i="4"/>
  <c r="Q864" i="4"/>
  <c r="P864" i="4"/>
  <c r="Q863" i="4"/>
  <c r="P863" i="4"/>
  <c r="Q862" i="4"/>
  <c r="P862" i="4"/>
  <c r="Q861" i="4"/>
  <c r="P861" i="4"/>
  <c r="Q860" i="4"/>
  <c r="P860" i="4"/>
  <c r="O861" i="4" l="1"/>
  <c r="O870" i="4"/>
  <c r="N870" i="4"/>
  <c r="M863" i="4"/>
  <c r="N863" i="4" s="1"/>
  <c r="N871" i="4"/>
  <c r="O865" i="4"/>
  <c r="M865" i="4"/>
  <c r="N865" i="4" s="1"/>
  <c r="N868" i="4"/>
  <c r="O863" i="4"/>
  <c r="O867" i="4"/>
  <c r="O868" i="4"/>
  <c r="O871" i="4"/>
  <c r="O862" i="4"/>
  <c r="O864" i="4"/>
  <c r="O866" i="4"/>
  <c r="O869" i="4"/>
  <c r="M867" i="4"/>
  <c r="N867" i="4" s="1"/>
  <c r="M861" i="4"/>
  <c r="N861" i="4" s="1"/>
  <c r="K1764" i="3"/>
  <c r="L1764" i="3" s="1"/>
  <c r="K1763" i="3"/>
  <c r="L1763" i="3" s="1"/>
  <c r="K1762" i="3"/>
  <c r="L1762" i="3" s="1"/>
  <c r="O860" i="4"/>
  <c r="L869" i="4"/>
  <c r="N869" i="4" s="1"/>
  <c r="L866" i="4"/>
  <c r="N866" i="4" s="1"/>
  <c r="L864" i="4"/>
  <c r="N864" i="4" s="1"/>
  <c r="L862" i="4"/>
  <c r="N862" i="4" s="1"/>
  <c r="L860" i="4"/>
  <c r="N860" i="4" s="1"/>
  <c r="J859" i="4"/>
  <c r="M859" i="4" s="1"/>
  <c r="I859" i="4"/>
  <c r="K859" i="4" s="1"/>
  <c r="J858" i="4"/>
  <c r="L858" i="4" s="1"/>
  <c r="I858" i="4"/>
  <c r="K858" i="4" s="1"/>
  <c r="J857" i="4"/>
  <c r="M857" i="4" s="1"/>
  <c r="I857" i="4"/>
  <c r="K857" i="4" s="1"/>
  <c r="J856" i="4"/>
  <c r="L856" i="4" s="1"/>
  <c r="I856" i="4"/>
  <c r="K856" i="4" s="1"/>
  <c r="J855" i="4"/>
  <c r="M855" i="4" s="1"/>
  <c r="I855" i="4"/>
  <c r="K855" i="4" s="1"/>
  <c r="Q859" i="4"/>
  <c r="P859" i="4"/>
  <c r="Q858" i="4"/>
  <c r="P858" i="4"/>
  <c r="Q857" i="4"/>
  <c r="P857" i="4"/>
  <c r="Q856" i="4"/>
  <c r="P856" i="4"/>
  <c r="Q855" i="4"/>
  <c r="P855" i="4"/>
  <c r="G1761" i="3"/>
  <c r="I1761" i="3" s="1"/>
  <c r="H1761" i="3"/>
  <c r="J1761" i="3" s="1"/>
  <c r="E1761" i="3"/>
  <c r="O858" i="4" l="1"/>
  <c r="O859" i="4"/>
  <c r="O856" i="4"/>
  <c r="M856" i="4"/>
  <c r="N856" i="4" s="1"/>
  <c r="O855" i="4"/>
  <c r="O857" i="4"/>
  <c r="L855" i="4"/>
  <c r="N855" i="4" s="1"/>
  <c r="M858" i="4"/>
  <c r="N858" i="4" s="1"/>
  <c r="L859" i="4"/>
  <c r="N859" i="4" s="1"/>
  <c r="L857" i="4"/>
  <c r="N857" i="4" s="1"/>
  <c r="K1761" i="3"/>
  <c r="L1761" i="3" s="1"/>
  <c r="H1760" i="3"/>
  <c r="K1760" i="3" s="1"/>
  <c r="G1760" i="3"/>
  <c r="I1760" i="3" s="1"/>
  <c r="H1759" i="3"/>
  <c r="K1759" i="3" s="1"/>
  <c r="G1759" i="3"/>
  <c r="I1759" i="3" s="1"/>
  <c r="H1758" i="3"/>
  <c r="K1758" i="3" s="1"/>
  <c r="G1758" i="3"/>
  <c r="I1758" i="3" s="1"/>
  <c r="H1757" i="3"/>
  <c r="K1757" i="3" s="1"/>
  <c r="G1757" i="3"/>
  <c r="I1757" i="3" s="1"/>
  <c r="E1760" i="3"/>
  <c r="E1759" i="3"/>
  <c r="E1758" i="3"/>
  <c r="E1757" i="3"/>
  <c r="I879" i="1"/>
  <c r="L879" i="1" s="1"/>
  <c r="H879" i="1"/>
  <c r="J879" i="1" s="1"/>
  <c r="I854" i="4"/>
  <c r="K854" i="4" s="1"/>
  <c r="L854" i="4"/>
  <c r="M854" i="4"/>
  <c r="Q854" i="4"/>
  <c r="P854" i="4"/>
  <c r="J853" i="4"/>
  <c r="L853" i="4" s="1"/>
  <c r="I853" i="4"/>
  <c r="K853" i="4" s="1"/>
  <c r="J852" i="4"/>
  <c r="M852" i="4" s="1"/>
  <c r="I852" i="4"/>
  <c r="K852" i="4" s="1"/>
  <c r="J851" i="4"/>
  <c r="L851" i="4" s="1"/>
  <c r="I851" i="4"/>
  <c r="K851" i="4" s="1"/>
  <c r="J850" i="4"/>
  <c r="M850" i="4" s="1"/>
  <c r="I850" i="4"/>
  <c r="K850" i="4" s="1"/>
  <c r="L852" i="4" l="1"/>
  <c r="N852" i="4" s="1"/>
  <c r="O854" i="4"/>
  <c r="M853" i="4"/>
  <c r="N853" i="4" s="1"/>
  <c r="N854" i="4"/>
  <c r="J1759" i="3"/>
  <c r="L1759" i="3" s="1"/>
  <c r="M851" i="4"/>
  <c r="N851" i="4" s="1"/>
  <c r="L850" i="4"/>
  <c r="N850" i="4" s="1"/>
  <c r="J1757" i="3"/>
  <c r="L1757" i="3" s="1"/>
  <c r="J1758" i="3"/>
  <c r="L1758" i="3" s="1"/>
  <c r="J1760" i="3"/>
  <c r="L1760" i="3" s="1"/>
  <c r="K879" i="1"/>
  <c r="M879" i="1" s="1"/>
  <c r="Q853" i="4"/>
  <c r="P853" i="4"/>
  <c r="Q852" i="4"/>
  <c r="P852" i="4"/>
  <c r="Q851" i="4"/>
  <c r="P851" i="4"/>
  <c r="Q850" i="4"/>
  <c r="P850" i="4"/>
  <c r="O851" i="4" l="1"/>
  <c r="O853" i="4"/>
  <c r="O850" i="4"/>
  <c r="O852" i="4"/>
  <c r="K849" i="4"/>
  <c r="L849" i="4"/>
  <c r="M849" i="4"/>
  <c r="Q849" i="4"/>
  <c r="P849" i="4"/>
  <c r="K848" i="4"/>
  <c r="L848" i="4"/>
  <c r="M848" i="4"/>
  <c r="J847" i="4"/>
  <c r="M847" i="4" s="1"/>
  <c r="I847" i="4"/>
  <c r="K847" i="4" s="1"/>
  <c r="J846" i="4"/>
  <c r="L846" i="4" s="1"/>
  <c r="I846" i="4"/>
  <c r="K846" i="4" s="1"/>
  <c r="J845" i="4"/>
  <c r="M845" i="4" s="1"/>
  <c r="I845" i="4"/>
  <c r="K845" i="4" s="1"/>
  <c r="J844" i="4"/>
  <c r="L844" i="4" s="1"/>
  <c r="I844" i="4"/>
  <c r="K844" i="4" s="1"/>
  <c r="J843" i="4"/>
  <c r="M843" i="4" s="1"/>
  <c r="I843" i="4"/>
  <c r="K843" i="4" s="1"/>
  <c r="J842" i="4"/>
  <c r="L842" i="4" s="1"/>
  <c r="I842" i="4"/>
  <c r="K842" i="4" s="1"/>
  <c r="J841" i="4"/>
  <c r="M841" i="4" s="1"/>
  <c r="I841" i="4"/>
  <c r="K841" i="4" s="1"/>
  <c r="J840" i="4"/>
  <c r="L840" i="4" s="1"/>
  <c r="I840" i="4"/>
  <c r="K840" i="4" s="1"/>
  <c r="Q848" i="4"/>
  <c r="P848" i="4"/>
  <c r="Q847" i="4"/>
  <c r="P847" i="4"/>
  <c r="Q846" i="4"/>
  <c r="P846" i="4"/>
  <c r="Q845" i="4"/>
  <c r="P845" i="4"/>
  <c r="Q844" i="4"/>
  <c r="P844" i="4"/>
  <c r="Q843" i="4"/>
  <c r="P843" i="4"/>
  <c r="Q842" i="4"/>
  <c r="P842" i="4"/>
  <c r="Q841" i="4"/>
  <c r="P841" i="4"/>
  <c r="Q840" i="4"/>
  <c r="P840" i="4"/>
  <c r="G1752" i="3"/>
  <c r="I1752" i="3" s="1"/>
  <c r="H1752" i="3"/>
  <c r="J1752" i="3" s="1"/>
  <c r="G1753" i="3"/>
  <c r="I1753" i="3" s="1"/>
  <c r="H1753" i="3"/>
  <c r="J1753" i="3" s="1"/>
  <c r="G1754" i="3"/>
  <c r="I1754" i="3" s="1"/>
  <c r="H1754" i="3"/>
  <c r="J1754" i="3" s="1"/>
  <c r="G1755" i="3"/>
  <c r="I1755" i="3" s="1"/>
  <c r="H1755" i="3"/>
  <c r="J1755" i="3" s="1"/>
  <c r="G1756" i="3"/>
  <c r="I1756" i="3" s="1"/>
  <c r="H1756" i="3"/>
  <c r="J1756" i="3" s="1"/>
  <c r="E1756" i="3"/>
  <c r="E1755" i="3"/>
  <c r="E1754" i="3"/>
  <c r="E1753" i="3"/>
  <c r="E1752" i="3"/>
  <c r="H876" i="1"/>
  <c r="J876" i="1" s="1"/>
  <c r="I876" i="1"/>
  <c r="K876" i="1" s="1"/>
  <c r="H877" i="1"/>
  <c r="J877" i="1" s="1"/>
  <c r="K877" i="1"/>
  <c r="M877" i="1" s="1"/>
  <c r="L877" i="1"/>
  <c r="H878" i="1"/>
  <c r="J878" i="1" s="1"/>
  <c r="I878" i="1"/>
  <c r="K878" i="1" s="1"/>
  <c r="K1756" i="3" l="1"/>
  <c r="L1756" i="3" s="1"/>
  <c r="K1752" i="3"/>
  <c r="L1752" i="3" s="1"/>
  <c r="O840" i="4"/>
  <c r="O842" i="4"/>
  <c r="O844" i="4"/>
  <c r="O846" i="4"/>
  <c r="O848" i="4"/>
  <c r="N849" i="4"/>
  <c r="O841" i="4"/>
  <c r="O849" i="4"/>
  <c r="O843" i="4"/>
  <c r="O845" i="4"/>
  <c r="O847" i="4"/>
  <c r="N848" i="4"/>
  <c r="K1754" i="3"/>
  <c r="L1754" i="3" s="1"/>
  <c r="M840" i="4"/>
  <c r="N840" i="4" s="1"/>
  <c r="L841" i="4"/>
  <c r="N841" i="4" s="1"/>
  <c r="M842" i="4"/>
  <c r="N842" i="4" s="1"/>
  <c r="L843" i="4"/>
  <c r="N843" i="4" s="1"/>
  <c r="M844" i="4"/>
  <c r="N844" i="4" s="1"/>
  <c r="L845" i="4"/>
  <c r="N845" i="4" s="1"/>
  <c r="M846" i="4"/>
  <c r="N846" i="4" s="1"/>
  <c r="L847" i="4"/>
  <c r="N847" i="4" s="1"/>
  <c r="L878" i="1"/>
  <c r="M878" i="1" s="1"/>
  <c r="L876" i="1"/>
  <c r="M876" i="1" s="1"/>
  <c r="K1755" i="3"/>
  <c r="L1755" i="3" s="1"/>
  <c r="K1753" i="3"/>
  <c r="L1753" i="3" s="1"/>
  <c r="K829" i="4"/>
  <c r="L829" i="4"/>
  <c r="M829" i="4"/>
  <c r="K830" i="4"/>
  <c r="L830" i="4"/>
  <c r="M830" i="4"/>
  <c r="K831" i="4"/>
  <c r="L831" i="4"/>
  <c r="M831" i="4"/>
  <c r="K832" i="4"/>
  <c r="L832" i="4"/>
  <c r="M832" i="4"/>
  <c r="K833" i="4"/>
  <c r="L833" i="4"/>
  <c r="M833" i="4"/>
  <c r="K834" i="4"/>
  <c r="L834" i="4"/>
  <c r="M834" i="4"/>
  <c r="K835" i="4"/>
  <c r="L835" i="4"/>
  <c r="M835" i="4"/>
  <c r="K836" i="4"/>
  <c r="L836" i="4"/>
  <c r="M836" i="4"/>
  <c r="K837" i="4"/>
  <c r="L837" i="4"/>
  <c r="M837" i="4"/>
  <c r="K838" i="4"/>
  <c r="L838" i="4"/>
  <c r="M838" i="4"/>
  <c r="K839" i="4"/>
  <c r="L839" i="4"/>
  <c r="M839" i="4"/>
  <c r="Q839" i="4"/>
  <c r="P839" i="4"/>
  <c r="Q838" i="4"/>
  <c r="P838" i="4"/>
  <c r="Q837" i="4"/>
  <c r="P837" i="4"/>
  <c r="Q836" i="4"/>
  <c r="P836" i="4"/>
  <c r="Q835" i="4"/>
  <c r="P835" i="4"/>
  <c r="Q834" i="4"/>
  <c r="P834" i="4"/>
  <c r="Q833" i="4"/>
  <c r="P833" i="4"/>
  <c r="Q832" i="4"/>
  <c r="P832" i="4"/>
  <c r="Q831" i="4"/>
  <c r="P831" i="4"/>
  <c r="Q830" i="4"/>
  <c r="P830" i="4"/>
  <c r="Q829" i="4"/>
  <c r="P829" i="4"/>
  <c r="J828" i="4"/>
  <c r="M828" i="4" s="1"/>
  <c r="I828" i="4"/>
  <c r="K828" i="4" s="1"/>
  <c r="J827" i="4"/>
  <c r="M827" i="4" s="1"/>
  <c r="I827" i="4"/>
  <c r="K827" i="4" s="1"/>
  <c r="O831" i="4" l="1"/>
  <c r="N829" i="4"/>
  <c r="N835" i="4"/>
  <c r="N831" i="4"/>
  <c r="O838" i="4"/>
  <c r="N839" i="4"/>
  <c r="N830" i="4"/>
  <c r="O829" i="4"/>
  <c r="N836" i="4"/>
  <c r="N832" i="4"/>
  <c r="O837" i="4"/>
  <c r="O839" i="4"/>
  <c r="N837" i="4"/>
  <c r="N833" i="4"/>
  <c r="O830" i="4"/>
  <c r="O836" i="4"/>
  <c r="N838" i="4"/>
  <c r="N834" i="4"/>
  <c r="O832" i="4"/>
  <c r="O834" i="4"/>
  <c r="L827" i="4"/>
  <c r="N827" i="4" s="1"/>
  <c r="O833" i="4"/>
  <c r="O835" i="4"/>
  <c r="L828" i="4"/>
  <c r="N828" i="4" s="1"/>
  <c r="Q828" i="4" l="1"/>
  <c r="P828" i="4"/>
  <c r="Q827" i="4"/>
  <c r="P827" i="4"/>
  <c r="H872" i="1"/>
  <c r="J872" i="1" s="1"/>
  <c r="I872" i="1"/>
  <c r="K872" i="1" s="1"/>
  <c r="H873" i="1"/>
  <c r="J873" i="1" s="1"/>
  <c r="I873" i="1"/>
  <c r="K873" i="1" s="1"/>
  <c r="H874" i="1"/>
  <c r="J874" i="1" s="1"/>
  <c r="K874" i="1"/>
  <c r="L874" i="1"/>
  <c r="H875" i="1"/>
  <c r="J875" i="1" s="1"/>
  <c r="I875" i="1"/>
  <c r="K875" i="1" s="1"/>
  <c r="G1748" i="3"/>
  <c r="I1748" i="3" s="1"/>
  <c r="H1748" i="3"/>
  <c r="J1748" i="3" s="1"/>
  <c r="G1749" i="3"/>
  <c r="I1749" i="3" s="1"/>
  <c r="H1749" i="3"/>
  <c r="J1749" i="3" s="1"/>
  <c r="G1750" i="3"/>
  <c r="I1750" i="3" s="1"/>
  <c r="H1750" i="3"/>
  <c r="J1750" i="3" s="1"/>
  <c r="G1751" i="3"/>
  <c r="I1751" i="3" s="1"/>
  <c r="H1751" i="3"/>
  <c r="J1751" i="3" s="1"/>
  <c r="E1751" i="3"/>
  <c r="E1750" i="3"/>
  <c r="E1749" i="3"/>
  <c r="E1748" i="3"/>
  <c r="L872" i="1" l="1"/>
  <c r="M872" i="1" s="1"/>
  <c r="K1748" i="3"/>
  <c r="L1748" i="3" s="1"/>
  <c r="O827" i="4"/>
  <c r="O828" i="4"/>
  <c r="K1749" i="3"/>
  <c r="L1749" i="3" s="1"/>
  <c r="K1750" i="3"/>
  <c r="L1750" i="3" s="1"/>
  <c r="M874" i="1"/>
  <c r="L875" i="1"/>
  <c r="M875" i="1" s="1"/>
  <c r="L873" i="1"/>
  <c r="M873" i="1" s="1"/>
  <c r="K1751" i="3"/>
  <c r="L1751" i="3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2" i="3"/>
  <c r="G1742" i="3"/>
  <c r="I1742" i="3" s="1"/>
  <c r="H1742" i="3"/>
  <c r="J1742" i="3" s="1"/>
  <c r="G1743" i="3"/>
  <c r="I1743" i="3" s="1"/>
  <c r="H1743" i="3"/>
  <c r="J1743" i="3" s="1"/>
  <c r="G1744" i="3"/>
  <c r="I1744" i="3" s="1"/>
  <c r="H1744" i="3"/>
  <c r="K1744" i="3" s="1"/>
  <c r="G1745" i="3"/>
  <c r="I1745" i="3" s="1"/>
  <c r="H1745" i="3"/>
  <c r="J1745" i="3" s="1"/>
  <c r="G1746" i="3"/>
  <c r="I1746" i="3" s="1"/>
  <c r="H1746" i="3"/>
  <c r="J1746" i="3" s="1"/>
  <c r="G1747" i="3"/>
  <c r="I1747" i="3" s="1"/>
  <c r="H1747" i="3"/>
  <c r="J1747" i="3" s="1"/>
  <c r="K1742" i="3" l="1"/>
  <c r="L1742" i="3" s="1"/>
  <c r="K1743" i="3"/>
  <c r="L1743" i="3" s="1"/>
  <c r="K1746" i="3"/>
  <c r="L1746" i="3" s="1"/>
  <c r="K1745" i="3"/>
  <c r="L1745" i="3" s="1"/>
  <c r="K1747" i="3"/>
  <c r="L1747" i="3" s="1"/>
  <c r="J1744" i="3"/>
  <c r="L1744" i="3" s="1"/>
  <c r="K822" i="4"/>
  <c r="L822" i="4"/>
  <c r="M822" i="4"/>
  <c r="K823" i="4"/>
  <c r="L823" i="4"/>
  <c r="M823" i="4"/>
  <c r="K824" i="4"/>
  <c r="L824" i="4"/>
  <c r="M824" i="4"/>
  <c r="K825" i="4"/>
  <c r="L825" i="4"/>
  <c r="M825" i="4"/>
  <c r="K826" i="4"/>
  <c r="L826" i="4"/>
  <c r="M826" i="4"/>
  <c r="Q826" i="4"/>
  <c r="P826" i="4"/>
  <c r="Q825" i="4"/>
  <c r="P825" i="4"/>
  <c r="Q824" i="4"/>
  <c r="P824" i="4"/>
  <c r="Q823" i="4"/>
  <c r="P823" i="4"/>
  <c r="Q822" i="4"/>
  <c r="J821" i="4"/>
  <c r="M821" i="4" s="1"/>
  <c r="I821" i="4"/>
  <c r="K821" i="4" s="1"/>
  <c r="J820" i="4"/>
  <c r="L820" i="4" s="1"/>
  <c r="I820" i="4"/>
  <c r="K820" i="4" s="1"/>
  <c r="J819" i="4"/>
  <c r="M819" i="4" s="1"/>
  <c r="I819" i="4"/>
  <c r="K819" i="4" s="1"/>
  <c r="J818" i="4"/>
  <c r="M818" i="4" s="1"/>
  <c r="I818" i="4"/>
  <c r="K818" i="4" s="1"/>
  <c r="P822" i="4"/>
  <c r="Q821" i="4"/>
  <c r="P821" i="4"/>
  <c r="Q820" i="4"/>
  <c r="P820" i="4"/>
  <c r="Q819" i="4"/>
  <c r="P819" i="4"/>
  <c r="Q818" i="4"/>
  <c r="P818" i="4"/>
  <c r="N826" i="4" l="1"/>
  <c r="N822" i="4"/>
  <c r="N824" i="4"/>
  <c r="N823" i="4"/>
  <c r="N825" i="4"/>
  <c r="O818" i="4"/>
  <c r="O820" i="4"/>
  <c r="O822" i="4"/>
  <c r="O824" i="4"/>
  <c r="O826" i="4"/>
  <c r="O819" i="4"/>
  <c r="O821" i="4"/>
  <c r="O823" i="4"/>
  <c r="O825" i="4"/>
  <c r="L818" i="4"/>
  <c r="N818" i="4" s="1"/>
  <c r="M820" i="4"/>
  <c r="N820" i="4" s="1"/>
  <c r="L821" i="4"/>
  <c r="N821" i="4" s="1"/>
  <c r="L819" i="4"/>
  <c r="N819" i="4" s="1"/>
  <c r="Q817" i="4"/>
  <c r="K817" i="4"/>
  <c r="L817" i="4"/>
  <c r="M817" i="4"/>
  <c r="P817" i="4"/>
  <c r="O817" i="4" s="1"/>
  <c r="K816" i="4"/>
  <c r="L816" i="4"/>
  <c r="M816" i="4"/>
  <c r="Q816" i="4"/>
  <c r="P816" i="4"/>
  <c r="K815" i="4"/>
  <c r="L815" i="4"/>
  <c r="M815" i="4"/>
  <c r="Q815" i="4"/>
  <c r="P815" i="4"/>
  <c r="K814" i="4"/>
  <c r="L814" i="4"/>
  <c r="M814" i="4"/>
  <c r="Q814" i="4"/>
  <c r="P814" i="4"/>
  <c r="K813" i="4"/>
  <c r="L813" i="4"/>
  <c r="M813" i="4"/>
  <c r="J812" i="4"/>
  <c r="M812" i="4" s="1"/>
  <c r="I812" i="4"/>
  <c r="K812" i="4" s="1"/>
  <c r="J811" i="4"/>
  <c r="L811" i="4" s="1"/>
  <c r="I811" i="4"/>
  <c r="K811" i="4" s="1"/>
  <c r="J810" i="4"/>
  <c r="M810" i="4" s="1"/>
  <c r="I810" i="4"/>
  <c r="K810" i="4" s="1"/>
  <c r="J809" i="4"/>
  <c r="L809" i="4" s="1"/>
  <c r="I809" i="4"/>
  <c r="K809" i="4" s="1"/>
  <c r="J808" i="4"/>
  <c r="M808" i="4" s="1"/>
  <c r="I808" i="4"/>
  <c r="K808" i="4" s="1"/>
  <c r="J807" i="4"/>
  <c r="L807" i="4" s="1"/>
  <c r="I807" i="4"/>
  <c r="K807" i="4" s="1"/>
  <c r="Q813" i="4"/>
  <c r="P813" i="4"/>
  <c r="Q812" i="4"/>
  <c r="P812" i="4"/>
  <c r="Q811" i="4"/>
  <c r="P811" i="4"/>
  <c r="Q810" i="4"/>
  <c r="P810" i="4"/>
  <c r="Q809" i="4"/>
  <c r="P809" i="4"/>
  <c r="Q808" i="4"/>
  <c r="P808" i="4"/>
  <c r="Q807" i="4"/>
  <c r="P807" i="4"/>
  <c r="N813" i="4" l="1"/>
  <c r="O811" i="4"/>
  <c r="N816" i="4"/>
  <c r="N817" i="4"/>
  <c r="O815" i="4"/>
  <c r="N815" i="4"/>
  <c r="O812" i="4"/>
  <c r="O807" i="4"/>
  <c r="O809" i="4"/>
  <c r="O810" i="4"/>
  <c r="N814" i="4"/>
  <c r="O808" i="4"/>
  <c r="O813" i="4"/>
  <c r="O814" i="4"/>
  <c r="O816" i="4"/>
  <c r="L808" i="4"/>
  <c r="M811" i="4"/>
  <c r="N811" i="4" s="1"/>
  <c r="M809" i="4"/>
  <c r="N809" i="4" s="1"/>
  <c r="L810" i="4"/>
  <c r="N810" i="4" s="1"/>
  <c r="N808" i="4"/>
  <c r="L812" i="4"/>
  <c r="N812" i="4" s="1"/>
  <c r="M807" i="4"/>
  <c r="N807" i="4" s="1"/>
  <c r="H870" i="1"/>
  <c r="J870" i="1" s="1"/>
  <c r="I870" i="1"/>
  <c r="L870" i="1" s="1"/>
  <c r="H871" i="1"/>
  <c r="J871" i="1" s="1"/>
  <c r="I871" i="1"/>
  <c r="K871" i="1" s="1"/>
  <c r="K806" i="4"/>
  <c r="L806" i="4"/>
  <c r="M806" i="4"/>
  <c r="Q806" i="4"/>
  <c r="P806" i="4"/>
  <c r="K805" i="4"/>
  <c r="L805" i="4"/>
  <c r="M805" i="4"/>
  <c r="Q805" i="4"/>
  <c r="P805" i="4"/>
  <c r="I792" i="4"/>
  <c r="K792" i="4" s="1"/>
  <c r="J792" i="4"/>
  <c r="L792" i="4" s="1"/>
  <c r="I793" i="4"/>
  <c r="K793" i="4" s="1"/>
  <c r="J793" i="4"/>
  <c r="L793" i="4" s="1"/>
  <c r="I794" i="4"/>
  <c r="K794" i="4" s="1"/>
  <c r="J794" i="4"/>
  <c r="L794" i="4" s="1"/>
  <c r="I795" i="4"/>
  <c r="K795" i="4" s="1"/>
  <c r="J795" i="4"/>
  <c r="L795" i="4" s="1"/>
  <c r="I796" i="4"/>
  <c r="K796" i="4" s="1"/>
  <c r="J796" i="4"/>
  <c r="M796" i="4" s="1"/>
  <c r="I797" i="4"/>
  <c r="K797" i="4" s="1"/>
  <c r="J797" i="4"/>
  <c r="L797" i="4" s="1"/>
  <c r="I798" i="4"/>
  <c r="K798" i="4" s="1"/>
  <c r="J798" i="4"/>
  <c r="L798" i="4" s="1"/>
  <c r="I799" i="4"/>
  <c r="K799" i="4" s="1"/>
  <c r="J799" i="4"/>
  <c r="L799" i="4" s="1"/>
  <c r="I800" i="4"/>
  <c r="K800" i="4" s="1"/>
  <c r="J800" i="4"/>
  <c r="L800" i="4" s="1"/>
  <c r="I801" i="4"/>
  <c r="K801" i="4" s="1"/>
  <c r="J801" i="4"/>
  <c r="L801" i="4" s="1"/>
  <c r="I802" i="4"/>
  <c r="K802" i="4" s="1"/>
  <c r="J802" i="4"/>
  <c r="L802" i="4" s="1"/>
  <c r="I803" i="4"/>
  <c r="K803" i="4" s="1"/>
  <c r="J803" i="4"/>
  <c r="L803" i="4" s="1"/>
  <c r="I804" i="4"/>
  <c r="K804" i="4" s="1"/>
  <c r="J804" i="4"/>
  <c r="M804" i="4" s="1"/>
  <c r="J791" i="4"/>
  <c r="M791" i="4" s="1"/>
  <c r="I791" i="4"/>
  <c r="K791" i="4" s="1"/>
  <c r="I788" i="4"/>
  <c r="K788" i="4" s="1"/>
  <c r="J788" i="4"/>
  <c r="L788" i="4" s="1"/>
  <c r="I789" i="4"/>
  <c r="K789" i="4" s="1"/>
  <c r="J789" i="4"/>
  <c r="L789" i="4" s="1"/>
  <c r="J787" i="4"/>
  <c r="M787" i="4" s="1"/>
  <c r="I787" i="4"/>
  <c r="K787" i="4" s="1"/>
  <c r="J785" i="4"/>
  <c r="M785" i="4" s="1"/>
  <c r="I785" i="4"/>
  <c r="K785" i="4" s="1"/>
  <c r="Q804" i="4"/>
  <c r="P804" i="4"/>
  <c r="Q803" i="4"/>
  <c r="P803" i="4"/>
  <c r="Q802" i="4"/>
  <c r="P802" i="4"/>
  <c r="H1741" i="3"/>
  <c r="K1741" i="3" s="1"/>
  <c r="G1741" i="3"/>
  <c r="I1741" i="3" s="1"/>
  <c r="H1740" i="3"/>
  <c r="K1740" i="3" s="1"/>
  <c r="G1740" i="3"/>
  <c r="I1740" i="3" s="1"/>
  <c r="H1739" i="3"/>
  <c r="K1739" i="3" s="1"/>
  <c r="G1739" i="3"/>
  <c r="I1739" i="3" s="1"/>
  <c r="H1738" i="3"/>
  <c r="K1738" i="3" s="1"/>
  <c r="G1738" i="3"/>
  <c r="I1738" i="3" s="1"/>
  <c r="J1740" i="3" l="1"/>
  <c r="L1740" i="3" s="1"/>
  <c r="J1738" i="3"/>
  <c r="L1738" i="3" s="1"/>
  <c r="K870" i="1"/>
  <c r="M870" i="1" s="1"/>
  <c r="M800" i="4"/>
  <c r="N800" i="4" s="1"/>
  <c r="N805" i="4"/>
  <c r="O806" i="4"/>
  <c r="L804" i="4"/>
  <c r="N804" i="4" s="1"/>
  <c r="M798" i="4"/>
  <c r="N798" i="4" s="1"/>
  <c r="N806" i="4"/>
  <c r="O804" i="4"/>
  <c r="O802" i="4"/>
  <c r="L796" i="4"/>
  <c r="N796" i="4" s="1"/>
  <c r="M792" i="4"/>
  <c r="N792" i="4" s="1"/>
  <c r="O803" i="4"/>
  <c r="M794" i="4"/>
  <c r="N794" i="4" s="1"/>
  <c r="O805" i="4"/>
  <c r="L787" i="4"/>
  <c r="N787" i="4" s="1"/>
  <c r="M788" i="4"/>
  <c r="N788" i="4" s="1"/>
  <c r="L791" i="4"/>
  <c r="N791" i="4" s="1"/>
  <c r="M802" i="4"/>
  <c r="N802" i="4" s="1"/>
  <c r="L871" i="1"/>
  <c r="M871" i="1" s="1"/>
  <c r="M803" i="4"/>
  <c r="N803" i="4" s="1"/>
  <c r="M801" i="4"/>
  <c r="N801" i="4" s="1"/>
  <c r="M799" i="4"/>
  <c r="N799" i="4" s="1"/>
  <c r="M797" i="4"/>
  <c r="N797" i="4" s="1"/>
  <c r="M795" i="4"/>
  <c r="N795" i="4" s="1"/>
  <c r="M793" i="4"/>
  <c r="N793" i="4" s="1"/>
  <c r="M789" i="4"/>
  <c r="N789" i="4" s="1"/>
  <c r="L785" i="4"/>
  <c r="N785" i="4" s="1"/>
  <c r="J1739" i="3"/>
  <c r="L1739" i="3" s="1"/>
  <c r="J1741" i="3"/>
  <c r="L1741" i="3" s="1"/>
  <c r="H869" i="1"/>
  <c r="J869" i="1" s="1"/>
  <c r="I869" i="1"/>
  <c r="K869" i="1" s="1"/>
  <c r="G1734" i="3"/>
  <c r="I1734" i="3" s="1"/>
  <c r="H1734" i="3"/>
  <c r="K1734" i="3" s="1"/>
  <c r="G1735" i="3"/>
  <c r="I1735" i="3" s="1"/>
  <c r="H1735" i="3"/>
  <c r="J1735" i="3" s="1"/>
  <c r="G1736" i="3"/>
  <c r="I1736" i="3" s="1"/>
  <c r="H1736" i="3"/>
  <c r="J1736" i="3" s="1"/>
  <c r="G1737" i="3"/>
  <c r="I1737" i="3" s="1"/>
  <c r="H1737" i="3"/>
  <c r="J1737" i="3" s="1"/>
  <c r="Q801" i="4"/>
  <c r="P801" i="4"/>
  <c r="Q800" i="4"/>
  <c r="P800" i="4"/>
  <c r="Q799" i="4"/>
  <c r="P799" i="4"/>
  <c r="Q798" i="4"/>
  <c r="P798" i="4"/>
  <c r="Q797" i="4"/>
  <c r="P797" i="4"/>
  <c r="Q796" i="4"/>
  <c r="P796" i="4"/>
  <c r="Q795" i="4"/>
  <c r="P795" i="4"/>
  <c r="Q794" i="4"/>
  <c r="P794" i="4"/>
  <c r="Q793" i="4"/>
  <c r="P793" i="4"/>
  <c r="Q792" i="4"/>
  <c r="P792" i="4"/>
  <c r="Q791" i="4"/>
  <c r="P791" i="4"/>
  <c r="J1734" i="3" l="1"/>
  <c r="K1736" i="3"/>
  <c r="L1736" i="3" s="1"/>
  <c r="L1734" i="3"/>
  <c r="O801" i="4"/>
  <c r="O791" i="4"/>
  <c r="O793" i="4"/>
  <c r="O795" i="4"/>
  <c r="O796" i="4"/>
  <c r="O800" i="4"/>
  <c r="L869" i="1"/>
  <c r="M869" i="1" s="1"/>
  <c r="K1735" i="3"/>
  <c r="L1735" i="3" s="1"/>
  <c r="K1737" i="3"/>
  <c r="L1737" i="3" s="1"/>
  <c r="O797" i="4"/>
  <c r="O799" i="4"/>
  <c r="O792" i="4"/>
  <c r="O794" i="4"/>
  <c r="O798" i="4"/>
  <c r="K790" i="4"/>
  <c r="L790" i="4"/>
  <c r="M790" i="4"/>
  <c r="Q790" i="4"/>
  <c r="P790" i="4"/>
  <c r="Q789" i="4"/>
  <c r="P789" i="4"/>
  <c r="Q788" i="4"/>
  <c r="P788" i="4"/>
  <c r="Q787" i="4"/>
  <c r="P787" i="4"/>
  <c r="H868" i="1"/>
  <c r="J868" i="1" s="1"/>
  <c r="I868" i="1"/>
  <c r="L868" i="1" s="1"/>
  <c r="O787" i="4" l="1"/>
  <c r="O789" i="4"/>
  <c r="N790" i="4"/>
  <c r="O788" i="4"/>
  <c r="O790" i="4"/>
  <c r="K868" i="1"/>
  <c r="M868" i="1" s="1"/>
  <c r="G1731" i="3"/>
  <c r="I1731" i="3" s="1"/>
  <c r="H1731" i="3"/>
  <c r="K1731" i="3" s="1"/>
  <c r="G1732" i="3"/>
  <c r="I1732" i="3" s="1"/>
  <c r="H1732" i="3"/>
  <c r="K1732" i="3" s="1"/>
  <c r="G1733" i="3"/>
  <c r="I1733" i="3" s="1"/>
  <c r="H1733" i="3"/>
  <c r="J1733" i="3" s="1"/>
  <c r="J1732" i="3" l="1"/>
  <c r="L1732" i="3" s="1"/>
  <c r="K1733" i="3"/>
  <c r="L1733" i="3" s="1"/>
  <c r="J1731" i="3"/>
  <c r="L1731" i="3" s="1"/>
  <c r="I786" i="4"/>
  <c r="K786" i="4" s="1"/>
  <c r="L786" i="4"/>
  <c r="M786" i="4"/>
  <c r="Q786" i="4"/>
  <c r="P786" i="4"/>
  <c r="Q785" i="4"/>
  <c r="P785" i="4"/>
  <c r="I863" i="1"/>
  <c r="L863" i="1" s="1"/>
  <c r="J863" i="1"/>
  <c r="H864" i="1"/>
  <c r="J864" i="1" s="1"/>
  <c r="I864" i="1"/>
  <c r="L864" i="1" s="1"/>
  <c r="H865" i="1"/>
  <c r="J865" i="1" s="1"/>
  <c r="I865" i="1"/>
  <c r="K865" i="1" s="1"/>
  <c r="H866" i="1"/>
  <c r="J866" i="1" s="1"/>
  <c r="I866" i="1"/>
  <c r="K866" i="1" s="1"/>
  <c r="H867" i="1"/>
  <c r="J867" i="1" s="1"/>
  <c r="I867" i="1"/>
  <c r="K867" i="1" s="1"/>
  <c r="G1728" i="3"/>
  <c r="I1728" i="3" s="1"/>
  <c r="I1723" i="3"/>
  <c r="H1723" i="3"/>
  <c r="J1723" i="3" s="1"/>
  <c r="G1724" i="3"/>
  <c r="I1724" i="3" s="1"/>
  <c r="H1724" i="3"/>
  <c r="J1724" i="3" s="1"/>
  <c r="G1725" i="3"/>
  <c r="I1725" i="3" s="1"/>
  <c r="H1725" i="3"/>
  <c r="J1725" i="3" s="1"/>
  <c r="G1726" i="3"/>
  <c r="I1726" i="3" s="1"/>
  <c r="H1726" i="3"/>
  <c r="K1726" i="3" s="1"/>
  <c r="G1727" i="3"/>
  <c r="I1727" i="3" s="1"/>
  <c r="H1727" i="3"/>
  <c r="K1727" i="3" s="1"/>
  <c r="H1728" i="3"/>
  <c r="J1728" i="3" s="1"/>
  <c r="G1729" i="3"/>
  <c r="I1729" i="3" s="1"/>
  <c r="H1729" i="3"/>
  <c r="J1729" i="3"/>
  <c r="K1729" i="3"/>
  <c r="G1730" i="3"/>
  <c r="I1730" i="3" s="1"/>
  <c r="H1730" i="3"/>
  <c r="K1730" i="3" s="1"/>
  <c r="L1729" i="3" l="1"/>
  <c r="K1725" i="3"/>
  <c r="K863" i="1"/>
  <c r="L1725" i="3"/>
  <c r="J1727" i="3"/>
  <c r="L1727" i="3" s="1"/>
  <c r="L865" i="1"/>
  <c r="M865" i="1" s="1"/>
  <c r="M863" i="1"/>
  <c r="L867" i="1"/>
  <c r="M867" i="1" s="1"/>
  <c r="N786" i="4"/>
  <c r="O786" i="4"/>
  <c r="O785" i="4"/>
  <c r="L866" i="1"/>
  <c r="M866" i="1" s="1"/>
  <c r="K864" i="1"/>
  <c r="M864" i="1" s="1"/>
  <c r="K1723" i="3"/>
  <c r="L1723" i="3" s="1"/>
  <c r="K1728" i="3"/>
  <c r="L1728" i="3" s="1"/>
  <c r="K1724" i="3"/>
  <c r="L1724" i="3" s="1"/>
  <c r="J1730" i="3"/>
  <c r="L1730" i="3" s="1"/>
  <c r="J1726" i="3"/>
  <c r="L1726" i="3" s="1"/>
  <c r="I784" i="4"/>
  <c r="K784" i="4" s="1"/>
  <c r="L784" i="4"/>
  <c r="M784" i="4"/>
  <c r="Q784" i="4"/>
  <c r="P784" i="4"/>
  <c r="I781" i="4"/>
  <c r="K781" i="4" s="1"/>
  <c r="J781" i="4"/>
  <c r="L781" i="4" s="1"/>
  <c r="I782" i="4"/>
  <c r="K782" i="4" s="1"/>
  <c r="J782" i="4"/>
  <c r="L782" i="4" s="1"/>
  <c r="I783" i="4"/>
  <c r="K783" i="4" s="1"/>
  <c r="L783" i="4"/>
  <c r="Q783" i="4"/>
  <c r="P783" i="4"/>
  <c r="Q782" i="4"/>
  <c r="P782" i="4"/>
  <c r="Q781" i="4"/>
  <c r="P781" i="4"/>
  <c r="I780" i="4"/>
  <c r="K780" i="4" s="1"/>
  <c r="L780" i="4"/>
  <c r="Q780" i="4"/>
  <c r="P780" i="4"/>
  <c r="I779" i="4"/>
  <c r="K779" i="4" s="1"/>
  <c r="J779" i="4"/>
  <c r="L779" i="4" s="1"/>
  <c r="Q779" i="4"/>
  <c r="P779" i="4"/>
  <c r="I778" i="4"/>
  <c r="K778" i="4" s="1"/>
  <c r="J778" i="4"/>
  <c r="L778" i="4" s="1"/>
  <c r="Q778" i="4"/>
  <c r="P778" i="4"/>
  <c r="O778" i="4" s="1"/>
  <c r="J777" i="4"/>
  <c r="L777" i="4" s="1"/>
  <c r="I777" i="4"/>
  <c r="K777" i="4" s="1"/>
  <c r="Q777" i="4"/>
  <c r="P777" i="4"/>
  <c r="K776" i="4"/>
  <c r="L776" i="4"/>
  <c r="M776" i="4"/>
  <c r="Q776" i="4"/>
  <c r="P776" i="4"/>
  <c r="K775" i="4"/>
  <c r="L775" i="4"/>
  <c r="M775" i="4"/>
  <c r="Q775" i="4"/>
  <c r="P775" i="4"/>
  <c r="K774" i="4"/>
  <c r="L774" i="4"/>
  <c r="M774" i="4"/>
  <c r="Q774" i="4"/>
  <c r="P774" i="4"/>
  <c r="K773" i="4"/>
  <c r="L773" i="4"/>
  <c r="M773" i="4"/>
  <c r="Q773" i="4"/>
  <c r="P773" i="4"/>
  <c r="K772" i="4"/>
  <c r="L772" i="4"/>
  <c r="M772" i="4"/>
  <c r="Q772" i="4"/>
  <c r="P772" i="4"/>
  <c r="K771" i="4"/>
  <c r="L771" i="4"/>
  <c r="M771" i="4"/>
  <c r="Q771" i="4"/>
  <c r="P771" i="4"/>
  <c r="K770" i="4"/>
  <c r="L770" i="4"/>
  <c r="M770" i="4"/>
  <c r="Q770" i="4"/>
  <c r="P770" i="4"/>
  <c r="K769" i="4"/>
  <c r="L769" i="4"/>
  <c r="M769" i="4"/>
  <c r="Q769" i="4"/>
  <c r="P769" i="4"/>
  <c r="K768" i="4"/>
  <c r="L768" i="4"/>
  <c r="M768" i="4"/>
  <c r="Q768" i="4"/>
  <c r="P768" i="4"/>
  <c r="K767" i="4"/>
  <c r="L767" i="4"/>
  <c r="M767" i="4"/>
  <c r="Q767" i="4"/>
  <c r="P767" i="4"/>
  <c r="K766" i="4"/>
  <c r="L766" i="4"/>
  <c r="M766" i="4"/>
  <c r="Q766" i="4"/>
  <c r="P766" i="4"/>
  <c r="K765" i="4"/>
  <c r="L765" i="4"/>
  <c r="M765" i="4"/>
  <c r="Q765" i="4"/>
  <c r="P765" i="4"/>
  <c r="K764" i="4"/>
  <c r="L764" i="4"/>
  <c r="M764" i="4"/>
  <c r="Q764" i="4"/>
  <c r="P764" i="4"/>
  <c r="K763" i="4"/>
  <c r="L763" i="4"/>
  <c r="M763" i="4"/>
  <c r="Q763" i="4"/>
  <c r="P763" i="4"/>
  <c r="K762" i="4"/>
  <c r="L762" i="4"/>
  <c r="M762" i="4"/>
  <c r="Q762" i="4"/>
  <c r="P762" i="4"/>
  <c r="K761" i="4"/>
  <c r="L761" i="4"/>
  <c r="M761" i="4"/>
  <c r="Q761" i="4"/>
  <c r="P761" i="4"/>
  <c r="K760" i="4"/>
  <c r="L760" i="4"/>
  <c r="M760" i="4"/>
  <c r="Q760" i="4"/>
  <c r="P760" i="4"/>
  <c r="K759" i="4"/>
  <c r="L759" i="4"/>
  <c r="M759" i="4"/>
  <c r="Q759" i="4"/>
  <c r="P759" i="4"/>
  <c r="K758" i="4"/>
  <c r="L758" i="4"/>
  <c r="M758" i="4"/>
  <c r="Q758" i="4"/>
  <c r="P758" i="4"/>
  <c r="K757" i="4"/>
  <c r="L757" i="4"/>
  <c r="M757" i="4"/>
  <c r="Q757" i="4"/>
  <c r="P757" i="4"/>
  <c r="K756" i="4"/>
  <c r="L756" i="4"/>
  <c r="M756" i="4"/>
  <c r="Q756" i="4"/>
  <c r="P756" i="4"/>
  <c r="K755" i="4"/>
  <c r="L755" i="4"/>
  <c r="M755" i="4"/>
  <c r="Q755" i="4"/>
  <c r="P755" i="4"/>
  <c r="K754" i="4"/>
  <c r="L754" i="4"/>
  <c r="M754" i="4"/>
  <c r="Q754" i="4"/>
  <c r="P754" i="4"/>
  <c r="K753" i="4"/>
  <c r="L753" i="4"/>
  <c r="M753" i="4"/>
  <c r="Q753" i="4"/>
  <c r="P753" i="4"/>
  <c r="K752" i="4"/>
  <c r="L752" i="4"/>
  <c r="M752" i="4"/>
  <c r="Q752" i="4"/>
  <c r="P752" i="4"/>
  <c r="K751" i="4"/>
  <c r="L751" i="4"/>
  <c r="M751" i="4"/>
  <c r="Q751" i="4"/>
  <c r="P751" i="4"/>
  <c r="K750" i="4"/>
  <c r="L750" i="4"/>
  <c r="M750" i="4"/>
  <c r="Q750" i="4"/>
  <c r="P750" i="4"/>
  <c r="K749" i="4"/>
  <c r="L749" i="4"/>
  <c r="M749" i="4"/>
  <c r="Q749" i="4"/>
  <c r="P749" i="4"/>
  <c r="K748" i="4"/>
  <c r="L748" i="4"/>
  <c r="M748" i="4"/>
  <c r="Q748" i="4"/>
  <c r="P748" i="4"/>
  <c r="K747" i="4"/>
  <c r="L747" i="4"/>
  <c r="M747" i="4"/>
  <c r="Q747" i="4"/>
  <c r="P747" i="4"/>
  <c r="K746" i="4"/>
  <c r="L746" i="4"/>
  <c r="M746" i="4"/>
  <c r="Q746" i="4"/>
  <c r="P746" i="4"/>
  <c r="K745" i="4"/>
  <c r="L745" i="4"/>
  <c r="M745" i="4"/>
  <c r="Q745" i="4"/>
  <c r="P745" i="4"/>
  <c r="K744" i="4"/>
  <c r="L744" i="4"/>
  <c r="M744" i="4"/>
  <c r="Q744" i="4"/>
  <c r="P744" i="4"/>
  <c r="K743" i="4"/>
  <c r="L743" i="4"/>
  <c r="M743" i="4"/>
  <c r="Q743" i="4"/>
  <c r="P743" i="4"/>
  <c r="K742" i="4"/>
  <c r="L742" i="4"/>
  <c r="M742" i="4"/>
  <c r="Q742" i="4"/>
  <c r="P742" i="4"/>
  <c r="K741" i="4"/>
  <c r="L741" i="4"/>
  <c r="M741" i="4"/>
  <c r="Q741" i="4"/>
  <c r="P741" i="4"/>
  <c r="K740" i="4"/>
  <c r="L740" i="4"/>
  <c r="M740" i="4"/>
  <c r="Q740" i="4"/>
  <c r="P740" i="4"/>
  <c r="K739" i="4"/>
  <c r="L739" i="4"/>
  <c r="M739" i="4"/>
  <c r="Q739" i="4"/>
  <c r="P739" i="4"/>
  <c r="K738" i="4"/>
  <c r="L738" i="4"/>
  <c r="M738" i="4"/>
  <c r="Q738" i="4"/>
  <c r="P738" i="4"/>
  <c r="K737" i="4"/>
  <c r="L737" i="4"/>
  <c r="M737" i="4"/>
  <c r="Q737" i="4"/>
  <c r="P737" i="4"/>
  <c r="K736" i="4"/>
  <c r="L736" i="4"/>
  <c r="M736" i="4"/>
  <c r="Q736" i="4"/>
  <c r="P736" i="4"/>
  <c r="K735" i="4"/>
  <c r="L735" i="4"/>
  <c r="M735" i="4"/>
  <c r="Q735" i="4"/>
  <c r="P735" i="4"/>
  <c r="K734" i="4"/>
  <c r="L734" i="4"/>
  <c r="M734" i="4"/>
  <c r="Q734" i="4"/>
  <c r="P734" i="4"/>
  <c r="K733" i="4"/>
  <c r="L733" i="4"/>
  <c r="M733" i="4"/>
  <c r="Q733" i="4"/>
  <c r="P733" i="4"/>
  <c r="K732" i="4"/>
  <c r="L732" i="4"/>
  <c r="M732" i="4"/>
  <c r="Q732" i="4"/>
  <c r="P732" i="4"/>
  <c r="K731" i="4"/>
  <c r="L731" i="4"/>
  <c r="M731" i="4"/>
  <c r="Q731" i="4"/>
  <c r="P731" i="4"/>
  <c r="K730" i="4"/>
  <c r="L730" i="4"/>
  <c r="M730" i="4"/>
  <c r="Q730" i="4"/>
  <c r="P730" i="4"/>
  <c r="K729" i="4"/>
  <c r="L729" i="4"/>
  <c r="M729" i="4"/>
  <c r="Q729" i="4"/>
  <c r="P729" i="4"/>
  <c r="K728" i="4"/>
  <c r="L728" i="4"/>
  <c r="M728" i="4"/>
  <c r="Q728" i="4"/>
  <c r="P728" i="4"/>
  <c r="K727" i="4"/>
  <c r="L727" i="4"/>
  <c r="M727" i="4"/>
  <c r="Q727" i="4"/>
  <c r="P727" i="4"/>
  <c r="K726" i="4"/>
  <c r="L726" i="4"/>
  <c r="M726" i="4"/>
  <c r="Q726" i="4"/>
  <c r="P726" i="4"/>
  <c r="K725" i="4"/>
  <c r="L725" i="4"/>
  <c r="M725" i="4"/>
  <c r="Q725" i="4"/>
  <c r="P725" i="4"/>
  <c r="K724" i="4"/>
  <c r="L724" i="4"/>
  <c r="M724" i="4"/>
  <c r="Q724" i="4"/>
  <c r="P724" i="4"/>
  <c r="K723" i="4"/>
  <c r="L723" i="4"/>
  <c r="M723" i="4"/>
  <c r="Q723" i="4"/>
  <c r="P723" i="4"/>
  <c r="K722" i="4"/>
  <c r="L722" i="4"/>
  <c r="M722" i="4"/>
  <c r="Q722" i="4"/>
  <c r="P722" i="4"/>
  <c r="K721" i="4"/>
  <c r="L721" i="4"/>
  <c r="M721" i="4"/>
  <c r="Q721" i="4"/>
  <c r="P721" i="4"/>
  <c r="K720" i="4"/>
  <c r="L720" i="4"/>
  <c r="M720" i="4"/>
  <c r="Q720" i="4"/>
  <c r="P720" i="4"/>
  <c r="K719" i="4"/>
  <c r="L719" i="4"/>
  <c r="M719" i="4"/>
  <c r="Q719" i="4"/>
  <c r="P719" i="4"/>
  <c r="K718" i="4"/>
  <c r="L718" i="4"/>
  <c r="M718" i="4"/>
  <c r="Q718" i="4"/>
  <c r="P718" i="4"/>
  <c r="K717" i="4"/>
  <c r="L717" i="4"/>
  <c r="M717" i="4"/>
  <c r="Q717" i="4"/>
  <c r="P717" i="4"/>
  <c r="K716" i="4"/>
  <c r="L716" i="4"/>
  <c r="M716" i="4"/>
  <c r="Q716" i="4"/>
  <c r="P716" i="4"/>
  <c r="K715" i="4"/>
  <c r="L715" i="4"/>
  <c r="M715" i="4"/>
  <c r="Q715" i="4"/>
  <c r="P715" i="4"/>
  <c r="K714" i="4"/>
  <c r="L714" i="4"/>
  <c r="M714" i="4"/>
  <c r="Q714" i="4"/>
  <c r="P714" i="4"/>
  <c r="K713" i="4"/>
  <c r="L713" i="4"/>
  <c r="M713" i="4"/>
  <c r="Q713" i="4"/>
  <c r="P713" i="4"/>
  <c r="K712" i="4"/>
  <c r="L712" i="4"/>
  <c r="M712" i="4"/>
  <c r="Q712" i="4"/>
  <c r="P712" i="4"/>
  <c r="K711" i="4"/>
  <c r="L711" i="4"/>
  <c r="M711" i="4"/>
  <c r="Q711" i="4"/>
  <c r="P711" i="4"/>
  <c r="K710" i="4"/>
  <c r="L710" i="4"/>
  <c r="M710" i="4"/>
  <c r="Q710" i="4"/>
  <c r="P710" i="4"/>
  <c r="K709" i="4"/>
  <c r="L709" i="4"/>
  <c r="M709" i="4"/>
  <c r="Q709" i="4"/>
  <c r="P709" i="4"/>
  <c r="K708" i="4"/>
  <c r="L708" i="4"/>
  <c r="M708" i="4"/>
  <c r="Q708" i="4"/>
  <c r="P708" i="4"/>
  <c r="K707" i="4"/>
  <c r="L707" i="4"/>
  <c r="M707" i="4"/>
  <c r="Q707" i="4"/>
  <c r="P707" i="4"/>
  <c r="K706" i="4"/>
  <c r="L706" i="4"/>
  <c r="M706" i="4"/>
  <c r="Q706" i="4"/>
  <c r="P706" i="4"/>
  <c r="K705" i="4"/>
  <c r="L705" i="4"/>
  <c r="M705" i="4"/>
  <c r="Q705" i="4"/>
  <c r="P705" i="4"/>
  <c r="K704" i="4"/>
  <c r="L704" i="4"/>
  <c r="M704" i="4"/>
  <c r="Q704" i="4"/>
  <c r="P704" i="4"/>
  <c r="K703" i="4"/>
  <c r="L703" i="4"/>
  <c r="M703" i="4"/>
  <c r="Q703" i="4"/>
  <c r="P703" i="4"/>
  <c r="K702" i="4"/>
  <c r="L702" i="4"/>
  <c r="M702" i="4"/>
  <c r="Q702" i="4"/>
  <c r="P702" i="4"/>
  <c r="K701" i="4"/>
  <c r="L701" i="4"/>
  <c r="M701" i="4"/>
  <c r="Q701" i="4"/>
  <c r="P701" i="4"/>
  <c r="K700" i="4"/>
  <c r="L700" i="4"/>
  <c r="M700" i="4"/>
  <c r="Q700" i="4"/>
  <c r="P700" i="4"/>
  <c r="K699" i="4"/>
  <c r="L699" i="4"/>
  <c r="M699" i="4"/>
  <c r="Q699" i="4"/>
  <c r="P699" i="4"/>
  <c r="K698" i="4"/>
  <c r="L698" i="4"/>
  <c r="M698" i="4"/>
  <c r="Q698" i="4"/>
  <c r="P698" i="4"/>
  <c r="K697" i="4"/>
  <c r="L697" i="4"/>
  <c r="M697" i="4"/>
  <c r="Q697" i="4"/>
  <c r="P697" i="4"/>
  <c r="K696" i="4"/>
  <c r="L696" i="4"/>
  <c r="M696" i="4"/>
  <c r="Q696" i="4"/>
  <c r="P696" i="4"/>
  <c r="K695" i="4"/>
  <c r="L695" i="4"/>
  <c r="M695" i="4"/>
  <c r="Q695" i="4"/>
  <c r="P695" i="4"/>
  <c r="K694" i="4"/>
  <c r="L694" i="4"/>
  <c r="M694" i="4"/>
  <c r="Q694" i="4"/>
  <c r="P694" i="4"/>
  <c r="K693" i="4"/>
  <c r="L693" i="4"/>
  <c r="M693" i="4"/>
  <c r="Q693" i="4"/>
  <c r="P693" i="4"/>
  <c r="K692" i="4"/>
  <c r="L692" i="4"/>
  <c r="M692" i="4"/>
  <c r="Q692" i="4"/>
  <c r="P692" i="4"/>
  <c r="I691" i="4"/>
  <c r="K691" i="4" s="1"/>
  <c r="L691" i="4"/>
  <c r="M691" i="4"/>
  <c r="Q691" i="4"/>
  <c r="P691" i="4"/>
  <c r="L690" i="4"/>
  <c r="M690" i="4"/>
  <c r="I690" i="4"/>
  <c r="K690" i="4" s="1"/>
  <c r="Q690" i="4"/>
  <c r="P690" i="4"/>
  <c r="L689" i="4"/>
  <c r="K689" i="4"/>
  <c r="M689" i="4"/>
  <c r="Q689" i="4"/>
  <c r="P689" i="4"/>
  <c r="K688" i="4"/>
  <c r="L688" i="4"/>
  <c r="M688" i="4"/>
  <c r="Q688" i="4"/>
  <c r="P688" i="4"/>
  <c r="K687" i="4"/>
  <c r="L687" i="4"/>
  <c r="M687" i="4"/>
  <c r="Q687" i="4"/>
  <c r="P687" i="4"/>
  <c r="K686" i="4"/>
  <c r="L686" i="4"/>
  <c r="M686" i="4"/>
  <c r="Q686" i="4"/>
  <c r="P686" i="4"/>
  <c r="K685" i="4"/>
  <c r="L685" i="4"/>
  <c r="M685" i="4"/>
  <c r="Q685" i="4"/>
  <c r="P685" i="4"/>
  <c r="K684" i="4"/>
  <c r="L684" i="4"/>
  <c r="M684" i="4"/>
  <c r="Q684" i="4"/>
  <c r="P684" i="4"/>
  <c r="K683" i="4"/>
  <c r="L683" i="4"/>
  <c r="M683" i="4"/>
  <c r="Q683" i="4"/>
  <c r="P683" i="4"/>
  <c r="K682" i="4"/>
  <c r="L682" i="4"/>
  <c r="M682" i="4"/>
  <c r="Q682" i="4"/>
  <c r="P682" i="4"/>
  <c r="L681" i="4"/>
  <c r="I681" i="4"/>
  <c r="K681" i="4" s="1"/>
  <c r="Q681" i="4"/>
  <c r="P681" i="4"/>
  <c r="N784" i="4" l="1"/>
  <c r="N768" i="4"/>
  <c r="O770" i="4"/>
  <c r="N755" i="4"/>
  <c r="O687" i="4"/>
  <c r="N705" i="4"/>
  <c r="N717" i="4"/>
  <c r="N757" i="4"/>
  <c r="O759" i="4"/>
  <c r="O767" i="4"/>
  <c r="N714" i="4"/>
  <c r="O716" i="4"/>
  <c r="N742" i="4"/>
  <c r="O752" i="4"/>
  <c r="N713" i="4"/>
  <c r="O771" i="4"/>
  <c r="O772" i="4"/>
  <c r="N773" i="4"/>
  <c r="O776" i="4"/>
  <c r="M778" i="4"/>
  <c r="N778" i="4" s="1"/>
  <c r="O692" i="4"/>
  <c r="O696" i="4"/>
  <c r="O700" i="4"/>
  <c r="N706" i="4"/>
  <c r="N722" i="4"/>
  <c r="N734" i="4"/>
  <c r="N738" i="4"/>
  <c r="O760" i="4"/>
  <c r="N762" i="4"/>
  <c r="N763" i="4"/>
  <c r="O764" i="4"/>
  <c r="O765" i="4"/>
  <c r="N683" i="4"/>
  <c r="O685" i="4"/>
  <c r="N690" i="4"/>
  <c r="N692" i="4"/>
  <c r="O698" i="4"/>
  <c r="O710" i="4"/>
  <c r="O743" i="4"/>
  <c r="N748" i="4"/>
  <c r="O750" i="4"/>
  <c r="O755" i="4"/>
  <c r="N760" i="4"/>
  <c r="O766" i="4"/>
  <c r="N771" i="4"/>
  <c r="M780" i="4"/>
  <c r="N780" i="4" s="1"/>
  <c r="O781" i="4"/>
  <c r="N709" i="4"/>
  <c r="O711" i="4"/>
  <c r="O722" i="4"/>
  <c r="O734" i="4"/>
  <c r="O693" i="4"/>
  <c r="O697" i="4"/>
  <c r="O725" i="4"/>
  <c r="O747" i="4"/>
  <c r="O784" i="4"/>
  <c r="O705" i="4"/>
  <c r="O708" i="4"/>
  <c r="N731" i="4"/>
  <c r="O733" i="4"/>
  <c r="N756" i="4"/>
  <c r="N682" i="4"/>
  <c r="O702" i="4"/>
  <c r="N704" i="4"/>
  <c r="O706" i="4"/>
  <c r="N707" i="4"/>
  <c r="O719" i="4"/>
  <c r="N721" i="4"/>
  <c r="N724" i="4"/>
  <c r="O726" i="4"/>
  <c r="N728" i="4"/>
  <c r="O730" i="4"/>
  <c r="N736" i="4"/>
  <c r="O738" i="4"/>
  <c r="N739" i="4"/>
  <c r="O741" i="4"/>
  <c r="O744" i="4"/>
  <c r="N746" i="4"/>
  <c r="N774" i="4"/>
  <c r="O683" i="4"/>
  <c r="N684" i="4"/>
  <c r="N691" i="4"/>
  <c r="N695" i="4"/>
  <c r="N727" i="4"/>
  <c r="O729" i="4"/>
  <c r="N749" i="4"/>
  <c r="N686" i="4"/>
  <c r="N687" i="4"/>
  <c r="O688" i="4"/>
  <c r="O699" i="4"/>
  <c r="N701" i="4"/>
  <c r="O703" i="4"/>
  <c r="O704" i="4"/>
  <c r="N712" i="4"/>
  <c r="O714" i="4"/>
  <c r="N715" i="4"/>
  <c r="O717" i="4"/>
  <c r="N718" i="4"/>
  <c r="O720" i="4"/>
  <c r="O732" i="4"/>
  <c r="O735" i="4"/>
  <c r="N737" i="4"/>
  <c r="N740" i="4"/>
  <c r="O742" i="4"/>
  <c r="O753" i="4"/>
  <c r="O754" i="4"/>
  <c r="N765" i="4"/>
  <c r="N772" i="4"/>
  <c r="O774" i="4"/>
  <c r="O777" i="4"/>
  <c r="O779" i="4"/>
  <c r="N698" i="4"/>
  <c r="N745" i="4"/>
  <c r="N751" i="4"/>
  <c r="N754" i="4"/>
  <c r="O757" i="4"/>
  <c r="N758" i="4"/>
  <c r="N761" i="4"/>
  <c r="O763" i="4"/>
  <c r="N767" i="4"/>
  <c r="O768" i="4"/>
  <c r="N769" i="4"/>
  <c r="O773" i="4"/>
  <c r="O775" i="4"/>
  <c r="N776" i="4"/>
  <c r="O780" i="4"/>
  <c r="O783" i="4"/>
  <c r="O684" i="4"/>
  <c r="O689" i="4"/>
  <c r="O694" i="4"/>
  <c r="N696" i="4"/>
  <c r="N699" i="4"/>
  <c r="O701" i="4"/>
  <c r="N702" i="4"/>
  <c r="O709" i="4"/>
  <c r="N710" i="4"/>
  <c r="O712" i="4"/>
  <c r="O715" i="4"/>
  <c r="N716" i="4"/>
  <c r="N719" i="4"/>
  <c r="O721" i="4"/>
  <c r="O723" i="4"/>
  <c r="O727" i="4"/>
  <c r="N729" i="4"/>
  <c r="O731" i="4"/>
  <c r="N732" i="4"/>
  <c r="O736" i="4"/>
  <c r="O739" i="4"/>
  <c r="N741" i="4"/>
  <c r="N743" i="4"/>
  <c r="O745" i="4"/>
  <c r="O748" i="4"/>
  <c r="O751" i="4"/>
  <c r="N752" i="4"/>
  <c r="O758" i="4"/>
  <c r="N759" i="4"/>
  <c r="O761" i="4"/>
  <c r="O769" i="4"/>
  <c r="N770" i="4"/>
  <c r="N775" i="4"/>
  <c r="M779" i="4"/>
  <c r="N779" i="4" s="1"/>
  <c r="M781" i="4"/>
  <c r="N781" i="4" s="1"/>
  <c r="O686" i="4"/>
  <c r="O691" i="4"/>
  <c r="O681" i="4"/>
  <c r="O682" i="4"/>
  <c r="N685" i="4"/>
  <c r="N688" i="4"/>
  <c r="O690" i="4"/>
  <c r="N693" i="4"/>
  <c r="N694" i="4"/>
  <c r="O695" i="4"/>
  <c r="N697" i="4"/>
  <c r="N700" i="4"/>
  <c r="N703" i="4"/>
  <c r="O707" i="4"/>
  <c r="N708" i="4"/>
  <c r="N711" i="4"/>
  <c r="O713" i="4"/>
  <c r="O718" i="4"/>
  <c r="N720" i="4"/>
  <c r="O724" i="4"/>
  <c r="N726" i="4"/>
  <c r="O728" i="4"/>
  <c r="N730" i="4"/>
  <c r="N733" i="4"/>
  <c r="N735" i="4"/>
  <c r="O737" i="4"/>
  <c r="O740" i="4"/>
  <c r="N744" i="4"/>
  <c r="O746" i="4"/>
  <c r="N747" i="4"/>
  <c r="O749" i="4"/>
  <c r="N750" i="4"/>
  <c r="N753" i="4"/>
  <c r="O756" i="4"/>
  <c r="O762" i="4"/>
  <c r="N764" i="4"/>
  <c r="N766" i="4"/>
  <c r="O782" i="4"/>
  <c r="M782" i="4"/>
  <c r="N782" i="4" s="1"/>
  <c r="M783" i="4"/>
  <c r="N783" i="4" s="1"/>
  <c r="M777" i="4"/>
  <c r="N777" i="4" s="1"/>
  <c r="N725" i="4"/>
  <c r="N723" i="4"/>
  <c r="N689" i="4"/>
  <c r="M681" i="4"/>
  <c r="N681" i="4" s="1"/>
  <c r="I666" i="4"/>
  <c r="K666" i="4" s="1"/>
  <c r="J666" i="4"/>
  <c r="L666" i="4" s="1"/>
  <c r="I667" i="4"/>
  <c r="K667" i="4" s="1"/>
  <c r="J667" i="4"/>
  <c r="L667" i="4" s="1"/>
  <c r="I668" i="4"/>
  <c r="K668" i="4" s="1"/>
  <c r="J668" i="4"/>
  <c r="L668" i="4" s="1"/>
  <c r="I669" i="4"/>
  <c r="K669" i="4" s="1"/>
  <c r="J669" i="4"/>
  <c r="L669" i="4" s="1"/>
  <c r="I670" i="4"/>
  <c r="K670" i="4" s="1"/>
  <c r="J670" i="4"/>
  <c r="L670" i="4" s="1"/>
  <c r="I671" i="4"/>
  <c r="K671" i="4" s="1"/>
  <c r="J671" i="4"/>
  <c r="L671" i="4" s="1"/>
  <c r="I672" i="4"/>
  <c r="K672" i="4" s="1"/>
  <c r="J672" i="4"/>
  <c r="L672" i="4" s="1"/>
  <c r="I673" i="4"/>
  <c r="K673" i="4" s="1"/>
  <c r="J673" i="4"/>
  <c r="L673" i="4" s="1"/>
  <c r="I674" i="4"/>
  <c r="K674" i="4" s="1"/>
  <c r="J674" i="4"/>
  <c r="L674" i="4" s="1"/>
  <c r="I675" i="4"/>
  <c r="K675" i="4" s="1"/>
  <c r="J675" i="4"/>
  <c r="L675" i="4" s="1"/>
  <c r="I676" i="4"/>
  <c r="K676" i="4" s="1"/>
  <c r="J676" i="4"/>
  <c r="L676" i="4" s="1"/>
  <c r="I677" i="4"/>
  <c r="K677" i="4" s="1"/>
  <c r="J677" i="4"/>
  <c r="L677" i="4" s="1"/>
  <c r="I678" i="4"/>
  <c r="K678" i="4" s="1"/>
  <c r="J678" i="4"/>
  <c r="L678" i="4" s="1"/>
  <c r="I679" i="4"/>
  <c r="K679" i="4" s="1"/>
  <c r="J679" i="4"/>
  <c r="L679" i="4" s="1"/>
  <c r="I680" i="4"/>
  <c r="K680" i="4" s="1"/>
  <c r="J680" i="4"/>
  <c r="L680" i="4" s="1"/>
  <c r="Q680" i="4"/>
  <c r="P680" i="4"/>
  <c r="Q679" i="4"/>
  <c r="P679" i="4"/>
  <c r="Q678" i="4"/>
  <c r="P678" i="4"/>
  <c r="Q677" i="4"/>
  <c r="P677" i="4"/>
  <c r="Q676" i="4"/>
  <c r="P676" i="4"/>
  <c r="Q675" i="4"/>
  <c r="P675" i="4"/>
  <c r="Q674" i="4"/>
  <c r="P674" i="4"/>
  <c r="Q673" i="4"/>
  <c r="P673" i="4"/>
  <c r="Q672" i="4"/>
  <c r="P672" i="4"/>
  <c r="Q671" i="4"/>
  <c r="P671" i="4"/>
  <c r="Q670" i="4"/>
  <c r="P670" i="4"/>
  <c r="Q669" i="4"/>
  <c r="P669" i="4"/>
  <c r="Q668" i="4"/>
  <c r="P668" i="4"/>
  <c r="Q667" i="4"/>
  <c r="P667" i="4"/>
  <c r="Q666" i="4"/>
  <c r="P666" i="4"/>
  <c r="G1711" i="3"/>
  <c r="I1711" i="3" s="1"/>
  <c r="H1711" i="3"/>
  <c r="J1711" i="3"/>
  <c r="L1711" i="3" s="1"/>
  <c r="K1711" i="3"/>
  <c r="G1712" i="3"/>
  <c r="I1712" i="3" s="1"/>
  <c r="H1712" i="3"/>
  <c r="J1712" i="3" s="1"/>
  <c r="K1712" i="3"/>
  <c r="G1713" i="3"/>
  <c r="I1713" i="3" s="1"/>
  <c r="H1713" i="3"/>
  <c r="J1713" i="3" s="1"/>
  <c r="G1714" i="3"/>
  <c r="I1714" i="3" s="1"/>
  <c r="H1714" i="3"/>
  <c r="J1714" i="3" s="1"/>
  <c r="G1715" i="3"/>
  <c r="I1715" i="3" s="1"/>
  <c r="H1715" i="3"/>
  <c r="J1715" i="3" s="1"/>
  <c r="G1716" i="3"/>
  <c r="I1716" i="3" s="1"/>
  <c r="H1716" i="3"/>
  <c r="K1716" i="3" s="1"/>
  <c r="G1717" i="3"/>
  <c r="I1717" i="3" s="1"/>
  <c r="H1717" i="3"/>
  <c r="K1717" i="3" s="1"/>
  <c r="G1718" i="3"/>
  <c r="I1718" i="3" s="1"/>
  <c r="H1718" i="3"/>
  <c r="J1718" i="3" s="1"/>
  <c r="G1719" i="3"/>
  <c r="I1719" i="3" s="1"/>
  <c r="H1719" i="3"/>
  <c r="J1719" i="3" s="1"/>
  <c r="G1720" i="3"/>
  <c r="I1720" i="3" s="1"/>
  <c r="H1720" i="3"/>
  <c r="J1720" i="3" s="1"/>
  <c r="G1721" i="3"/>
  <c r="I1721" i="3" s="1"/>
  <c r="H1721" i="3"/>
  <c r="K1721" i="3" s="1"/>
  <c r="G1722" i="3"/>
  <c r="I1722" i="3" s="1"/>
  <c r="H1722" i="3"/>
  <c r="J1722" i="3" s="1"/>
  <c r="H854" i="1"/>
  <c r="J854" i="1" s="1"/>
  <c r="I854" i="1"/>
  <c r="K854" i="1" s="1"/>
  <c r="H855" i="1"/>
  <c r="J855" i="1" s="1"/>
  <c r="I855" i="1"/>
  <c r="K855" i="1" s="1"/>
  <c r="H856" i="1"/>
  <c r="J856" i="1" s="1"/>
  <c r="I856" i="1"/>
  <c r="K856" i="1" s="1"/>
  <c r="H857" i="1"/>
  <c r="J857" i="1" s="1"/>
  <c r="I857" i="1"/>
  <c r="K857" i="1" s="1"/>
  <c r="H858" i="1"/>
  <c r="J858" i="1" s="1"/>
  <c r="I858" i="1"/>
  <c r="K858" i="1" s="1"/>
  <c r="H859" i="1"/>
  <c r="J859" i="1" s="1"/>
  <c r="I859" i="1"/>
  <c r="K859" i="1" s="1"/>
  <c r="H860" i="1"/>
  <c r="J860" i="1" s="1"/>
  <c r="I860" i="1"/>
  <c r="K860" i="1" s="1"/>
  <c r="H861" i="1"/>
  <c r="J861" i="1" s="1"/>
  <c r="I861" i="1"/>
  <c r="K861" i="1" s="1"/>
  <c r="H862" i="1"/>
  <c r="J862" i="1" s="1"/>
  <c r="I862" i="1"/>
  <c r="K862" i="1" s="1"/>
  <c r="K1719" i="3" l="1"/>
  <c r="J1717" i="3"/>
  <c r="L1717" i="3" s="1"/>
  <c r="L854" i="1"/>
  <c r="L1719" i="3"/>
  <c r="L860" i="1"/>
  <c r="M860" i="1" s="1"/>
  <c r="K1713" i="3"/>
  <c r="L1713" i="3" s="1"/>
  <c r="J1721" i="3"/>
  <c r="L1721" i="3" s="1"/>
  <c r="K1715" i="3"/>
  <c r="L1715" i="3" s="1"/>
  <c r="L856" i="1"/>
  <c r="M856" i="1" s="1"/>
  <c r="L1712" i="3"/>
  <c r="L862" i="1"/>
  <c r="M862" i="1" s="1"/>
  <c r="M854" i="1"/>
  <c r="L858" i="1"/>
  <c r="M858" i="1" s="1"/>
  <c r="M678" i="4"/>
  <c r="N678" i="4" s="1"/>
  <c r="O667" i="4"/>
  <c r="O671" i="4"/>
  <c r="O673" i="4"/>
  <c r="O675" i="4"/>
  <c r="O677" i="4"/>
  <c r="O679" i="4"/>
  <c r="O669" i="4"/>
  <c r="M670" i="4"/>
  <c r="N670" i="4" s="1"/>
  <c r="M680" i="4"/>
  <c r="N680" i="4" s="1"/>
  <c r="M672" i="4"/>
  <c r="N672" i="4" s="1"/>
  <c r="M674" i="4"/>
  <c r="N674" i="4" s="1"/>
  <c r="M666" i="4"/>
  <c r="N666" i="4" s="1"/>
  <c r="M676" i="4"/>
  <c r="N676" i="4" s="1"/>
  <c r="M668" i="4"/>
  <c r="N668" i="4" s="1"/>
  <c r="O668" i="4"/>
  <c r="O670" i="4"/>
  <c r="O672" i="4"/>
  <c r="O674" i="4"/>
  <c r="O676" i="4"/>
  <c r="O678" i="4"/>
  <c r="O666" i="4"/>
  <c r="O680" i="4"/>
  <c r="M677" i="4"/>
  <c r="N677" i="4" s="1"/>
  <c r="M675" i="4"/>
  <c r="N675" i="4" s="1"/>
  <c r="M673" i="4"/>
  <c r="N673" i="4" s="1"/>
  <c r="M671" i="4"/>
  <c r="N671" i="4" s="1"/>
  <c r="M669" i="4"/>
  <c r="N669" i="4" s="1"/>
  <c r="M667" i="4"/>
  <c r="N667" i="4" s="1"/>
  <c r="M679" i="4"/>
  <c r="N679" i="4" s="1"/>
  <c r="K1722" i="3"/>
  <c r="L1722" i="3" s="1"/>
  <c r="K1720" i="3"/>
  <c r="L1720" i="3" s="1"/>
  <c r="K1718" i="3"/>
  <c r="L1718" i="3" s="1"/>
  <c r="K1714" i="3"/>
  <c r="L1714" i="3" s="1"/>
  <c r="J1716" i="3"/>
  <c r="L1716" i="3" s="1"/>
  <c r="L861" i="1"/>
  <c r="M861" i="1" s="1"/>
  <c r="L859" i="1"/>
  <c r="M859" i="1" s="1"/>
  <c r="L857" i="1"/>
  <c r="M857" i="1" s="1"/>
  <c r="L855" i="1"/>
  <c r="M855" i="1" s="1"/>
  <c r="G3" i="6"/>
  <c r="I3" i="6" s="1"/>
  <c r="H3" i="6"/>
  <c r="J3" i="6" s="1"/>
  <c r="G4" i="6"/>
  <c r="I4" i="6" s="1"/>
  <c r="H4" i="6"/>
  <c r="J4" i="6" s="1"/>
  <c r="G5" i="6"/>
  <c r="I5" i="6" s="1"/>
  <c r="H5" i="6"/>
  <c r="K5" i="6" s="1"/>
  <c r="G6" i="6"/>
  <c r="I6" i="6" s="1"/>
  <c r="H6" i="6"/>
  <c r="J6" i="6" s="1"/>
  <c r="G7" i="6"/>
  <c r="I7" i="6" s="1"/>
  <c r="H7" i="6"/>
  <c r="J7" i="6" s="1"/>
  <c r="G8" i="6"/>
  <c r="I8" i="6" s="1"/>
  <c r="H8" i="6"/>
  <c r="J8" i="6" s="1"/>
  <c r="G9" i="6"/>
  <c r="I9" i="6" s="1"/>
  <c r="H9" i="6"/>
  <c r="K9" i="6" s="1"/>
  <c r="G10" i="6"/>
  <c r="I10" i="6" s="1"/>
  <c r="H10" i="6"/>
  <c r="J10" i="6" s="1"/>
  <c r="G11" i="6"/>
  <c r="I11" i="6" s="1"/>
  <c r="H11" i="6"/>
  <c r="J11" i="6" s="1"/>
  <c r="G12" i="6"/>
  <c r="I12" i="6" s="1"/>
  <c r="H12" i="6"/>
  <c r="J12" i="6" s="1"/>
  <c r="G13" i="6"/>
  <c r="I13" i="6" s="1"/>
  <c r="H13" i="6"/>
  <c r="K13" i="6" s="1"/>
  <c r="G14" i="6"/>
  <c r="I14" i="6" s="1"/>
  <c r="H14" i="6"/>
  <c r="J14" i="6" s="1"/>
  <c r="H2" i="6"/>
  <c r="K2" i="6" s="1"/>
  <c r="G2" i="6"/>
  <c r="I2" i="6" s="1"/>
  <c r="R612" i="1"/>
  <c r="C3" i="6"/>
  <c r="F3" i="6" s="1"/>
  <c r="C4" i="6"/>
  <c r="F4" i="6" s="1"/>
  <c r="C5" i="6"/>
  <c r="F5" i="6" s="1"/>
  <c r="C6" i="6"/>
  <c r="F6" i="6" s="1"/>
  <c r="C7" i="6"/>
  <c r="F7" i="6" s="1"/>
  <c r="C8" i="6"/>
  <c r="F8" i="6" s="1"/>
  <c r="C9" i="6"/>
  <c r="F9" i="6" s="1"/>
  <c r="C10" i="6"/>
  <c r="F10" i="6" s="1"/>
  <c r="C11" i="6"/>
  <c r="F11" i="6" s="1"/>
  <c r="C12" i="6"/>
  <c r="F12" i="6" s="1"/>
  <c r="C13" i="6"/>
  <c r="F13" i="6" s="1"/>
  <c r="C14" i="6"/>
  <c r="F14" i="6" s="1"/>
  <c r="C2" i="6"/>
  <c r="F2" i="6" s="1"/>
  <c r="K11" i="6" l="1"/>
  <c r="S3" i="6"/>
  <c r="K7" i="6"/>
  <c r="J5" i="6"/>
  <c r="R3" i="6"/>
  <c r="J9" i="6"/>
  <c r="J13" i="6"/>
  <c r="K3" i="6"/>
  <c r="R2" i="6"/>
  <c r="L9" i="6"/>
  <c r="S2" i="6"/>
  <c r="K14" i="6"/>
  <c r="K10" i="6"/>
  <c r="K8" i="6"/>
  <c r="K6" i="6"/>
  <c r="K4" i="6"/>
  <c r="K12" i="6"/>
  <c r="J2" i="6"/>
  <c r="I654" i="4"/>
  <c r="K654" i="4" s="1"/>
  <c r="J654" i="4"/>
  <c r="L654" i="4" s="1"/>
  <c r="I655" i="4"/>
  <c r="K655" i="4" s="1"/>
  <c r="J655" i="4"/>
  <c r="L655" i="4" s="1"/>
  <c r="I656" i="4"/>
  <c r="K656" i="4" s="1"/>
  <c r="J656" i="4"/>
  <c r="L656" i="4" s="1"/>
  <c r="I657" i="4"/>
  <c r="K657" i="4" s="1"/>
  <c r="J657" i="4"/>
  <c r="L657" i="4" s="1"/>
  <c r="I658" i="4"/>
  <c r="K658" i="4" s="1"/>
  <c r="J658" i="4"/>
  <c r="L658" i="4" s="1"/>
  <c r="I659" i="4"/>
  <c r="K659" i="4" s="1"/>
  <c r="J659" i="4"/>
  <c r="L659" i="4" s="1"/>
  <c r="I660" i="4"/>
  <c r="K660" i="4" s="1"/>
  <c r="J660" i="4"/>
  <c r="L660" i="4" s="1"/>
  <c r="I661" i="4"/>
  <c r="K661" i="4" s="1"/>
  <c r="J661" i="4"/>
  <c r="L661" i="4" s="1"/>
  <c r="I662" i="4"/>
  <c r="K662" i="4" s="1"/>
  <c r="J662" i="4"/>
  <c r="L662" i="4" s="1"/>
  <c r="I663" i="4"/>
  <c r="K663" i="4" s="1"/>
  <c r="J663" i="4"/>
  <c r="M663" i="4" s="1"/>
  <c r="I664" i="4"/>
  <c r="K664" i="4" s="1"/>
  <c r="J664" i="4"/>
  <c r="L664" i="4" s="1"/>
  <c r="I665" i="4"/>
  <c r="K665" i="4" s="1"/>
  <c r="J665" i="4"/>
  <c r="L665" i="4" s="1"/>
  <c r="Q665" i="4"/>
  <c r="P665" i="4"/>
  <c r="Q664" i="4"/>
  <c r="P664" i="4"/>
  <c r="Q663" i="4"/>
  <c r="P663" i="4"/>
  <c r="Q662" i="4"/>
  <c r="P662" i="4"/>
  <c r="Q661" i="4"/>
  <c r="P661" i="4"/>
  <c r="Q660" i="4"/>
  <c r="P660" i="4"/>
  <c r="Q659" i="4"/>
  <c r="P659" i="4"/>
  <c r="Q658" i="4"/>
  <c r="P658" i="4"/>
  <c r="Q657" i="4"/>
  <c r="P657" i="4"/>
  <c r="Q656" i="4"/>
  <c r="P656" i="4"/>
  <c r="Q655" i="4"/>
  <c r="P655" i="4"/>
  <c r="Q654" i="4"/>
  <c r="P654" i="4"/>
  <c r="G1699" i="3"/>
  <c r="I1699" i="3" s="1"/>
  <c r="H1699" i="3"/>
  <c r="K1699" i="3" s="1"/>
  <c r="G1700" i="3"/>
  <c r="I1700" i="3" s="1"/>
  <c r="H1700" i="3"/>
  <c r="K1700" i="3" s="1"/>
  <c r="G1701" i="3"/>
  <c r="I1701" i="3" s="1"/>
  <c r="H1701" i="3"/>
  <c r="J1701" i="3" s="1"/>
  <c r="G1702" i="3"/>
  <c r="I1702" i="3" s="1"/>
  <c r="H1702" i="3"/>
  <c r="J1702" i="3" s="1"/>
  <c r="G1703" i="3"/>
  <c r="I1703" i="3" s="1"/>
  <c r="H1703" i="3"/>
  <c r="K1703" i="3" s="1"/>
  <c r="G1704" i="3"/>
  <c r="I1704" i="3" s="1"/>
  <c r="H1704" i="3"/>
  <c r="K1704" i="3" s="1"/>
  <c r="G1705" i="3"/>
  <c r="I1705" i="3" s="1"/>
  <c r="H1705" i="3"/>
  <c r="J1705" i="3" s="1"/>
  <c r="G1706" i="3"/>
  <c r="I1706" i="3" s="1"/>
  <c r="H1706" i="3"/>
  <c r="J1706" i="3" s="1"/>
  <c r="G1707" i="3"/>
  <c r="I1707" i="3" s="1"/>
  <c r="H1707" i="3"/>
  <c r="K1707" i="3" s="1"/>
  <c r="G1708" i="3"/>
  <c r="I1708" i="3" s="1"/>
  <c r="H1708" i="3"/>
  <c r="K1708" i="3" s="1"/>
  <c r="G1709" i="3"/>
  <c r="I1709" i="3" s="1"/>
  <c r="H1709" i="3"/>
  <c r="J1709" i="3" s="1"/>
  <c r="G1710" i="3"/>
  <c r="I1710" i="3" s="1"/>
  <c r="H1710" i="3"/>
  <c r="J1710" i="3" s="1"/>
  <c r="H843" i="1"/>
  <c r="J843" i="1" s="1"/>
  <c r="I843" i="1"/>
  <c r="L843" i="1" s="1"/>
  <c r="H844" i="1"/>
  <c r="J844" i="1" s="1"/>
  <c r="I844" i="1"/>
  <c r="K844" i="1" s="1"/>
  <c r="H845" i="1"/>
  <c r="J845" i="1" s="1"/>
  <c r="I845" i="1"/>
  <c r="L845" i="1" s="1"/>
  <c r="H846" i="1"/>
  <c r="J846" i="1" s="1"/>
  <c r="I846" i="1"/>
  <c r="K846" i="1" s="1"/>
  <c r="H847" i="1"/>
  <c r="J847" i="1" s="1"/>
  <c r="I847" i="1"/>
  <c r="L847" i="1" s="1"/>
  <c r="H848" i="1"/>
  <c r="J848" i="1" s="1"/>
  <c r="I848" i="1"/>
  <c r="K848" i="1" s="1"/>
  <c r="H849" i="1"/>
  <c r="J849" i="1" s="1"/>
  <c r="I849" i="1"/>
  <c r="L849" i="1" s="1"/>
  <c r="H850" i="1"/>
  <c r="J850" i="1" s="1"/>
  <c r="I850" i="1"/>
  <c r="K850" i="1" s="1"/>
  <c r="H851" i="1"/>
  <c r="J851" i="1" s="1"/>
  <c r="I851" i="1"/>
  <c r="L851" i="1" s="1"/>
  <c r="H852" i="1"/>
  <c r="J852" i="1" s="1"/>
  <c r="I852" i="1"/>
  <c r="K852" i="1" s="1"/>
  <c r="H853" i="1"/>
  <c r="J853" i="1" s="1"/>
  <c r="I853" i="1"/>
  <c r="L853" i="1" s="1"/>
  <c r="M10" i="6" l="1"/>
  <c r="O10" i="6" s="1"/>
  <c r="P10" i="6" s="1"/>
  <c r="L12" i="6"/>
  <c r="L10" i="6"/>
  <c r="K1702" i="3"/>
  <c r="L1702" i="3" s="1"/>
  <c r="K1706" i="3"/>
  <c r="L1706" i="3" s="1"/>
  <c r="K1710" i="3"/>
  <c r="L1710" i="3" s="1"/>
  <c r="L4" i="6"/>
  <c r="L14" i="6"/>
  <c r="L3" i="6"/>
  <c r="L5" i="6"/>
  <c r="K1701" i="3"/>
  <c r="L1701" i="3" s="1"/>
  <c r="K1705" i="3"/>
  <c r="L1705" i="3" s="1"/>
  <c r="K1709" i="3"/>
  <c r="L1709" i="3" s="1"/>
  <c r="K849" i="1"/>
  <c r="M849" i="1" s="1"/>
  <c r="J1708" i="3"/>
  <c r="L1708" i="3" s="1"/>
  <c r="J1707" i="3"/>
  <c r="L1707" i="3" s="1"/>
  <c r="J1704" i="3"/>
  <c r="L1704" i="3" s="1"/>
  <c r="J1703" i="3"/>
  <c r="L1703" i="3" s="1"/>
  <c r="J1700" i="3"/>
  <c r="L1700" i="3" s="1"/>
  <c r="J1699" i="3"/>
  <c r="L1699" i="3" s="1"/>
  <c r="L6" i="6"/>
  <c r="L13" i="6"/>
  <c r="L7" i="6"/>
  <c r="K843" i="1"/>
  <c r="M843" i="1" s="1"/>
  <c r="L2" i="6"/>
  <c r="L8" i="6"/>
  <c r="L11" i="6"/>
  <c r="K851" i="1"/>
  <c r="M851" i="1" s="1"/>
  <c r="K847" i="1"/>
  <c r="M847" i="1" s="1"/>
  <c r="K845" i="1"/>
  <c r="M845" i="1" s="1"/>
  <c r="M656" i="4"/>
  <c r="N656" i="4" s="1"/>
  <c r="O654" i="4"/>
  <c r="O656" i="4"/>
  <c r="O658" i="4"/>
  <c r="O660" i="4"/>
  <c r="O662" i="4"/>
  <c r="O664" i="4"/>
  <c r="M658" i="4"/>
  <c r="N658" i="4" s="1"/>
  <c r="M654" i="4"/>
  <c r="N654" i="4" s="1"/>
  <c r="M661" i="4"/>
  <c r="N661" i="4" s="1"/>
  <c r="M659" i="4"/>
  <c r="N659" i="4" s="1"/>
  <c r="M657" i="4"/>
  <c r="N657" i="4" s="1"/>
  <c r="M655" i="4"/>
  <c r="N655" i="4" s="1"/>
  <c r="O655" i="4"/>
  <c r="O657" i="4"/>
  <c r="O659" i="4"/>
  <c r="O661" i="4"/>
  <c r="O663" i="4"/>
  <c r="O665" i="4"/>
  <c r="L663" i="4"/>
  <c r="N663" i="4" s="1"/>
  <c r="M662" i="4"/>
  <c r="N662" i="4" s="1"/>
  <c r="M660" i="4"/>
  <c r="N660" i="4" s="1"/>
  <c r="M4" i="6"/>
  <c r="O4" i="6" s="1"/>
  <c r="P4" i="6" s="1"/>
  <c r="M9" i="6"/>
  <c r="O9" i="6" s="1"/>
  <c r="Q9" i="6" s="1"/>
  <c r="M12" i="6"/>
  <c r="O12" i="6" s="1"/>
  <c r="P12" i="6" s="1"/>
  <c r="M3" i="6"/>
  <c r="O3" i="6" s="1"/>
  <c r="P3" i="6" s="1"/>
  <c r="M5" i="6"/>
  <c r="O5" i="6" s="1"/>
  <c r="Q5" i="6" s="1"/>
  <c r="M13" i="6"/>
  <c r="O13" i="6" s="1"/>
  <c r="Q13" i="6" s="1"/>
  <c r="M6" i="6"/>
  <c r="O6" i="6" s="1"/>
  <c r="P6" i="6" s="1"/>
  <c r="M14" i="6"/>
  <c r="O14" i="6" s="1"/>
  <c r="P14" i="6" s="1"/>
  <c r="N3" i="6"/>
  <c r="N7" i="6"/>
  <c r="N11" i="6"/>
  <c r="N2" i="6"/>
  <c r="N4" i="6"/>
  <c r="N8" i="6"/>
  <c r="N12" i="6"/>
  <c r="N5" i="6"/>
  <c r="N9" i="6"/>
  <c r="N13" i="6"/>
  <c r="N6" i="6"/>
  <c r="N10" i="6"/>
  <c r="N14" i="6"/>
  <c r="M2" i="6"/>
  <c r="O2" i="6" s="1"/>
  <c r="Q2" i="6" s="1"/>
  <c r="M7" i="6"/>
  <c r="O7" i="6" s="1"/>
  <c r="P7" i="6" s="1"/>
  <c r="M8" i="6"/>
  <c r="O8" i="6" s="1"/>
  <c r="P8" i="6" s="1"/>
  <c r="M11" i="6"/>
  <c r="O11" i="6" s="1"/>
  <c r="P11" i="6" s="1"/>
  <c r="M665" i="4"/>
  <c r="N665" i="4" s="1"/>
  <c r="M664" i="4"/>
  <c r="N664" i="4" s="1"/>
  <c r="K853" i="1"/>
  <c r="M853" i="1" s="1"/>
  <c r="L852" i="1"/>
  <c r="M852" i="1" s="1"/>
  <c r="L850" i="1"/>
  <c r="M850" i="1" s="1"/>
  <c r="L848" i="1"/>
  <c r="M848" i="1" s="1"/>
  <c r="L846" i="1"/>
  <c r="M846" i="1" s="1"/>
  <c r="L844" i="1"/>
  <c r="M844" i="1" s="1"/>
  <c r="Q653" i="4"/>
  <c r="P653" i="4"/>
  <c r="J653" i="4"/>
  <c r="M653" i="4" s="1"/>
  <c r="I653" i="4"/>
  <c r="K653" i="4" s="1"/>
  <c r="Q112" i="4"/>
  <c r="I111" i="4"/>
  <c r="K111" i="4" s="1"/>
  <c r="J111" i="4"/>
  <c r="L111" i="4" s="1"/>
  <c r="I112" i="4"/>
  <c r="K112" i="4" s="1"/>
  <c r="J112" i="4"/>
  <c r="L112" i="4" s="1"/>
  <c r="Q111" i="4"/>
  <c r="R111" i="4" s="1"/>
  <c r="P112" i="4"/>
  <c r="P111" i="4"/>
  <c r="I122" i="4"/>
  <c r="K122" i="4" s="1"/>
  <c r="J122" i="4"/>
  <c r="L122" i="4" s="1"/>
  <c r="Q122" i="4"/>
  <c r="R122" i="4" s="1"/>
  <c r="P122" i="4"/>
  <c r="Q10" i="6" l="1"/>
  <c r="Q12" i="6"/>
  <c r="P9" i="6"/>
  <c r="P13" i="6"/>
  <c r="Q8" i="6"/>
  <c r="Q3" i="6"/>
  <c r="Q4" i="6"/>
  <c r="Q7" i="6"/>
  <c r="Q6" i="6"/>
  <c r="Q11" i="6"/>
  <c r="P2" i="6"/>
  <c r="P5" i="6"/>
  <c r="Q14" i="6"/>
  <c r="O653" i="4"/>
  <c r="L653" i="4"/>
  <c r="N653" i="4" s="1"/>
  <c r="M111" i="4"/>
  <c r="N111" i="4" s="1"/>
  <c r="O111" i="4"/>
  <c r="O122" i="4"/>
  <c r="O112" i="4"/>
  <c r="M112" i="4"/>
  <c r="N112" i="4" s="1"/>
  <c r="M122" i="4"/>
  <c r="N122" i="4" s="1"/>
  <c r="Q203" i="5"/>
  <c r="R203" i="5" s="1"/>
  <c r="P203" i="5"/>
  <c r="O203" i="5"/>
  <c r="J203" i="5"/>
  <c r="M203" i="5" s="1"/>
  <c r="I203" i="5"/>
  <c r="K203" i="5" s="1"/>
  <c r="Q202" i="5"/>
  <c r="R202" i="5" s="1"/>
  <c r="P202" i="5"/>
  <c r="O202" i="5" s="1"/>
  <c r="J202" i="5"/>
  <c r="M202" i="5" s="1"/>
  <c r="I202" i="5"/>
  <c r="K202" i="5" s="1"/>
  <c r="R201" i="5"/>
  <c r="Q201" i="5"/>
  <c r="P201" i="5"/>
  <c r="O201" i="5"/>
  <c r="J201" i="5"/>
  <c r="M201" i="5" s="1"/>
  <c r="I201" i="5"/>
  <c r="K201" i="5" s="1"/>
  <c r="Q200" i="5"/>
  <c r="R200" i="5" s="1"/>
  <c r="P200" i="5"/>
  <c r="J200" i="5"/>
  <c r="M200" i="5" s="1"/>
  <c r="I200" i="5"/>
  <c r="K200" i="5" s="1"/>
  <c r="R199" i="5"/>
  <c r="Q199" i="5"/>
  <c r="P199" i="5"/>
  <c r="O199" i="5"/>
  <c r="J199" i="5"/>
  <c r="M199" i="5" s="1"/>
  <c r="I199" i="5"/>
  <c r="K199" i="5" s="1"/>
  <c r="Q198" i="5"/>
  <c r="R198" i="5" s="1"/>
  <c r="P198" i="5"/>
  <c r="J198" i="5"/>
  <c r="M198" i="5" s="1"/>
  <c r="I198" i="5"/>
  <c r="K198" i="5" s="1"/>
  <c r="R197" i="5"/>
  <c r="Q197" i="5"/>
  <c r="P197" i="5"/>
  <c r="O197" i="5"/>
  <c r="J197" i="5"/>
  <c r="M197" i="5" s="1"/>
  <c r="I197" i="5"/>
  <c r="K197" i="5" s="1"/>
  <c r="Q196" i="5"/>
  <c r="R196" i="5" s="1"/>
  <c r="P196" i="5"/>
  <c r="O196" i="5" s="1"/>
  <c r="J196" i="5"/>
  <c r="L196" i="5" s="1"/>
  <c r="I196" i="5"/>
  <c r="K196" i="5" s="1"/>
  <c r="R195" i="5"/>
  <c r="Q195" i="5"/>
  <c r="P195" i="5"/>
  <c r="O195" i="5"/>
  <c r="J195" i="5"/>
  <c r="M195" i="5" s="1"/>
  <c r="I195" i="5"/>
  <c r="K195" i="5" s="1"/>
  <c r="Q194" i="5"/>
  <c r="R194" i="5" s="1"/>
  <c r="P194" i="5"/>
  <c r="O194" i="5" s="1"/>
  <c r="J194" i="5"/>
  <c r="M194" i="5" s="1"/>
  <c r="I194" i="5"/>
  <c r="K194" i="5" s="1"/>
  <c r="R193" i="5"/>
  <c r="Q193" i="5"/>
  <c r="P193" i="5"/>
  <c r="O193" i="5"/>
  <c r="J193" i="5"/>
  <c r="M193" i="5" s="1"/>
  <c r="I193" i="5"/>
  <c r="K193" i="5" s="1"/>
  <c r="Q192" i="5"/>
  <c r="R192" i="5" s="1"/>
  <c r="P192" i="5"/>
  <c r="J192" i="5"/>
  <c r="M192" i="5" s="1"/>
  <c r="I192" i="5"/>
  <c r="K192" i="5" s="1"/>
  <c r="R191" i="5"/>
  <c r="Q191" i="5"/>
  <c r="P191" i="5"/>
  <c r="O191" i="5"/>
  <c r="J191" i="5"/>
  <c r="M191" i="5" s="1"/>
  <c r="I191" i="5"/>
  <c r="K191" i="5" s="1"/>
  <c r="Q190" i="5"/>
  <c r="R190" i="5" s="1"/>
  <c r="P190" i="5"/>
  <c r="J190" i="5"/>
  <c r="M190" i="5" s="1"/>
  <c r="I190" i="5"/>
  <c r="K190" i="5" s="1"/>
  <c r="R189" i="5"/>
  <c r="Q189" i="5"/>
  <c r="P189" i="5"/>
  <c r="O189" i="5"/>
  <c r="J189" i="5"/>
  <c r="M189" i="5" s="1"/>
  <c r="I189" i="5"/>
  <c r="K189" i="5" s="1"/>
  <c r="Q188" i="5"/>
  <c r="R188" i="5" s="1"/>
  <c r="P188" i="5"/>
  <c r="O188" i="5" s="1"/>
  <c r="J188" i="5"/>
  <c r="L188" i="5" s="1"/>
  <c r="I188" i="5"/>
  <c r="K188" i="5" s="1"/>
  <c r="R187" i="5"/>
  <c r="Q187" i="5"/>
  <c r="P187" i="5"/>
  <c r="O187" i="5"/>
  <c r="J187" i="5"/>
  <c r="M187" i="5" s="1"/>
  <c r="I187" i="5"/>
  <c r="K187" i="5" s="1"/>
  <c r="Q186" i="5"/>
  <c r="R186" i="5" s="1"/>
  <c r="P186" i="5"/>
  <c r="O186" i="5" s="1"/>
  <c r="J186" i="5"/>
  <c r="M186" i="5" s="1"/>
  <c r="I186" i="5"/>
  <c r="K186" i="5" s="1"/>
  <c r="R185" i="5"/>
  <c r="Q185" i="5"/>
  <c r="P185" i="5"/>
  <c r="O185" i="5"/>
  <c r="J185" i="5"/>
  <c r="M185" i="5" s="1"/>
  <c r="I185" i="5"/>
  <c r="K185" i="5" s="1"/>
  <c r="Q184" i="5"/>
  <c r="R184" i="5" s="1"/>
  <c r="P184" i="5"/>
  <c r="J184" i="5"/>
  <c r="M184" i="5" s="1"/>
  <c r="I184" i="5"/>
  <c r="K184" i="5" s="1"/>
  <c r="R183" i="5"/>
  <c r="Q183" i="5"/>
  <c r="P183" i="5"/>
  <c r="O183" i="5"/>
  <c r="J183" i="5"/>
  <c r="M183" i="5" s="1"/>
  <c r="I183" i="5"/>
  <c r="K183" i="5" s="1"/>
  <c r="Q182" i="5"/>
  <c r="R182" i="5" s="1"/>
  <c r="P182" i="5"/>
  <c r="J182" i="5"/>
  <c r="M182" i="5" s="1"/>
  <c r="I182" i="5"/>
  <c r="K182" i="5" s="1"/>
  <c r="R181" i="5"/>
  <c r="Q181" i="5"/>
  <c r="P181" i="5"/>
  <c r="O181" i="5"/>
  <c r="J181" i="5"/>
  <c r="M181" i="5" s="1"/>
  <c r="I181" i="5"/>
  <c r="K181" i="5" s="1"/>
  <c r="Q180" i="5"/>
  <c r="R180" i="5" s="1"/>
  <c r="P180" i="5"/>
  <c r="O180" i="5" s="1"/>
  <c r="J180" i="5"/>
  <c r="L180" i="5" s="1"/>
  <c r="I180" i="5"/>
  <c r="K180" i="5" s="1"/>
  <c r="R179" i="5"/>
  <c r="Q179" i="5"/>
  <c r="P179" i="5"/>
  <c r="O179" i="5"/>
  <c r="J179" i="5"/>
  <c r="M179" i="5" s="1"/>
  <c r="I179" i="5"/>
  <c r="K179" i="5" s="1"/>
  <c r="Q178" i="5"/>
  <c r="R178" i="5" s="1"/>
  <c r="P178" i="5"/>
  <c r="O178" i="5" s="1"/>
  <c r="J178" i="5"/>
  <c r="M178" i="5" s="1"/>
  <c r="I178" i="5"/>
  <c r="K178" i="5" s="1"/>
  <c r="R177" i="5"/>
  <c r="Q177" i="5"/>
  <c r="P177" i="5"/>
  <c r="O177" i="5"/>
  <c r="J177" i="5"/>
  <c r="M177" i="5" s="1"/>
  <c r="I177" i="5"/>
  <c r="K177" i="5" s="1"/>
  <c r="Q176" i="5"/>
  <c r="R176" i="5" s="1"/>
  <c r="P176" i="5"/>
  <c r="J176" i="5"/>
  <c r="M176" i="5" s="1"/>
  <c r="I176" i="5"/>
  <c r="K176" i="5" s="1"/>
  <c r="R175" i="5"/>
  <c r="Q175" i="5"/>
  <c r="P175" i="5"/>
  <c r="O175" i="5"/>
  <c r="J175" i="5"/>
  <c r="M175" i="5" s="1"/>
  <c r="I175" i="5"/>
  <c r="K175" i="5" s="1"/>
  <c r="Q174" i="5"/>
  <c r="R174" i="5" s="1"/>
  <c r="P174" i="5"/>
  <c r="J174" i="5"/>
  <c r="M174" i="5" s="1"/>
  <c r="I174" i="5"/>
  <c r="K174" i="5" s="1"/>
  <c r="R173" i="5"/>
  <c r="Q173" i="5"/>
  <c r="P173" i="5"/>
  <c r="O173" i="5"/>
  <c r="J173" i="5"/>
  <c r="M173" i="5" s="1"/>
  <c r="I173" i="5"/>
  <c r="K173" i="5" s="1"/>
  <c r="Q172" i="5"/>
  <c r="R172" i="5" s="1"/>
  <c r="P172" i="5"/>
  <c r="O172" i="5" s="1"/>
  <c r="J172" i="5"/>
  <c r="M172" i="5" s="1"/>
  <c r="I172" i="5"/>
  <c r="K172" i="5" s="1"/>
  <c r="R171" i="5"/>
  <c r="Q171" i="5"/>
  <c r="P171" i="5"/>
  <c r="O171" i="5"/>
  <c r="J171" i="5"/>
  <c r="M171" i="5" s="1"/>
  <c r="I171" i="5"/>
  <c r="K171" i="5" s="1"/>
  <c r="Q170" i="5"/>
  <c r="R170" i="5" s="1"/>
  <c r="P170" i="5"/>
  <c r="O170" i="5" s="1"/>
  <c r="J170" i="5"/>
  <c r="L170" i="5" s="1"/>
  <c r="I170" i="5"/>
  <c r="K170" i="5" s="1"/>
  <c r="R169" i="5"/>
  <c r="Q169" i="5"/>
  <c r="P169" i="5"/>
  <c r="O169" i="5"/>
  <c r="J169" i="5"/>
  <c r="M169" i="5" s="1"/>
  <c r="I169" i="5"/>
  <c r="K169" i="5" s="1"/>
  <c r="Q168" i="5"/>
  <c r="R168" i="5" s="1"/>
  <c r="P168" i="5"/>
  <c r="J168" i="5"/>
  <c r="M168" i="5" s="1"/>
  <c r="I168" i="5"/>
  <c r="K168" i="5" s="1"/>
  <c r="R167" i="5"/>
  <c r="Q167" i="5"/>
  <c r="P167" i="5"/>
  <c r="O167" i="5"/>
  <c r="J167" i="5"/>
  <c r="I167" i="5"/>
  <c r="K167" i="5" s="1"/>
  <c r="Q166" i="5"/>
  <c r="R166" i="5" s="1"/>
  <c r="P166" i="5"/>
  <c r="O166" i="5" s="1"/>
  <c r="J166" i="5"/>
  <c r="M166" i="5" s="1"/>
  <c r="I166" i="5"/>
  <c r="K166" i="5" s="1"/>
  <c r="R165" i="5"/>
  <c r="O165" i="5" s="1"/>
  <c r="Q165" i="5"/>
  <c r="P165" i="5"/>
  <c r="J165" i="5"/>
  <c r="I165" i="5"/>
  <c r="K165" i="5" s="1"/>
  <c r="Q164" i="5"/>
  <c r="R164" i="5" s="1"/>
  <c r="P164" i="5"/>
  <c r="J164" i="5"/>
  <c r="M164" i="5" s="1"/>
  <c r="I164" i="5"/>
  <c r="K164" i="5" s="1"/>
  <c r="R163" i="5"/>
  <c r="Q163" i="5"/>
  <c r="P163" i="5"/>
  <c r="O163" i="5"/>
  <c r="J163" i="5"/>
  <c r="I163" i="5"/>
  <c r="K163" i="5" s="1"/>
  <c r="Q162" i="5"/>
  <c r="R162" i="5" s="1"/>
  <c r="P162" i="5"/>
  <c r="O162" i="5" s="1"/>
  <c r="J162" i="5"/>
  <c r="L162" i="5" s="1"/>
  <c r="I162" i="5"/>
  <c r="K162" i="5" s="1"/>
  <c r="R161" i="5"/>
  <c r="O161" i="5" s="1"/>
  <c r="Q161" i="5"/>
  <c r="P161" i="5"/>
  <c r="J161" i="5"/>
  <c r="I161" i="5"/>
  <c r="K161" i="5" s="1"/>
  <c r="Q160" i="5"/>
  <c r="R160" i="5" s="1"/>
  <c r="P160" i="5"/>
  <c r="J160" i="5"/>
  <c r="M160" i="5" s="1"/>
  <c r="I160" i="5"/>
  <c r="K160" i="5" s="1"/>
  <c r="R159" i="5"/>
  <c r="Q159" i="5"/>
  <c r="P159" i="5"/>
  <c r="O159" i="5"/>
  <c r="J159" i="5"/>
  <c r="I159" i="5"/>
  <c r="K159" i="5" s="1"/>
  <c r="Q158" i="5"/>
  <c r="R158" i="5" s="1"/>
  <c r="P158" i="5"/>
  <c r="O158" i="5" s="1"/>
  <c r="J158" i="5"/>
  <c r="M158" i="5" s="1"/>
  <c r="I158" i="5"/>
  <c r="K158" i="5" s="1"/>
  <c r="R157" i="5"/>
  <c r="Q157" i="5"/>
  <c r="P157" i="5"/>
  <c r="O157" i="5"/>
  <c r="J157" i="5"/>
  <c r="I157" i="5"/>
  <c r="K157" i="5" s="1"/>
  <c r="Q156" i="5"/>
  <c r="R156" i="5" s="1"/>
  <c r="P156" i="5"/>
  <c r="J156" i="5"/>
  <c r="M156" i="5" s="1"/>
  <c r="I156" i="5"/>
  <c r="K156" i="5" s="1"/>
  <c r="R155" i="5"/>
  <c r="Q155" i="5"/>
  <c r="P155" i="5"/>
  <c r="O155" i="5"/>
  <c r="J155" i="5"/>
  <c r="I155" i="5"/>
  <c r="K155" i="5" s="1"/>
  <c r="Q154" i="5"/>
  <c r="R154" i="5" s="1"/>
  <c r="P154" i="5"/>
  <c r="O154" i="5" s="1"/>
  <c r="J154" i="5"/>
  <c r="M154" i="5" s="1"/>
  <c r="I154" i="5"/>
  <c r="K154" i="5" s="1"/>
  <c r="R153" i="5"/>
  <c r="O153" i="5" s="1"/>
  <c r="Q153" i="5"/>
  <c r="P153" i="5"/>
  <c r="J153" i="5"/>
  <c r="I153" i="5"/>
  <c r="K153" i="5" s="1"/>
  <c r="R152" i="5"/>
  <c r="Q152" i="5"/>
  <c r="P152" i="5"/>
  <c r="O152" i="5" s="1"/>
  <c r="J152" i="5"/>
  <c r="I152" i="5"/>
  <c r="K152" i="5" s="1"/>
  <c r="R151" i="5"/>
  <c r="Q151" i="5"/>
  <c r="P151" i="5"/>
  <c r="O151" i="5" s="1"/>
  <c r="J151" i="5"/>
  <c r="I151" i="5"/>
  <c r="K151" i="5" s="1"/>
  <c r="Q150" i="5"/>
  <c r="R150" i="5" s="1"/>
  <c r="P150" i="5"/>
  <c r="O150" i="5" s="1"/>
  <c r="J150" i="5"/>
  <c r="M150" i="5" s="1"/>
  <c r="I150" i="5"/>
  <c r="K150" i="5" s="1"/>
  <c r="R149" i="5"/>
  <c r="Q149" i="5"/>
  <c r="P149" i="5"/>
  <c r="O149" i="5" s="1"/>
  <c r="J149" i="5"/>
  <c r="M149" i="5" s="1"/>
  <c r="I149" i="5"/>
  <c r="K149" i="5" s="1"/>
  <c r="Q148" i="5"/>
  <c r="R148" i="5" s="1"/>
  <c r="P148" i="5"/>
  <c r="J148" i="5"/>
  <c r="M148" i="5" s="1"/>
  <c r="I148" i="5"/>
  <c r="K148" i="5" s="1"/>
  <c r="R147" i="5"/>
  <c r="Q147" i="5"/>
  <c r="P147" i="5"/>
  <c r="J147" i="5"/>
  <c r="M147" i="5" s="1"/>
  <c r="I147" i="5"/>
  <c r="K147" i="5" s="1"/>
  <c r="R146" i="5"/>
  <c r="O146" i="5" s="1"/>
  <c r="Q146" i="5"/>
  <c r="P146" i="5"/>
  <c r="J146" i="5"/>
  <c r="I146" i="5"/>
  <c r="K146" i="5" s="1"/>
  <c r="Q145" i="5"/>
  <c r="R145" i="5" s="1"/>
  <c r="P145" i="5"/>
  <c r="J145" i="5"/>
  <c r="L145" i="5" s="1"/>
  <c r="I145" i="5"/>
  <c r="K145" i="5" s="1"/>
  <c r="R144" i="5"/>
  <c r="Q144" i="5"/>
  <c r="P144" i="5"/>
  <c r="O144" i="5"/>
  <c r="J144" i="5"/>
  <c r="I144" i="5"/>
  <c r="K144" i="5" s="1"/>
  <c r="Q143" i="5"/>
  <c r="R143" i="5" s="1"/>
  <c r="P143" i="5"/>
  <c r="O143" i="5" s="1"/>
  <c r="J143" i="5"/>
  <c r="M143" i="5" s="1"/>
  <c r="I143" i="5"/>
  <c r="K143" i="5" s="1"/>
  <c r="R142" i="5"/>
  <c r="O142" i="5" s="1"/>
  <c r="Q142" i="5"/>
  <c r="P142" i="5"/>
  <c r="J142" i="5"/>
  <c r="I142" i="5"/>
  <c r="K142" i="5" s="1"/>
  <c r="Q141" i="5"/>
  <c r="R141" i="5" s="1"/>
  <c r="P141" i="5"/>
  <c r="O141" i="5" s="1"/>
  <c r="J141" i="5"/>
  <c r="M141" i="5" s="1"/>
  <c r="I141" i="5"/>
  <c r="K141" i="5" s="1"/>
  <c r="R140" i="5"/>
  <c r="Q140" i="5"/>
  <c r="P140" i="5"/>
  <c r="O140" i="5"/>
  <c r="J140" i="5"/>
  <c r="I140" i="5"/>
  <c r="K140" i="5" s="1"/>
  <c r="Q139" i="5"/>
  <c r="R139" i="5" s="1"/>
  <c r="P139" i="5"/>
  <c r="O139" i="5" s="1"/>
  <c r="J139" i="5"/>
  <c r="M139" i="5" s="1"/>
  <c r="I139" i="5"/>
  <c r="K139" i="5" s="1"/>
  <c r="R138" i="5"/>
  <c r="O138" i="5" s="1"/>
  <c r="Q138" i="5"/>
  <c r="P138" i="5"/>
  <c r="J138" i="5"/>
  <c r="I138" i="5"/>
  <c r="K138" i="5" s="1"/>
  <c r="Q137" i="5"/>
  <c r="R137" i="5" s="1"/>
  <c r="P137" i="5"/>
  <c r="J137" i="5"/>
  <c r="M137" i="5" s="1"/>
  <c r="I137" i="5"/>
  <c r="K137" i="5" s="1"/>
  <c r="R136" i="5"/>
  <c r="Q136" i="5"/>
  <c r="P136" i="5"/>
  <c r="O136" i="5"/>
  <c r="J136" i="5"/>
  <c r="I136" i="5"/>
  <c r="K136" i="5" s="1"/>
  <c r="Q135" i="5"/>
  <c r="R135" i="5" s="1"/>
  <c r="P135" i="5"/>
  <c r="O135" i="5" s="1"/>
  <c r="J135" i="5"/>
  <c r="M135" i="5" s="1"/>
  <c r="I135" i="5"/>
  <c r="K135" i="5" s="1"/>
  <c r="R134" i="5"/>
  <c r="O134" i="5" s="1"/>
  <c r="Q134" i="5"/>
  <c r="P134" i="5"/>
  <c r="J134" i="5"/>
  <c r="I134" i="5"/>
  <c r="K134" i="5" s="1"/>
  <c r="Q133" i="5"/>
  <c r="R133" i="5" s="1"/>
  <c r="P133" i="5"/>
  <c r="O133" i="5" s="1"/>
  <c r="J133" i="5"/>
  <c r="M133" i="5" s="1"/>
  <c r="I133" i="5"/>
  <c r="K133" i="5" s="1"/>
  <c r="R132" i="5"/>
  <c r="Q132" i="5"/>
  <c r="P132" i="5"/>
  <c r="O132" i="5"/>
  <c r="J132" i="5"/>
  <c r="I132" i="5"/>
  <c r="K132" i="5" s="1"/>
  <c r="Q131" i="5"/>
  <c r="R131" i="5" s="1"/>
  <c r="P131" i="5"/>
  <c r="O131" i="5" s="1"/>
  <c r="J131" i="5"/>
  <c r="L131" i="5" s="1"/>
  <c r="I131" i="5"/>
  <c r="K131" i="5" s="1"/>
  <c r="R130" i="5"/>
  <c r="O130" i="5" s="1"/>
  <c r="Q130" i="5"/>
  <c r="P130" i="5"/>
  <c r="J130" i="5"/>
  <c r="I130" i="5"/>
  <c r="K130" i="5" s="1"/>
  <c r="Q129" i="5"/>
  <c r="R129" i="5" s="1"/>
  <c r="P129" i="5"/>
  <c r="J129" i="5"/>
  <c r="M129" i="5" s="1"/>
  <c r="I129" i="5"/>
  <c r="K129" i="5" s="1"/>
  <c r="R128" i="5"/>
  <c r="Q128" i="5"/>
  <c r="P128" i="5"/>
  <c r="O128" i="5"/>
  <c r="J128" i="5"/>
  <c r="I128" i="5"/>
  <c r="K128" i="5" s="1"/>
  <c r="Q127" i="5"/>
  <c r="R127" i="5" s="1"/>
  <c r="P127" i="5"/>
  <c r="O127" i="5" s="1"/>
  <c r="J127" i="5"/>
  <c r="M127" i="5" s="1"/>
  <c r="I127" i="5"/>
  <c r="K127" i="5" s="1"/>
  <c r="R126" i="5"/>
  <c r="O126" i="5" s="1"/>
  <c r="Q126" i="5"/>
  <c r="P126" i="5"/>
  <c r="J126" i="5"/>
  <c r="I126" i="5"/>
  <c r="K126" i="5" s="1"/>
  <c r="Q125" i="5"/>
  <c r="R125" i="5" s="1"/>
  <c r="P125" i="5"/>
  <c r="O125" i="5" s="1"/>
  <c r="J125" i="5"/>
  <c r="L125" i="5" s="1"/>
  <c r="I125" i="5"/>
  <c r="K125" i="5" s="1"/>
  <c r="R124" i="5"/>
  <c r="Q124" i="5"/>
  <c r="P124" i="5"/>
  <c r="O124" i="5"/>
  <c r="J124" i="5"/>
  <c r="I124" i="5"/>
  <c r="K124" i="5" s="1"/>
  <c r="Q123" i="5"/>
  <c r="R123" i="5" s="1"/>
  <c r="P123" i="5"/>
  <c r="O123" i="5" s="1"/>
  <c r="J123" i="5"/>
  <c r="M123" i="5" s="1"/>
  <c r="I123" i="5"/>
  <c r="K123" i="5" s="1"/>
  <c r="R122" i="5"/>
  <c r="O122" i="5" s="1"/>
  <c r="Q122" i="5"/>
  <c r="P122" i="5"/>
  <c r="J122" i="5"/>
  <c r="I122" i="5"/>
  <c r="K122" i="5" s="1"/>
  <c r="Q121" i="5"/>
  <c r="R121" i="5" s="1"/>
  <c r="P121" i="5"/>
  <c r="J121" i="5"/>
  <c r="M121" i="5" s="1"/>
  <c r="I121" i="5"/>
  <c r="K121" i="5" s="1"/>
  <c r="R120" i="5"/>
  <c r="Q120" i="5"/>
  <c r="P120" i="5"/>
  <c r="O120" i="5"/>
  <c r="J120" i="5"/>
  <c r="I120" i="5"/>
  <c r="K120" i="5" s="1"/>
  <c r="Q119" i="5"/>
  <c r="R119" i="5" s="1"/>
  <c r="P119" i="5"/>
  <c r="O119" i="5" s="1"/>
  <c r="J119" i="5"/>
  <c r="M119" i="5" s="1"/>
  <c r="I119" i="5"/>
  <c r="K119" i="5" s="1"/>
  <c r="R118" i="5"/>
  <c r="O118" i="5" s="1"/>
  <c r="Q118" i="5"/>
  <c r="P118" i="5"/>
  <c r="J118" i="5"/>
  <c r="M118" i="5" s="1"/>
  <c r="I118" i="5"/>
  <c r="K118" i="5" s="1"/>
  <c r="R117" i="5"/>
  <c r="Q117" i="5"/>
  <c r="P117" i="5"/>
  <c r="J117" i="5"/>
  <c r="L117" i="5" s="1"/>
  <c r="I117" i="5"/>
  <c r="K117" i="5" s="1"/>
  <c r="R116" i="5"/>
  <c r="Q116" i="5"/>
  <c r="P116" i="5"/>
  <c r="O116" i="5"/>
  <c r="J116" i="5"/>
  <c r="I116" i="5"/>
  <c r="K116" i="5" s="1"/>
  <c r="Q115" i="5"/>
  <c r="R115" i="5" s="1"/>
  <c r="P115" i="5"/>
  <c r="O115" i="5" s="1"/>
  <c r="J115" i="5"/>
  <c r="I115" i="5"/>
  <c r="K115" i="5" s="1"/>
  <c r="R114" i="5"/>
  <c r="Q114" i="5"/>
  <c r="P114" i="5"/>
  <c r="O114" i="5" s="1"/>
  <c r="J114" i="5"/>
  <c r="I114" i="5"/>
  <c r="K114" i="5" s="1"/>
  <c r="Q113" i="5"/>
  <c r="R113" i="5" s="1"/>
  <c r="P113" i="5"/>
  <c r="O113" i="5" s="1"/>
  <c r="J113" i="5"/>
  <c r="M113" i="5" s="1"/>
  <c r="I113" i="5"/>
  <c r="K113" i="5" s="1"/>
  <c r="R112" i="5"/>
  <c r="Q112" i="5"/>
  <c r="P112" i="5"/>
  <c r="O112" i="5" s="1"/>
  <c r="J112" i="5"/>
  <c r="M112" i="5" s="1"/>
  <c r="I112" i="5"/>
  <c r="K112" i="5" s="1"/>
  <c r="Q111" i="5"/>
  <c r="R111" i="5" s="1"/>
  <c r="P111" i="5"/>
  <c r="J111" i="5"/>
  <c r="M111" i="5" s="1"/>
  <c r="I111" i="5"/>
  <c r="K111" i="5" s="1"/>
  <c r="R110" i="5"/>
  <c r="O110" i="5" s="1"/>
  <c r="Q110" i="5"/>
  <c r="P110" i="5"/>
  <c r="J110" i="5"/>
  <c r="M110" i="5" s="1"/>
  <c r="I110" i="5"/>
  <c r="K110" i="5" s="1"/>
  <c r="R109" i="5"/>
  <c r="Q109" i="5"/>
  <c r="P109" i="5"/>
  <c r="J109" i="5"/>
  <c r="L109" i="5" s="1"/>
  <c r="I109" i="5"/>
  <c r="K109" i="5" s="1"/>
  <c r="R108" i="5"/>
  <c r="O108" i="5" s="1"/>
  <c r="Q108" i="5"/>
  <c r="P108" i="5"/>
  <c r="J108" i="5"/>
  <c r="I108" i="5"/>
  <c r="K108" i="5" s="1"/>
  <c r="Q107" i="5"/>
  <c r="R107" i="5" s="1"/>
  <c r="P107" i="5"/>
  <c r="J107" i="5"/>
  <c r="I107" i="5"/>
  <c r="K107" i="5" s="1"/>
  <c r="R106" i="5"/>
  <c r="Q106" i="5"/>
  <c r="P106" i="5"/>
  <c r="O106" i="5"/>
  <c r="J106" i="5"/>
  <c r="I106" i="5"/>
  <c r="K106" i="5" s="1"/>
  <c r="Q105" i="5"/>
  <c r="R105" i="5" s="1"/>
  <c r="P105" i="5"/>
  <c r="J105" i="5"/>
  <c r="M105" i="5" s="1"/>
  <c r="I105" i="5"/>
  <c r="K105" i="5" s="1"/>
  <c r="Q104" i="5"/>
  <c r="R104" i="5" s="1"/>
  <c r="O104" i="5" s="1"/>
  <c r="P104" i="5"/>
  <c r="J104" i="5"/>
  <c r="L104" i="5" s="1"/>
  <c r="I104" i="5"/>
  <c r="K104" i="5" s="1"/>
  <c r="Q103" i="5"/>
  <c r="R103" i="5" s="1"/>
  <c r="P103" i="5"/>
  <c r="O103" i="5"/>
  <c r="J103" i="5"/>
  <c r="M103" i="5" s="1"/>
  <c r="I103" i="5"/>
  <c r="K103" i="5" s="1"/>
  <c r="Q102" i="5"/>
  <c r="R102" i="5" s="1"/>
  <c r="O102" i="5" s="1"/>
  <c r="P102" i="5"/>
  <c r="J102" i="5"/>
  <c r="L102" i="5" s="1"/>
  <c r="I102" i="5"/>
  <c r="K102" i="5" s="1"/>
  <c r="Q101" i="5"/>
  <c r="R101" i="5" s="1"/>
  <c r="P101" i="5"/>
  <c r="O101" i="5"/>
  <c r="J101" i="5"/>
  <c r="M101" i="5" s="1"/>
  <c r="I101" i="5"/>
  <c r="K101" i="5" s="1"/>
  <c r="R100" i="5"/>
  <c r="O100" i="5" s="1"/>
  <c r="Q100" i="5"/>
  <c r="P100" i="5"/>
  <c r="J100" i="5"/>
  <c r="L100" i="5" s="1"/>
  <c r="I100" i="5"/>
  <c r="K100" i="5" s="1"/>
  <c r="Q99" i="5"/>
  <c r="R99" i="5" s="1"/>
  <c r="P99" i="5"/>
  <c r="O99" i="5" s="1"/>
  <c r="J99" i="5"/>
  <c r="M99" i="5" s="1"/>
  <c r="I99" i="5"/>
  <c r="K99" i="5" s="1"/>
  <c r="R98" i="5"/>
  <c r="O98" i="5" s="1"/>
  <c r="Q98" i="5"/>
  <c r="P98" i="5"/>
  <c r="J98" i="5"/>
  <c r="L98" i="5" s="1"/>
  <c r="I98" i="5"/>
  <c r="K98" i="5" s="1"/>
  <c r="Q97" i="5"/>
  <c r="R97" i="5" s="1"/>
  <c r="P97" i="5"/>
  <c r="O97" i="5" s="1"/>
  <c r="M97" i="5"/>
  <c r="J97" i="5"/>
  <c r="L97" i="5" s="1"/>
  <c r="I97" i="5"/>
  <c r="K97" i="5" s="1"/>
  <c r="Q96" i="5"/>
  <c r="R96" i="5" s="1"/>
  <c r="O96" i="5" s="1"/>
  <c r="P96" i="5"/>
  <c r="J96" i="5"/>
  <c r="L96" i="5" s="1"/>
  <c r="I96" i="5"/>
  <c r="K96" i="5" s="1"/>
  <c r="Q95" i="5"/>
  <c r="R95" i="5" s="1"/>
  <c r="P95" i="5"/>
  <c r="O95" i="5"/>
  <c r="J95" i="5"/>
  <c r="M95" i="5" s="1"/>
  <c r="I95" i="5"/>
  <c r="K95" i="5" s="1"/>
  <c r="Q94" i="5"/>
  <c r="R94" i="5" s="1"/>
  <c r="O94" i="5" s="1"/>
  <c r="P94" i="5"/>
  <c r="J94" i="5"/>
  <c r="L94" i="5" s="1"/>
  <c r="I94" i="5"/>
  <c r="K94" i="5" s="1"/>
  <c r="Q93" i="5"/>
  <c r="R93" i="5" s="1"/>
  <c r="P93" i="5"/>
  <c r="O93" i="5"/>
  <c r="J93" i="5"/>
  <c r="M93" i="5" s="1"/>
  <c r="I93" i="5"/>
  <c r="K93" i="5" s="1"/>
  <c r="R92" i="5"/>
  <c r="O92" i="5" s="1"/>
  <c r="Q92" i="5"/>
  <c r="P92" i="5"/>
  <c r="J92" i="5"/>
  <c r="L92" i="5" s="1"/>
  <c r="I92" i="5"/>
  <c r="K92" i="5" s="1"/>
  <c r="Q91" i="5"/>
  <c r="R91" i="5" s="1"/>
  <c r="P91" i="5"/>
  <c r="O91" i="5" s="1"/>
  <c r="J91" i="5"/>
  <c r="M91" i="5" s="1"/>
  <c r="I91" i="5"/>
  <c r="K91" i="5" s="1"/>
  <c r="R90" i="5"/>
  <c r="O90" i="5" s="1"/>
  <c r="Q90" i="5"/>
  <c r="P90" i="5"/>
  <c r="J90" i="5"/>
  <c r="L90" i="5" s="1"/>
  <c r="I90" i="5"/>
  <c r="K90" i="5" s="1"/>
  <c r="Q89" i="5"/>
  <c r="R89" i="5" s="1"/>
  <c r="P89" i="5"/>
  <c r="O89" i="5" s="1"/>
  <c r="J89" i="5"/>
  <c r="M89" i="5" s="1"/>
  <c r="I89" i="5"/>
  <c r="K89" i="5" s="1"/>
  <c r="Q88" i="5"/>
  <c r="R88" i="5" s="1"/>
  <c r="O88" i="5" s="1"/>
  <c r="P88" i="5"/>
  <c r="J88" i="5"/>
  <c r="L88" i="5" s="1"/>
  <c r="I88" i="5"/>
  <c r="K88" i="5" s="1"/>
  <c r="Q87" i="5"/>
  <c r="R87" i="5" s="1"/>
  <c r="P87" i="5"/>
  <c r="O87" i="5"/>
  <c r="J87" i="5"/>
  <c r="M87" i="5" s="1"/>
  <c r="I87" i="5"/>
  <c r="K87" i="5" s="1"/>
  <c r="Q86" i="5"/>
  <c r="R86" i="5" s="1"/>
  <c r="O86" i="5" s="1"/>
  <c r="P86" i="5"/>
  <c r="J86" i="5"/>
  <c r="L86" i="5" s="1"/>
  <c r="I86" i="5"/>
  <c r="K86" i="5" s="1"/>
  <c r="Q85" i="5"/>
  <c r="R85" i="5" s="1"/>
  <c r="P85" i="5"/>
  <c r="O85" i="5"/>
  <c r="J85" i="5"/>
  <c r="M85" i="5" s="1"/>
  <c r="I85" i="5"/>
  <c r="K85" i="5" s="1"/>
  <c r="R84" i="5"/>
  <c r="O84" i="5" s="1"/>
  <c r="Q84" i="5"/>
  <c r="P84" i="5"/>
  <c r="J84" i="5"/>
  <c r="L84" i="5" s="1"/>
  <c r="I84" i="5"/>
  <c r="K84" i="5" s="1"/>
  <c r="Q83" i="5"/>
  <c r="R83" i="5" s="1"/>
  <c r="P83" i="5"/>
  <c r="O83" i="5" s="1"/>
  <c r="J83" i="5"/>
  <c r="M83" i="5" s="1"/>
  <c r="I83" i="5"/>
  <c r="K83" i="5" s="1"/>
  <c r="R82" i="5"/>
  <c r="O82" i="5" s="1"/>
  <c r="Q82" i="5"/>
  <c r="P82" i="5"/>
  <c r="J82" i="5"/>
  <c r="L82" i="5" s="1"/>
  <c r="I82" i="5"/>
  <c r="K82" i="5" s="1"/>
  <c r="Q81" i="5"/>
  <c r="R81" i="5" s="1"/>
  <c r="P81" i="5"/>
  <c r="O81" i="5" s="1"/>
  <c r="J81" i="5"/>
  <c r="M81" i="5" s="1"/>
  <c r="I81" i="5"/>
  <c r="K81" i="5" s="1"/>
  <c r="Q80" i="5"/>
  <c r="R80" i="5" s="1"/>
  <c r="O80" i="5" s="1"/>
  <c r="P80" i="5"/>
  <c r="J80" i="5"/>
  <c r="L80" i="5" s="1"/>
  <c r="I80" i="5"/>
  <c r="K80" i="5" s="1"/>
  <c r="Q79" i="5"/>
  <c r="R79" i="5" s="1"/>
  <c r="P79" i="5"/>
  <c r="O79" i="5"/>
  <c r="J79" i="5"/>
  <c r="M79" i="5" s="1"/>
  <c r="I79" i="5"/>
  <c r="K79" i="5" s="1"/>
  <c r="Q78" i="5"/>
  <c r="R78" i="5" s="1"/>
  <c r="O78" i="5" s="1"/>
  <c r="P78" i="5"/>
  <c r="J78" i="5"/>
  <c r="L78" i="5" s="1"/>
  <c r="I78" i="5"/>
  <c r="K78" i="5" s="1"/>
  <c r="Q77" i="5"/>
  <c r="R77" i="5" s="1"/>
  <c r="P77" i="5"/>
  <c r="O77" i="5"/>
  <c r="J77" i="5"/>
  <c r="M77" i="5" s="1"/>
  <c r="I77" i="5"/>
  <c r="K77" i="5" s="1"/>
  <c r="R76" i="5"/>
  <c r="O76" i="5" s="1"/>
  <c r="Q76" i="5"/>
  <c r="P76" i="5"/>
  <c r="J76" i="5"/>
  <c r="L76" i="5" s="1"/>
  <c r="I76" i="5"/>
  <c r="K76" i="5" s="1"/>
  <c r="Q75" i="5"/>
  <c r="R75" i="5" s="1"/>
  <c r="P75" i="5"/>
  <c r="O75" i="5" s="1"/>
  <c r="J75" i="5"/>
  <c r="M75" i="5" s="1"/>
  <c r="I75" i="5"/>
  <c r="K75" i="5" s="1"/>
  <c r="R74" i="5"/>
  <c r="O74" i="5" s="1"/>
  <c r="Q74" i="5"/>
  <c r="P74" i="5"/>
  <c r="J74" i="5"/>
  <c r="L74" i="5" s="1"/>
  <c r="I74" i="5"/>
  <c r="K74" i="5" s="1"/>
  <c r="Q73" i="5"/>
  <c r="R73" i="5" s="1"/>
  <c r="P73" i="5"/>
  <c r="O73" i="5" s="1"/>
  <c r="J73" i="5"/>
  <c r="M73" i="5" s="1"/>
  <c r="I73" i="5"/>
  <c r="K73" i="5" s="1"/>
  <c r="Q72" i="5"/>
  <c r="R72" i="5" s="1"/>
  <c r="O72" i="5" s="1"/>
  <c r="P72" i="5"/>
  <c r="J72" i="5"/>
  <c r="L72" i="5" s="1"/>
  <c r="I72" i="5"/>
  <c r="K72" i="5" s="1"/>
  <c r="Q71" i="5"/>
  <c r="R71" i="5" s="1"/>
  <c r="P71" i="5"/>
  <c r="O71" i="5"/>
  <c r="J71" i="5"/>
  <c r="M71" i="5" s="1"/>
  <c r="I71" i="5"/>
  <c r="K71" i="5" s="1"/>
  <c r="Q70" i="5"/>
  <c r="R70" i="5" s="1"/>
  <c r="O70" i="5" s="1"/>
  <c r="P70" i="5"/>
  <c r="J70" i="5"/>
  <c r="L70" i="5" s="1"/>
  <c r="I70" i="5"/>
  <c r="K70" i="5" s="1"/>
  <c r="Q69" i="5"/>
  <c r="R69" i="5" s="1"/>
  <c r="P69" i="5"/>
  <c r="O69" i="5"/>
  <c r="J69" i="5"/>
  <c r="M69" i="5" s="1"/>
  <c r="I69" i="5"/>
  <c r="K69" i="5" s="1"/>
  <c r="R68" i="5"/>
  <c r="O68" i="5" s="1"/>
  <c r="Q68" i="5"/>
  <c r="P68" i="5"/>
  <c r="J68" i="5"/>
  <c r="L68" i="5" s="1"/>
  <c r="I68" i="5"/>
  <c r="K68" i="5" s="1"/>
  <c r="Q67" i="5"/>
  <c r="R67" i="5" s="1"/>
  <c r="P67" i="5"/>
  <c r="O67" i="5" s="1"/>
  <c r="J67" i="5"/>
  <c r="M67" i="5" s="1"/>
  <c r="I67" i="5"/>
  <c r="K67" i="5" s="1"/>
  <c r="R66" i="5"/>
  <c r="O66" i="5" s="1"/>
  <c r="Q66" i="5"/>
  <c r="P66" i="5"/>
  <c r="J66" i="5"/>
  <c r="L66" i="5" s="1"/>
  <c r="I66" i="5"/>
  <c r="K66" i="5" s="1"/>
  <c r="Q65" i="5"/>
  <c r="R65" i="5" s="1"/>
  <c r="P65" i="5"/>
  <c r="O65" i="5" s="1"/>
  <c r="J65" i="5"/>
  <c r="M65" i="5" s="1"/>
  <c r="I65" i="5"/>
  <c r="K65" i="5" s="1"/>
  <c r="Q64" i="5"/>
  <c r="R64" i="5" s="1"/>
  <c r="O64" i="5" s="1"/>
  <c r="P64" i="5"/>
  <c r="J64" i="5"/>
  <c r="L64" i="5" s="1"/>
  <c r="I64" i="5"/>
  <c r="K64" i="5" s="1"/>
  <c r="Q63" i="5"/>
  <c r="R63" i="5" s="1"/>
  <c r="P63" i="5"/>
  <c r="O63" i="5"/>
  <c r="J63" i="5"/>
  <c r="M63" i="5" s="1"/>
  <c r="I63" i="5"/>
  <c r="K63" i="5" s="1"/>
  <c r="Q62" i="5"/>
  <c r="R62" i="5" s="1"/>
  <c r="O62" i="5" s="1"/>
  <c r="P62" i="5"/>
  <c r="J62" i="5"/>
  <c r="L62" i="5" s="1"/>
  <c r="I62" i="5"/>
  <c r="K62" i="5" s="1"/>
  <c r="Q61" i="5"/>
  <c r="R61" i="5" s="1"/>
  <c r="P61" i="5"/>
  <c r="O61" i="5"/>
  <c r="J61" i="5"/>
  <c r="L61" i="5" s="1"/>
  <c r="I61" i="5"/>
  <c r="K61" i="5" s="1"/>
  <c r="R60" i="5"/>
  <c r="O60" i="5" s="1"/>
  <c r="Q60" i="5"/>
  <c r="P60" i="5"/>
  <c r="J60" i="5"/>
  <c r="L60" i="5" s="1"/>
  <c r="I60" i="5"/>
  <c r="K60" i="5" s="1"/>
  <c r="Q59" i="5"/>
  <c r="R59" i="5" s="1"/>
  <c r="P59" i="5"/>
  <c r="O59" i="5" s="1"/>
  <c r="J59" i="5"/>
  <c r="M59" i="5" s="1"/>
  <c r="I59" i="5"/>
  <c r="K59" i="5" s="1"/>
  <c r="R58" i="5"/>
  <c r="O58" i="5" s="1"/>
  <c r="Q58" i="5"/>
  <c r="P58" i="5"/>
  <c r="J58" i="5"/>
  <c r="L58" i="5" s="1"/>
  <c r="I58" i="5"/>
  <c r="K58" i="5" s="1"/>
  <c r="Q57" i="5"/>
  <c r="R57" i="5" s="1"/>
  <c r="P57" i="5"/>
  <c r="O57" i="5" s="1"/>
  <c r="J57" i="5"/>
  <c r="M57" i="5" s="1"/>
  <c r="I57" i="5"/>
  <c r="K57" i="5" s="1"/>
  <c r="Q56" i="5"/>
  <c r="R56" i="5" s="1"/>
  <c r="O56" i="5" s="1"/>
  <c r="P56" i="5"/>
  <c r="J56" i="5"/>
  <c r="L56" i="5" s="1"/>
  <c r="I56" i="5"/>
  <c r="K56" i="5" s="1"/>
  <c r="Q55" i="5"/>
  <c r="R55" i="5" s="1"/>
  <c r="P55" i="5"/>
  <c r="O55" i="5"/>
  <c r="J55" i="5"/>
  <c r="M55" i="5" s="1"/>
  <c r="I55" i="5"/>
  <c r="K55" i="5" s="1"/>
  <c r="Q54" i="5"/>
  <c r="R54" i="5" s="1"/>
  <c r="O54" i="5" s="1"/>
  <c r="P54" i="5"/>
  <c r="J54" i="5"/>
  <c r="L54" i="5" s="1"/>
  <c r="I54" i="5"/>
  <c r="K54" i="5" s="1"/>
  <c r="Q53" i="5"/>
  <c r="R53" i="5" s="1"/>
  <c r="P53" i="5"/>
  <c r="O53" i="5"/>
  <c r="J53" i="5"/>
  <c r="L53" i="5" s="1"/>
  <c r="I53" i="5"/>
  <c r="K53" i="5" s="1"/>
  <c r="R52" i="5"/>
  <c r="O52" i="5" s="1"/>
  <c r="Q52" i="5"/>
  <c r="P52" i="5"/>
  <c r="J52" i="5"/>
  <c r="L52" i="5" s="1"/>
  <c r="I52" i="5"/>
  <c r="K52" i="5" s="1"/>
  <c r="Q51" i="5"/>
  <c r="R51" i="5" s="1"/>
  <c r="P51" i="5"/>
  <c r="O51" i="5" s="1"/>
  <c r="J51" i="5"/>
  <c r="M51" i="5" s="1"/>
  <c r="I51" i="5"/>
  <c r="K51" i="5" s="1"/>
  <c r="R50" i="5"/>
  <c r="O50" i="5" s="1"/>
  <c r="Q50" i="5"/>
  <c r="P50" i="5"/>
  <c r="J50" i="5"/>
  <c r="L50" i="5" s="1"/>
  <c r="I50" i="5"/>
  <c r="K50" i="5" s="1"/>
  <c r="Q49" i="5"/>
  <c r="R49" i="5" s="1"/>
  <c r="P49" i="5"/>
  <c r="O49" i="5" s="1"/>
  <c r="J49" i="5"/>
  <c r="M49" i="5" s="1"/>
  <c r="I49" i="5"/>
  <c r="K49" i="5" s="1"/>
  <c r="Q48" i="5"/>
  <c r="R48" i="5" s="1"/>
  <c r="O48" i="5" s="1"/>
  <c r="P48" i="5"/>
  <c r="J48" i="5"/>
  <c r="L48" i="5" s="1"/>
  <c r="I48" i="5"/>
  <c r="K48" i="5" s="1"/>
  <c r="Q47" i="5"/>
  <c r="R47" i="5" s="1"/>
  <c r="P47" i="5"/>
  <c r="O47" i="5"/>
  <c r="J47" i="5"/>
  <c r="M47" i="5" s="1"/>
  <c r="I47" i="5"/>
  <c r="K47" i="5" s="1"/>
  <c r="Q46" i="5"/>
  <c r="R46" i="5" s="1"/>
  <c r="O46" i="5" s="1"/>
  <c r="P46" i="5"/>
  <c r="J46" i="5"/>
  <c r="L46" i="5" s="1"/>
  <c r="I46" i="5"/>
  <c r="K46" i="5" s="1"/>
  <c r="Q45" i="5"/>
  <c r="R45" i="5" s="1"/>
  <c r="P45" i="5"/>
  <c r="O45" i="5"/>
  <c r="J45" i="5"/>
  <c r="M45" i="5" s="1"/>
  <c r="I45" i="5"/>
  <c r="K45" i="5" s="1"/>
  <c r="R44" i="5"/>
  <c r="O44" i="5" s="1"/>
  <c r="Q44" i="5"/>
  <c r="P44" i="5"/>
  <c r="J44" i="5"/>
  <c r="L44" i="5" s="1"/>
  <c r="I44" i="5"/>
  <c r="K44" i="5" s="1"/>
  <c r="Q43" i="5"/>
  <c r="R43" i="5" s="1"/>
  <c r="P43" i="5"/>
  <c r="O43" i="5" s="1"/>
  <c r="J43" i="5"/>
  <c r="M43" i="5" s="1"/>
  <c r="I43" i="5"/>
  <c r="K43" i="5" s="1"/>
  <c r="R42" i="5"/>
  <c r="O42" i="5" s="1"/>
  <c r="Q42" i="5"/>
  <c r="P42" i="5"/>
  <c r="J42" i="5"/>
  <c r="L42" i="5" s="1"/>
  <c r="I42" i="5"/>
  <c r="K42" i="5" s="1"/>
  <c r="Q41" i="5"/>
  <c r="R41" i="5" s="1"/>
  <c r="P41" i="5"/>
  <c r="O41" i="5" s="1"/>
  <c r="J41" i="5"/>
  <c r="M41" i="5" s="1"/>
  <c r="I41" i="5"/>
  <c r="K41" i="5" s="1"/>
  <c r="Q40" i="5"/>
  <c r="R40" i="5" s="1"/>
  <c r="O40" i="5" s="1"/>
  <c r="P40" i="5"/>
  <c r="J40" i="5"/>
  <c r="L40" i="5" s="1"/>
  <c r="I40" i="5"/>
  <c r="K40" i="5" s="1"/>
  <c r="Q39" i="5"/>
  <c r="R39" i="5" s="1"/>
  <c r="P39" i="5"/>
  <c r="O39" i="5"/>
  <c r="J39" i="5"/>
  <c r="M39" i="5" s="1"/>
  <c r="I39" i="5"/>
  <c r="K39" i="5" s="1"/>
  <c r="Q38" i="5"/>
  <c r="R38" i="5" s="1"/>
  <c r="O38" i="5" s="1"/>
  <c r="P38" i="5"/>
  <c r="J38" i="5"/>
  <c r="L38" i="5" s="1"/>
  <c r="I38" i="5"/>
  <c r="K38" i="5" s="1"/>
  <c r="Q37" i="5"/>
  <c r="R37" i="5" s="1"/>
  <c r="P37" i="5"/>
  <c r="O37" i="5"/>
  <c r="J37" i="5"/>
  <c r="M37" i="5" s="1"/>
  <c r="I37" i="5"/>
  <c r="K37" i="5" s="1"/>
  <c r="R36" i="5"/>
  <c r="O36" i="5" s="1"/>
  <c r="Q36" i="5"/>
  <c r="P36" i="5"/>
  <c r="J36" i="5"/>
  <c r="L36" i="5" s="1"/>
  <c r="I36" i="5"/>
  <c r="K36" i="5" s="1"/>
  <c r="Q35" i="5"/>
  <c r="R35" i="5" s="1"/>
  <c r="P35" i="5"/>
  <c r="O35" i="5" s="1"/>
  <c r="J35" i="5"/>
  <c r="M35" i="5" s="1"/>
  <c r="I35" i="5"/>
  <c r="K35" i="5" s="1"/>
  <c r="R34" i="5"/>
  <c r="O34" i="5" s="1"/>
  <c r="Q34" i="5"/>
  <c r="P34" i="5"/>
  <c r="J34" i="5"/>
  <c r="L34" i="5" s="1"/>
  <c r="I34" i="5"/>
  <c r="K34" i="5" s="1"/>
  <c r="Q33" i="5"/>
  <c r="R33" i="5" s="1"/>
  <c r="P33" i="5"/>
  <c r="O33" i="5" s="1"/>
  <c r="J33" i="5"/>
  <c r="M33" i="5" s="1"/>
  <c r="I33" i="5"/>
  <c r="K33" i="5" s="1"/>
  <c r="Q32" i="5"/>
  <c r="R32" i="5" s="1"/>
  <c r="O32" i="5" s="1"/>
  <c r="P32" i="5"/>
  <c r="J32" i="5"/>
  <c r="L32" i="5" s="1"/>
  <c r="I32" i="5"/>
  <c r="K32" i="5" s="1"/>
  <c r="Q31" i="5"/>
  <c r="R31" i="5" s="1"/>
  <c r="P31" i="5"/>
  <c r="O31" i="5"/>
  <c r="J31" i="5"/>
  <c r="M31" i="5" s="1"/>
  <c r="I31" i="5"/>
  <c r="K31" i="5" s="1"/>
  <c r="Q30" i="5"/>
  <c r="R30" i="5" s="1"/>
  <c r="O30" i="5" s="1"/>
  <c r="P30" i="5"/>
  <c r="J30" i="5"/>
  <c r="L30" i="5" s="1"/>
  <c r="I30" i="5"/>
  <c r="K30" i="5" s="1"/>
  <c r="Q29" i="5"/>
  <c r="R29" i="5" s="1"/>
  <c r="P29" i="5"/>
  <c r="O29" i="5"/>
  <c r="J29" i="5"/>
  <c r="M29" i="5" s="1"/>
  <c r="I29" i="5"/>
  <c r="K29" i="5" s="1"/>
  <c r="R28" i="5"/>
  <c r="O28" i="5" s="1"/>
  <c r="Q28" i="5"/>
  <c r="P28" i="5"/>
  <c r="J28" i="5"/>
  <c r="L28" i="5" s="1"/>
  <c r="I28" i="5"/>
  <c r="K28" i="5" s="1"/>
  <c r="Q27" i="5"/>
  <c r="R27" i="5" s="1"/>
  <c r="P27" i="5"/>
  <c r="O27" i="5" s="1"/>
  <c r="J27" i="5"/>
  <c r="M27" i="5" s="1"/>
  <c r="I27" i="5"/>
  <c r="K27" i="5" s="1"/>
  <c r="Q26" i="5"/>
  <c r="R26" i="5" s="1"/>
  <c r="O26" i="5" s="1"/>
  <c r="P26" i="5"/>
  <c r="J26" i="5"/>
  <c r="L26" i="5" s="1"/>
  <c r="I26" i="5"/>
  <c r="K26" i="5" s="1"/>
  <c r="Q25" i="5"/>
  <c r="R25" i="5" s="1"/>
  <c r="P25" i="5"/>
  <c r="O25" i="5"/>
  <c r="J25" i="5"/>
  <c r="M25" i="5" s="1"/>
  <c r="I25" i="5"/>
  <c r="K25" i="5" s="1"/>
  <c r="Q24" i="5"/>
  <c r="R24" i="5" s="1"/>
  <c r="O24" i="5" s="1"/>
  <c r="P24" i="5"/>
  <c r="J24" i="5"/>
  <c r="L24" i="5" s="1"/>
  <c r="I24" i="5"/>
  <c r="K24" i="5" s="1"/>
  <c r="Q23" i="5"/>
  <c r="R23" i="5" s="1"/>
  <c r="P23" i="5"/>
  <c r="O23" i="5"/>
  <c r="J23" i="5"/>
  <c r="M23" i="5" s="1"/>
  <c r="I23" i="5"/>
  <c r="K23" i="5" s="1"/>
  <c r="R22" i="5"/>
  <c r="O22" i="5" s="1"/>
  <c r="Q22" i="5"/>
  <c r="P22" i="5"/>
  <c r="J22" i="5"/>
  <c r="L22" i="5" s="1"/>
  <c r="I22" i="5"/>
  <c r="K22" i="5" s="1"/>
  <c r="Q21" i="5"/>
  <c r="R21" i="5" s="1"/>
  <c r="P21" i="5"/>
  <c r="O21" i="5" s="1"/>
  <c r="J21" i="5"/>
  <c r="M21" i="5" s="1"/>
  <c r="I21" i="5"/>
  <c r="K21" i="5" s="1"/>
  <c r="Q20" i="5"/>
  <c r="R20" i="5" s="1"/>
  <c r="O20" i="5" s="1"/>
  <c r="P20" i="5"/>
  <c r="J20" i="5"/>
  <c r="L20" i="5" s="1"/>
  <c r="I20" i="5"/>
  <c r="K20" i="5" s="1"/>
  <c r="Q19" i="5"/>
  <c r="R19" i="5" s="1"/>
  <c r="P19" i="5"/>
  <c r="O19" i="5"/>
  <c r="J19" i="5"/>
  <c r="M19" i="5" s="1"/>
  <c r="I19" i="5"/>
  <c r="K19" i="5" s="1"/>
  <c r="Q18" i="5"/>
  <c r="R18" i="5" s="1"/>
  <c r="O18" i="5" s="1"/>
  <c r="P18" i="5"/>
  <c r="J18" i="5"/>
  <c r="L18" i="5" s="1"/>
  <c r="I18" i="5"/>
  <c r="K18" i="5" s="1"/>
  <c r="Q17" i="5"/>
  <c r="R17" i="5" s="1"/>
  <c r="P17" i="5"/>
  <c r="O17" i="5"/>
  <c r="J17" i="5"/>
  <c r="M17" i="5" s="1"/>
  <c r="I17" i="5"/>
  <c r="K17" i="5" s="1"/>
  <c r="R16" i="5"/>
  <c r="O16" i="5" s="1"/>
  <c r="Q16" i="5"/>
  <c r="P16" i="5"/>
  <c r="J16" i="5"/>
  <c r="L16" i="5" s="1"/>
  <c r="I16" i="5"/>
  <c r="K16" i="5" s="1"/>
  <c r="Q15" i="5"/>
  <c r="R15" i="5" s="1"/>
  <c r="P15" i="5"/>
  <c r="O15" i="5" s="1"/>
  <c r="J15" i="5"/>
  <c r="M15" i="5" s="1"/>
  <c r="I15" i="5"/>
  <c r="K15" i="5" s="1"/>
  <c r="R14" i="5"/>
  <c r="O14" i="5" s="1"/>
  <c r="Q14" i="5"/>
  <c r="P14" i="5"/>
  <c r="J14" i="5"/>
  <c r="L14" i="5" s="1"/>
  <c r="I14" i="5"/>
  <c r="K14" i="5" s="1"/>
  <c r="Q13" i="5"/>
  <c r="R13" i="5" s="1"/>
  <c r="P13" i="5"/>
  <c r="O13" i="5" s="1"/>
  <c r="J13" i="5"/>
  <c r="M13" i="5" s="1"/>
  <c r="I13" i="5"/>
  <c r="K13" i="5" s="1"/>
  <c r="Q12" i="5"/>
  <c r="R12" i="5" s="1"/>
  <c r="P12" i="5"/>
  <c r="J12" i="5"/>
  <c r="L12" i="5" s="1"/>
  <c r="I12" i="5"/>
  <c r="K12" i="5" s="1"/>
  <c r="Q11" i="5"/>
  <c r="R11" i="5" s="1"/>
  <c r="P11" i="5"/>
  <c r="O11" i="5"/>
  <c r="J11" i="5"/>
  <c r="M11" i="5" s="1"/>
  <c r="I11" i="5"/>
  <c r="K11" i="5" s="1"/>
  <c r="R10" i="5"/>
  <c r="Q10" i="5"/>
  <c r="P10" i="5"/>
  <c r="J10" i="5"/>
  <c r="L10" i="5" s="1"/>
  <c r="I10" i="5"/>
  <c r="K10" i="5" s="1"/>
  <c r="R9" i="5"/>
  <c r="Q9" i="5"/>
  <c r="P9" i="5"/>
  <c r="O9" i="5" s="1"/>
  <c r="J9" i="5"/>
  <c r="M9" i="5" s="1"/>
  <c r="I9" i="5"/>
  <c r="K9" i="5" s="1"/>
  <c r="R8" i="5"/>
  <c r="O8" i="5" s="1"/>
  <c r="Q8" i="5"/>
  <c r="P8" i="5"/>
  <c r="J8" i="5"/>
  <c r="M8" i="5" s="1"/>
  <c r="I8" i="5"/>
  <c r="K8" i="5" s="1"/>
  <c r="Q7" i="5"/>
  <c r="R7" i="5" s="1"/>
  <c r="P7" i="5"/>
  <c r="O7" i="5" s="1"/>
  <c r="J7" i="5"/>
  <c r="M7" i="5" s="1"/>
  <c r="I7" i="5"/>
  <c r="K7" i="5" s="1"/>
  <c r="R6" i="5"/>
  <c r="O6" i="5" s="1"/>
  <c r="Q6" i="5"/>
  <c r="P6" i="5"/>
  <c r="J6" i="5"/>
  <c r="M6" i="5" s="1"/>
  <c r="I6" i="5"/>
  <c r="K6" i="5" s="1"/>
  <c r="Q5" i="5"/>
  <c r="R5" i="5" s="1"/>
  <c r="P5" i="5"/>
  <c r="O5" i="5" s="1"/>
  <c r="J5" i="5"/>
  <c r="M5" i="5" s="1"/>
  <c r="I5" i="5"/>
  <c r="K5" i="5" s="1"/>
  <c r="R4" i="5"/>
  <c r="O4" i="5" s="1"/>
  <c r="Q4" i="5"/>
  <c r="P4" i="5"/>
  <c r="J4" i="5"/>
  <c r="M4" i="5" s="1"/>
  <c r="I4" i="5"/>
  <c r="K4" i="5" s="1"/>
  <c r="Q3" i="5"/>
  <c r="R3" i="5" s="1"/>
  <c r="P3" i="5"/>
  <c r="O3" i="5" s="1"/>
  <c r="J3" i="5"/>
  <c r="M3" i="5" s="1"/>
  <c r="I3" i="5"/>
  <c r="K3" i="5" s="1"/>
  <c r="R2" i="5"/>
  <c r="O2" i="5" s="1"/>
  <c r="Q2" i="5"/>
  <c r="P2" i="5"/>
  <c r="J2" i="5"/>
  <c r="M2" i="5" s="1"/>
  <c r="I2" i="5"/>
  <c r="K2" i="5" s="1"/>
  <c r="M74" i="5" l="1"/>
  <c r="N74" i="5" s="1"/>
  <c r="M117" i="5"/>
  <c r="L43" i="5"/>
  <c r="L55" i="5"/>
  <c r="N55" i="5" s="1"/>
  <c r="M61" i="5"/>
  <c r="L127" i="5"/>
  <c r="L129" i="5"/>
  <c r="L133" i="5"/>
  <c r="N133" i="5" s="1"/>
  <c r="M28" i="5"/>
  <c r="N28" i="5" s="1"/>
  <c r="M53" i="5"/>
  <c r="N53" i="5" s="1"/>
  <c r="L85" i="5"/>
  <c r="N85" i="5" s="1"/>
  <c r="M125" i="5"/>
  <c r="N125" i="5" s="1"/>
  <c r="L31" i="5"/>
  <c r="M82" i="5"/>
  <c r="N82" i="5" s="1"/>
  <c r="L141" i="5"/>
  <c r="N141" i="5" s="1"/>
  <c r="L178" i="5"/>
  <c r="N178" i="5" s="1"/>
  <c r="L15" i="5"/>
  <c r="L65" i="5"/>
  <c r="M90" i="5"/>
  <c r="N90" i="5" s="1"/>
  <c r="M100" i="5"/>
  <c r="N100" i="5" s="1"/>
  <c r="M170" i="5"/>
  <c r="L9" i="5"/>
  <c r="N9" i="5" s="1"/>
  <c r="M50" i="5"/>
  <c r="N50" i="5" s="1"/>
  <c r="M60" i="5"/>
  <c r="N60" i="5" s="1"/>
  <c r="L75" i="5"/>
  <c r="M84" i="5"/>
  <c r="N84" i="5" s="1"/>
  <c r="L87" i="5"/>
  <c r="N87" i="5" s="1"/>
  <c r="M92" i="5"/>
  <c r="N92" i="5" s="1"/>
  <c r="L95" i="5"/>
  <c r="M131" i="5"/>
  <c r="N131" i="5" s="1"/>
  <c r="L158" i="5"/>
  <c r="N158" i="5" s="1"/>
  <c r="L160" i="5"/>
  <c r="N160" i="5" s="1"/>
  <c r="M180" i="5"/>
  <c r="L198" i="5"/>
  <c r="N198" i="5" s="1"/>
  <c r="L23" i="5"/>
  <c r="N23" i="5" s="1"/>
  <c r="L35" i="5"/>
  <c r="N35" i="5" s="1"/>
  <c r="L7" i="5"/>
  <c r="L33" i="5"/>
  <c r="N33" i="5" s="1"/>
  <c r="M36" i="5"/>
  <c r="N36" i="5" s="1"/>
  <c r="L57" i="5"/>
  <c r="N57" i="5" s="1"/>
  <c r="L99" i="5"/>
  <c r="L112" i="5"/>
  <c r="N112" i="5" s="1"/>
  <c r="L135" i="5"/>
  <c r="N135" i="5" s="1"/>
  <c r="L174" i="5"/>
  <c r="N174" i="5" s="1"/>
  <c r="L190" i="5"/>
  <c r="N190" i="5" s="1"/>
  <c r="M196" i="5"/>
  <c r="N196" i="5" s="1"/>
  <c r="L202" i="5"/>
  <c r="N202" i="5" s="1"/>
  <c r="L67" i="5"/>
  <c r="N67" i="5" s="1"/>
  <c r="M162" i="5"/>
  <c r="N162" i="5" s="1"/>
  <c r="L172" i="5"/>
  <c r="N172" i="5" s="1"/>
  <c r="L5" i="5"/>
  <c r="N5" i="5" s="1"/>
  <c r="L3" i="5"/>
  <c r="N3" i="5" s="1"/>
  <c r="L13" i="5"/>
  <c r="M22" i="5"/>
  <c r="N22" i="5" s="1"/>
  <c r="L29" i="5"/>
  <c r="N29" i="5" s="1"/>
  <c r="M42" i="5"/>
  <c r="N42" i="5" s="1"/>
  <c r="M52" i="5"/>
  <c r="L63" i="5"/>
  <c r="N63" i="5" s="1"/>
  <c r="M68" i="5"/>
  <c r="N68" i="5" s="1"/>
  <c r="L93" i="5"/>
  <c r="N93" i="5" s="1"/>
  <c r="L111" i="5"/>
  <c r="N111" i="5" s="1"/>
  <c r="L143" i="5"/>
  <c r="N143" i="5" s="1"/>
  <c r="M145" i="5"/>
  <c r="N145" i="5" s="1"/>
  <c r="L148" i="5"/>
  <c r="N148" i="5" s="1"/>
  <c r="L154" i="5"/>
  <c r="N154" i="5" s="1"/>
  <c r="L166" i="5"/>
  <c r="N15" i="5"/>
  <c r="N52" i="5"/>
  <c r="L89" i="5"/>
  <c r="N89" i="5" s="1"/>
  <c r="L119" i="5"/>
  <c r="N119" i="5" s="1"/>
  <c r="L164" i="5"/>
  <c r="N164" i="5" s="1"/>
  <c r="L182" i="5"/>
  <c r="N182" i="5" s="1"/>
  <c r="M188" i="5"/>
  <c r="Q16" i="6"/>
  <c r="L11" i="5"/>
  <c r="N11" i="5" s="1"/>
  <c r="M14" i="5"/>
  <c r="N14" i="5" s="1"/>
  <c r="M34" i="5"/>
  <c r="N34" i="5" s="1"/>
  <c r="M44" i="5"/>
  <c r="N44" i="5" s="1"/>
  <c r="L45" i="5"/>
  <c r="N45" i="5" s="1"/>
  <c r="L47" i="5"/>
  <c r="N47" i="5" s="1"/>
  <c r="L49" i="5"/>
  <c r="N49" i="5" s="1"/>
  <c r="L59" i="5"/>
  <c r="N59" i="5" s="1"/>
  <c r="M66" i="5"/>
  <c r="N66" i="5" s="1"/>
  <c r="M76" i="5"/>
  <c r="N76" i="5" s="1"/>
  <c r="L77" i="5"/>
  <c r="N77" i="5" s="1"/>
  <c r="L79" i="5"/>
  <c r="N79" i="5" s="1"/>
  <c r="L81" i="5"/>
  <c r="N81" i="5" s="1"/>
  <c r="L91" i="5"/>
  <c r="N91" i="5" s="1"/>
  <c r="M98" i="5"/>
  <c r="N98" i="5" s="1"/>
  <c r="M109" i="5"/>
  <c r="N109" i="5" s="1"/>
  <c r="L110" i="5"/>
  <c r="N110" i="5" s="1"/>
  <c r="L113" i="5"/>
  <c r="N113" i="5" s="1"/>
  <c r="L121" i="5"/>
  <c r="N121" i="5" s="1"/>
  <c r="L123" i="5"/>
  <c r="N123" i="5" s="1"/>
  <c r="L137" i="5"/>
  <c r="N137" i="5" s="1"/>
  <c r="L139" i="5"/>
  <c r="N139" i="5" s="1"/>
  <c r="L149" i="5"/>
  <c r="N149" i="5" s="1"/>
  <c r="L156" i="5"/>
  <c r="N156" i="5" s="1"/>
  <c r="L168" i="5"/>
  <c r="N168" i="5" s="1"/>
  <c r="L176" i="5"/>
  <c r="N176" i="5" s="1"/>
  <c r="L184" i="5"/>
  <c r="N184" i="5" s="1"/>
  <c r="L192" i="5"/>
  <c r="N192" i="5" s="1"/>
  <c r="L200" i="5"/>
  <c r="N200" i="5" s="1"/>
  <c r="N99" i="5"/>
  <c r="M10" i="5"/>
  <c r="N10" i="5" s="1"/>
  <c r="M16" i="5"/>
  <c r="N16" i="5" s="1"/>
  <c r="L17" i="5"/>
  <c r="N17" i="5" s="1"/>
  <c r="L19" i="5"/>
  <c r="N19" i="5" s="1"/>
  <c r="L21" i="5"/>
  <c r="N21" i="5" s="1"/>
  <c r="L25" i="5"/>
  <c r="N25" i="5" s="1"/>
  <c r="L27" i="5"/>
  <c r="N27" i="5" s="1"/>
  <c r="L37" i="5"/>
  <c r="N37" i="5" s="1"/>
  <c r="L39" i="5"/>
  <c r="N39" i="5" s="1"/>
  <c r="L41" i="5"/>
  <c r="N41" i="5" s="1"/>
  <c r="L51" i="5"/>
  <c r="N51" i="5" s="1"/>
  <c r="M58" i="5"/>
  <c r="N58" i="5" s="1"/>
  <c r="L69" i="5"/>
  <c r="N69" i="5" s="1"/>
  <c r="L71" i="5"/>
  <c r="N71" i="5" s="1"/>
  <c r="L73" i="5"/>
  <c r="N73" i="5" s="1"/>
  <c r="L83" i="5"/>
  <c r="N83" i="5" s="1"/>
  <c r="L101" i="5"/>
  <c r="N101" i="5" s="1"/>
  <c r="L103" i="5"/>
  <c r="N103" i="5" s="1"/>
  <c r="L105" i="5"/>
  <c r="N105" i="5" s="1"/>
  <c r="N117" i="5"/>
  <c r="L118" i="5"/>
  <c r="N118" i="5" s="1"/>
  <c r="N127" i="5"/>
  <c r="N170" i="5"/>
  <c r="L186" i="5"/>
  <c r="N186" i="5" s="1"/>
  <c r="L194" i="5"/>
  <c r="N194" i="5" s="1"/>
  <c r="P16" i="6"/>
  <c r="N7" i="5"/>
  <c r="N31" i="5"/>
  <c r="N43" i="5"/>
  <c r="N61" i="5"/>
  <c r="N65" i="5"/>
  <c r="N75" i="5"/>
  <c r="N95" i="5"/>
  <c r="N97" i="5"/>
  <c r="N129" i="5"/>
  <c r="L147" i="5"/>
  <c r="N147" i="5" s="1"/>
  <c r="O12" i="5"/>
  <c r="M155" i="5"/>
  <c r="L155" i="5"/>
  <c r="M20" i="5"/>
  <c r="N20" i="5" s="1"/>
  <c r="M26" i="5"/>
  <c r="N26" i="5" s="1"/>
  <c r="M40" i="5"/>
  <c r="N40" i="5" s="1"/>
  <c r="M64" i="5"/>
  <c r="N64" i="5" s="1"/>
  <c r="M96" i="5"/>
  <c r="N96" i="5" s="1"/>
  <c r="M104" i="5"/>
  <c r="N104" i="5" s="1"/>
  <c r="M120" i="5"/>
  <c r="L120" i="5"/>
  <c r="M128" i="5"/>
  <c r="L128" i="5"/>
  <c r="M136" i="5"/>
  <c r="L136" i="5"/>
  <c r="M144" i="5"/>
  <c r="L144" i="5"/>
  <c r="M167" i="5"/>
  <c r="L167" i="5"/>
  <c r="L2" i="5"/>
  <c r="N2" i="5" s="1"/>
  <c r="L4" i="5"/>
  <c r="N4" i="5" s="1"/>
  <c r="L6" i="5"/>
  <c r="N6" i="5" s="1"/>
  <c r="L8" i="5"/>
  <c r="N8" i="5" s="1"/>
  <c r="O10" i="5"/>
  <c r="M12" i="5"/>
  <c r="N12" i="5" s="1"/>
  <c r="N13" i="5"/>
  <c r="M18" i="5"/>
  <c r="N18" i="5" s="1"/>
  <c r="M24" i="5"/>
  <c r="N24" i="5" s="1"/>
  <c r="M30" i="5"/>
  <c r="N30" i="5" s="1"/>
  <c r="M38" i="5"/>
  <c r="N38" i="5" s="1"/>
  <c r="M46" i="5"/>
  <c r="N46" i="5" s="1"/>
  <c r="M54" i="5"/>
  <c r="N54" i="5" s="1"/>
  <c r="M62" i="5"/>
  <c r="N62" i="5" s="1"/>
  <c r="M70" i="5"/>
  <c r="N70" i="5" s="1"/>
  <c r="M78" i="5"/>
  <c r="N78" i="5" s="1"/>
  <c r="M86" i="5"/>
  <c r="N86" i="5" s="1"/>
  <c r="M94" i="5"/>
  <c r="N94" i="5" s="1"/>
  <c r="M102" i="5"/>
  <c r="N102" i="5" s="1"/>
  <c r="M106" i="5"/>
  <c r="L106" i="5"/>
  <c r="M108" i="5"/>
  <c r="L108" i="5"/>
  <c r="L150" i="5"/>
  <c r="N150" i="5" s="1"/>
  <c r="M151" i="5"/>
  <c r="L151" i="5"/>
  <c r="M114" i="5"/>
  <c r="L114" i="5"/>
  <c r="M116" i="5"/>
  <c r="L116" i="5"/>
  <c r="M152" i="5"/>
  <c r="L152" i="5"/>
  <c r="M32" i="5"/>
  <c r="N32" i="5" s="1"/>
  <c r="M48" i="5"/>
  <c r="N48" i="5" s="1"/>
  <c r="M56" i="5"/>
  <c r="N56" i="5" s="1"/>
  <c r="M72" i="5"/>
  <c r="N72" i="5" s="1"/>
  <c r="M80" i="5"/>
  <c r="N80" i="5" s="1"/>
  <c r="M88" i="5"/>
  <c r="N88" i="5" s="1"/>
  <c r="M107" i="5"/>
  <c r="L107" i="5"/>
  <c r="O105" i="5"/>
  <c r="O107" i="5"/>
  <c r="M115" i="5"/>
  <c r="L115" i="5"/>
  <c r="O121" i="5"/>
  <c r="M124" i="5"/>
  <c r="L124" i="5"/>
  <c r="O129" i="5"/>
  <c r="M132" i="5"/>
  <c r="L132" i="5"/>
  <c r="O137" i="5"/>
  <c r="M140" i="5"/>
  <c r="L140" i="5"/>
  <c r="O145" i="5"/>
  <c r="O109" i="5"/>
  <c r="O117" i="5"/>
  <c r="O147" i="5"/>
  <c r="M153" i="5"/>
  <c r="L153" i="5"/>
  <c r="M163" i="5"/>
  <c r="L163" i="5"/>
  <c r="O111" i="5"/>
  <c r="M122" i="5"/>
  <c r="L122" i="5"/>
  <c r="M126" i="5"/>
  <c r="L126" i="5"/>
  <c r="M130" i="5"/>
  <c r="L130" i="5"/>
  <c r="M134" i="5"/>
  <c r="L134" i="5"/>
  <c r="M138" i="5"/>
  <c r="L138" i="5"/>
  <c r="M142" i="5"/>
  <c r="L142" i="5"/>
  <c r="M146" i="5"/>
  <c r="L146" i="5"/>
  <c r="M159" i="5"/>
  <c r="L159" i="5"/>
  <c r="M157" i="5"/>
  <c r="L157" i="5"/>
  <c r="M161" i="5"/>
  <c r="L161" i="5"/>
  <c r="M165" i="5"/>
  <c r="L165" i="5"/>
  <c r="O174" i="5"/>
  <c r="O182" i="5"/>
  <c r="O190" i="5"/>
  <c r="O198" i="5"/>
  <c r="O148" i="5"/>
  <c r="O156" i="5"/>
  <c r="O160" i="5"/>
  <c r="O164" i="5"/>
  <c r="N166" i="5"/>
  <c r="O168" i="5"/>
  <c r="O176" i="5"/>
  <c r="N180" i="5"/>
  <c r="O184" i="5"/>
  <c r="N188" i="5"/>
  <c r="O192" i="5"/>
  <c r="O200" i="5"/>
  <c r="L169" i="5"/>
  <c r="N169" i="5" s="1"/>
  <c r="L171" i="5"/>
  <c r="N171" i="5" s="1"/>
  <c r="L173" i="5"/>
  <c r="N173" i="5" s="1"/>
  <c r="L175" i="5"/>
  <c r="N175" i="5" s="1"/>
  <c r="L177" i="5"/>
  <c r="N177" i="5" s="1"/>
  <c r="L179" i="5"/>
  <c r="N179" i="5" s="1"/>
  <c r="L181" i="5"/>
  <c r="N181" i="5" s="1"/>
  <c r="L183" i="5"/>
  <c r="N183" i="5" s="1"/>
  <c r="L185" i="5"/>
  <c r="N185" i="5" s="1"/>
  <c r="L187" i="5"/>
  <c r="N187" i="5" s="1"/>
  <c r="L189" i="5"/>
  <c r="N189" i="5" s="1"/>
  <c r="L191" i="5"/>
  <c r="N191" i="5" s="1"/>
  <c r="L193" i="5"/>
  <c r="N193" i="5" s="1"/>
  <c r="L195" i="5"/>
  <c r="N195" i="5" s="1"/>
  <c r="L197" i="5"/>
  <c r="N197" i="5" s="1"/>
  <c r="L199" i="5"/>
  <c r="N199" i="5" s="1"/>
  <c r="L201" i="5"/>
  <c r="N201" i="5" s="1"/>
  <c r="L203" i="5"/>
  <c r="N203" i="5" s="1"/>
  <c r="N144" i="5" l="1"/>
  <c r="N128" i="5"/>
  <c r="N142" i="5"/>
  <c r="N134" i="5"/>
  <c r="N126" i="5"/>
  <c r="N132" i="5"/>
  <c r="N116" i="5"/>
  <c r="N151" i="5"/>
  <c r="P18" i="6"/>
  <c r="N146" i="5"/>
  <c r="N138" i="5"/>
  <c r="N130" i="5"/>
  <c r="N122" i="5"/>
  <c r="N115" i="5"/>
  <c r="N107" i="5"/>
  <c r="N152" i="5"/>
  <c r="N114" i="5"/>
  <c r="N167" i="5"/>
  <c r="N136" i="5"/>
  <c r="N120" i="5"/>
  <c r="N155" i="5"/>
  <c r="N161" i="5"/>
  <c r="N159" i="5"/>
  <c r="N153" i="5"/>
  <c r="N124" i="5"/>
  <c r="N108" i="5"/>
  <c r="N165" i="5"/>
  <c r="N157" i="5"/>
  <c r="N163" i="5"/>
  <c r="N140" i="5"/>
  <c r="N106" i="5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3" i="4"/>
  <c r="P114" i="4"/>
  <c r="P115" i="4"/>
  <c r="P116" i="4"/>
  <c r="P117" i="4"/>
  <c r="P118" i="4"/>
  <c r="P119" i="4"/>
  <c r="P120" i="4"/>
  <c r="P121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2" i="4"/>
  <c r="P3" i="4"/>
  <c r="P4" i="4"/>
  <c r="P5" i="4"/>
  <c r="Q3" i="4"/>
  <c r="R3" i="4" s="1"/>
  <c r="Q4" i="4"/>
  <c r="R4" i="4" s="1"/>
  <c r="Q5" i="4"/>
  <c r="R5" i="4" s="1"/>
  <c r="Q6" i="4"/>
  <c r="R6" i="4" s="1"/>
  <c r="Q7" i="4"/>
  <c r="R7" i="4" s="1"/>
  <c r="Q8" i="4"/>
  <c r="R8" i="4" s="1"/>
  <c r="Q9" i="4"/>
  <c r="R9" i="4" s="1"/>
  <c r="Q10" i="4"/>
  <c r="R10" i="4" s="1"/>
  <c r="Q11" i="4"/>
  <c r="R11" i="4" s="1"/>
  <c r="Q12" i="4"/>
  <c r="R12" i="4" s="1"/>
  <c r="Q13" i="4"/>
  <c r="R13" i="4" s="1"/>
  <c r="Q14" i="4"/>
  <c r="R14" i="4" s="1"/>
  <c r="Q15" i="4"/>
  <c r="R15" i="4" s="1"/>
  <c r="Q16" i="4"/>
  <c r="R16" i="4" s="1"/>
  <c r="Q17" i="4"/>
  <c r="R17" i="4" s="1"/>
  <c r="Q18" i="4"/>
  <c r="R18" i="4" s="1"/>
  <c r="Q19" i="4"/>
  <c r="R19" i="4" s="1"/>
  <c r="Q20" i="4"/>
  <c r="R20" i="4" s="1"/>
  <c r="Q21" i="4"/>
  <c r="R21" i="4" s="1"/>
  <c r="Q22" i="4"/>
  <c r="R22" i="4" s="1"/>
  <c r="Q23" i="4"/>
  <c r="R23" i="4" s="1"/>
  <c r="Q24" i="4"/>
  <c r="R24" i="4" s="1"/>
  <c r="Q25" i="4"/>
  <c r="R25" i="4" s="1"/>
  <c r="Q26" i="4"/>
  <c r="R26" i="4" s="1"/>
  <c r="Q27" i="4"/>
  <c r="R27" i="4" s="1"/>
  <c r="Q28" i="4"/>
  <c r="R28" i="4" s="1"/>
  <c r="Q29" i="4"/>
  <c r="R29" i="4" s="1"/>
  <c r="Q30" i="4"/>
  <c r="R30" i="4" s="1"/>
  <c r="Q31" i="4"/>
  <c r="R31" i="4" s="1"/>
  <c r="Q32" i="4"/>
  <c r="R32" i="4" s="1"/>
  <c r="Q33" i="4"/>
  <c r="R33" i="4" s="1"/>
  <c r="Q34" i="4"/>
  <c r="R34" i="4" s="1"/>
  <c r="Q35" i="4"/>
  <c r="R35" i="4" s="1"/>
  <c r="Q36" i="4"/>
  <c r="R36" i="4" s="1"/>
  <c r="Q37" i="4"/>
  <c r="R37" i="4" s="1"/>
  <c r="Q38" i="4"/>
  <c r="R38" i="4" s="1"/>
  <c r="Q39" i="4"/>
  <c r="R39" i="4" s="1"/>
  <c r="Q40" i="4"/>
  <c r="R40" i="4" s="1"/>
  <c r="Q41" i="4"/>
  <c r="R41" i="4" s="1"/>
  <c r="Q42" i="4"/>
  <c r="R42" i="4" s="1"/>
  <c r="Q43" i="4"/>
  <c r="R43" i="4" s="1"/>
  <c r="Q44" i="4"/>
  <c r="R44" i="4" s="1"/>
  <c r="Q45" i="4"/>
  <c r="R45" i="4" s="1"/>
  <c r="Q46" i="4"/>
  <c r="R46" i="4" s="1"/>
  <c r="Q47" i="4"/>
  <c r="R47" i="4" s="1"/>
  <c r="Q48" i="4"/>
  <c r="R48" i="4" s="1"/>
  <c r="Q49" i="4"/>
  <c r="R49" i="4" s="1"/>
  <c r="Q50" i="4"/>
  <c r="R50" i="4" s="1"/>
  <c r="Q51" i="4"/>
  <c r="R51" i="4" s="1"/>
  <c r="Q52" i="4"/>
  <c r="R52" i="4" s="1"/>
  <c r="Q53" i="4"/>
  <c r="R53" i="4" s="1"/>
  <c r="Q54" i="4"/>
  <c r="R54" i="4" s="1"/>
  <c r="Q55" i="4"/>
  <c r="R55" i="4" s="1"/>
  <c r="Q56" i="4"/>
  <c r="R56" i="4" s="1"/>
  <c r="Q57" i="4"/>
  <c r="R57" i="4" s="1"/>
  <c r="Q58" i="4"/>
  <c r="R58" i="4" s="1"/>
  <c r="Q59" i="4"/>
  <c r="R59" i="4" s="1"/>
  <c r="Q60" i="4"/>
  <c r="R60" i="4" s="1"/>
  <c r="Q61" i="4"/>
  <c r="R61" i="4" s="1"/>
  <c r="Q62" i="4"/>
  <c r="R62" i="4" s="1"/>
  <c r="Q63" i="4"/>
  <c r="R63" i="4" s="1"/>
  <c r="Q64" i="4"/>
  <c r="R64" i="4" s="1"/>
  <c r="Q65" i="4"/>
  <c r="R65" i="4" s="1"/>
  <c r="Q66" i="4"/>
  <c r="R66" i="4" s="1"/>
  <c r="Q67" i="4"/>
  <c r="R67" i="4" s="1"/>
  <c r="Q68" i="4"/>
  <c r="R68" i="4" s="1"/>
  <c r="Q69" i="4"/>
  <c r="R69" i="4" s="1"/>
  <c r="Q70" i="4"/>
  <c r="R70" i="4" s="1"/>
  <c r="Q71" i="4"/>
  <c r="R71" i="4" s="1"/>
  <c r="Q72" i="4"/>
  <c r="R72" i="4" s="1"/>
  <c r="Q73" i="4"/>
  <c r="R73" i="4" s="1"/>
  <c r="Q74" i="4"/>
  <c r="R74" i="4" s="1"/>
  <c r="Q75" i="4"/>
  <c r="R75" i="4" s="1"/>
  <c r="Q76" i="4"/>
  <c r="R76" i="4" s="1"/>
  <c r="Q77" i="4"/>
  <c r="R77" i="4" s="1"/>
  <c r="Q78" i="4"/>
  <c r="R78" i="4" s="1"/>
  <c r="Q79" i="4"/>
  <c r="R79" i="4" s="1"/>
  <c r="Q80" i="4"/>
  <c r="R80" i="4" s="1"/>
  <c r="Q81" i="4"/>
  <c r="R81" i="4" s="1"/>
  <c r="Q82" i="4"/>
  <c r="R82" i="4" s="1"/>
  <c r="Q83" i="4"/>
  <c r="R83" i="4" s="1"/>
  <c r="Q84" i="4"/>
  <c r="R84" i="4" s="1"/>
  <c r="Q85" i="4"/>
  <c r="R85" i="4" s="1"/>
  <c r="Q86" i="4"/>
  <c r="R86" i="4" s="1"/>
  <c r="Q87" i="4"/>
  <c r="R87" i="4" s="1"/>
  <c r="Q88" i="4"/>
  <c r="R88" i="4" s="1"/>
  <c r="Q89" i="4"/>
  <c r="R89" i="4" s="1"/>
  <c r="Q90" i="4"/>
  <c r="R90" i="4" s="1"/>
  <c r="Q91" i="4"/>
  <c r="R91" i="4" s="1"/>
  <c r="Q92" i="4"/>
  <c r="R92" i="4" s="1"/>
  <c r="Q93" i="4"/>
  <c r="R93" i="4" s="1"/>
  <c r="Q94" i="4"/>
  <c r="R94" i="4" s="1"/>
  <c r="Q95" i="4"/>
  <c r="R95" i="4" s="1"/>
  <c r="Q96" i="4"/>
  <c r="R96" i="4" s="1"/>
  <c r="Q97" i="4"/>
  <c r="R97" i="4" s="1"/>
  <c r="Q98" i="4"/>
  <c r="R98" i="4" s="1"/>
  <c r="Q99" i="4"/>
  <c r="R99" i="4" s="1"/>
  <c r="Q100" i="4"/>
  <c r="R100" i="4" s="1"/>
  <c r="Q101" i="4"/>
  <c r="R101" i="4" s="1"/>
  <c r="Q102" i="4"/>
  <c r="R102" i="4" s="1"/>
  <c r="Q103" i="4"/>
  <c r="R103" i="4" s="1"/>
  <c r="Q104" i="4"/>
  <c r="R104" i="4" s="1"/>
  <c r="Q105" i="4"/>
  <c r="R105" i="4" s="1"/>
  <c r="Q106" i="4"/>
  <c r="R106" i="4" s="1"/>
  <c r="Q107" i="4"/>
  <c r="R107" i="4" s="1"/>
  <c r="Q108" i="4"/>
  <c r="R108" i="4" s="1"/>
  <c r="Q109" i="4"/>
  <c r="R109" i="4" s="1"/>
  <c r="Q110" i="4"/>
  <c r="R110" i="4" s="1"/>
  <c r="Q113" i="4"/>
  <c r="R113" i="4" s="1"/>
  <c r="Q114" i="4"/>
  <c r="R114" i="4" s="1"/>
  <c r="Q115" i="4"/>
  <c r="R115" i="4" s="1"/>
  <c r="Q116" i="4"/>
  <c r="R116" i="4" s="1"/>
  <c r="Q117" i="4"/>
  <c r="R117" i="4" s="1"/>
  <c r="Q118" i="4"/>
  <c r="R118" i="4" s="1"/>
  <c r="Q119" i="4"/>
  <c r="R119" i="4" s="1"/>
  <c r="Q120" i="4"/>
  <c r="R120" i="4" s="1"/>
  <c r="Q121" i="4"/>
  <c r="R121" i="4" s="1"/>
  <c r="Q123" i="4"/>
  <c r="R123" i="4" s="1"/>
  <c r="Q124" i="4"/>
  <c r="R124" i="4" s="1"/>
  <c r="Q125" i="4"/>
  <c r="R125" i="4" s="1"/>
  <c r="Q126" i="4"/>
  <c r="R126" i="4" s="1"/>
  <c r="Q127" i="4"/>
  <c r="R127" i="4" s="1"/>
  <c r="Q128" i="4"/>
  <c r="R128" i="4" s="1"/>
  <c r="Q129" i="4"/>
  <c r="R129" i="4" s="1"/>
  <c r="Q130" i="4"/>
  <c r="R130" i="4" s="1"/>
  <c r="Q131" i="4"/>
  <c r="R131" i="4" s="1"/>
  <c r="Q132" i="4"/>
  <c r="R132" i="4" s="1"/>
  <c r="Q133" i="4"/>
  <c r="R133" i="4" s="1"/>
  <c r="Q134" i="4"/>
  <c r="R134" i="4" s="1"/>
  <c r="Q135" i="4"/>
  <c r="R135" i="4" s="1"/>
  <c r="Q136" i="4"/>
  <c r="R136" i="4" s="1"/>
  <c r="Q137" i="4"/>
  <c r="R137" i="4" s="1"/>
  <c r="Q138" i="4"/>
  <c r="R138" i="4" s="1"/>
  <c r="Q139" i="4"/>
  <c r="R139" i="4" s="1"/>
  <c r="Q140" i="4"/>
  <c r="R140" i="4" s="1"/>
  <c r="Q141" i="4"/>
  <c r="R141" i="4" s="1"/>
  <c r="Q142" i="4"/>
  <c r="R142" i="4" s="1"/>
  <c r="Q143" i="4"/>
  <c r="R143" i="4" s="1"/>
  <c r="Q144" i="4"/>
  <c r="R144" i="4" s="1"/>
  <c r="Q145" i="4"/>
  <c r="R145" i="4" s="1"/>
  <c r="Q146" i="4"/>
  <c r="R146" i="4" s="1"/>
  <c r="Q147" i="4"/>
  <c r="R147" i="4" s="1"/>
  <c r="Q148" i="4"/>
  <c r="R148" i="4" s="1"/>
  <c r="Q149" i="4"/>
  <c r="R149" i="4" s="1"/>
  <c r="Q150" i="4"/>
  <c r="R150" i="4" s="1"/>
  <c r="Q151" i="4"/>
  <c r="R151" i="4" s="1"/>
  <c r="Q152" i="4"/>
  <c r="R152" i="4" s="1"/>
  <c r="Q153" i="4"/>
  <c r="R153" i="4" s="1"/>
  <c r="Q154" i="4"/>
  <c r="R154" i="4" s="1"/>
  <c r="Q155" i="4"/>
  <c r="R155" i="4" s="1"/>
  <c r="Q156" i="4"/>
  <c r="R156" i="4" s="1"/>
  <c r="Q157" i="4"/>
  <c r="R157" i="4" s="1"/>
  <c r="Q158" i="4"/>
  <c r="R158" i="4" s="1"/>
  <c r="Q159" i="4"/>
  <c r="R159" i="4" s="1"/>
  <c r="Q160" i="4"/>
  <c r="R160" i="4" s="1"/>
  <c r="Q161" i="4"/>
  <c r="R161" i="4" s="1"/>
  <c r="Q162" i="4"/>
  <c r="R162" i="4" s="1"/>
  <c r="Q163" i="4"/>
  <c r="R163" i="4" s="1"/>
  <c r="Q164" i="4"/>
  <c r="R164" i="4" s="1"/>
  <c r="Q165" i="4"/>
  <c r="R165" i="4" s="1"/>
  <c r="Q166" i="4"/>
  <c r="R166" i="4" s="1"/>
  <c r="Q167" i="4"/>
  <c r="R167" i="4" s="1"/>
  <c r="Q168" i="4"/>
  <c r="R168" i="4" s="1"/>
  <c r="Q169" i="4"/>
  <c r="R169" i="4" s="1"/>
  <c r="Q170" i="4"/>
  <c r="R170" i="4" s="1"/>
  <c r="Q171" i="4"/>
  <c r="R171" i="4" s="1"/>
  <c r="Q172" i="4"/>
  <c r="R172" i="4" s="1"/>
  <c r="Q173" i="4"/>
  <c r="R173" i="4" s="1"/>
  <c r="Q174" i="4"/>
  <c r="R174" i="4" s="1"/>
  <c r="Q175" i="4"/>
  <c r="R175" i="4" s="1"/>
  <c r="Q176" i="4"/>
  <c r="R176" i="4" s="1"/>
  <c r="Q177" i="4"/>
  <c r="R177" i="4" s="1"/>
  <c r="Q178" i="4"/>
  <c r="R178" i="4" s="1"/>
  <c r="Q179" i="4"/>
  <c r="R179" i="4" s="1"/>
  <c r="Q180" i="4"/>
  <c r="R180" i="4" s="1"/>
  <c r="Q181" i="4"/>
  <c r="R181" i="4" s="1"/>
  <c r="Q182" i="4"/>
  <c r="R182" i="4" s="1"/>
  <c r="Q183" i="4"/>
  <c r="R183" i="4" s="1"/>
  <c r="Q184" i="4"/>
  <c r="R184" i="4" s="1"/>
  <c r="Q185" i="4"/>
  <c r="R185" i="4" s="1"/>
  <c r="Q186" i="4"/>
  <c r="R186" i="4" s="1"/>
  <c r="Q187" i="4"/>
  <c r="R187" i="4" s="1"/>
  <c r="Q188" i="4"/>
  <c r="R188" i="4" s="1"/>
  <c r="Q189" i="4"/>
  <c r="R189" i="4" s="1"/>
  <c r="Q190" i="4"/>
  <c r="R190" i="4" s="1"/>
  <c r="Q191" i="4"/>
  <c r="R191" i="4" s="1"/>
  <c r="Q192" i="4"/>
  <c r="R192" i="4" s="1"/>
  <c r="Q193" i="4"/>
  <c r="R193" i="4" s="1"/>
  <c r="Q194" i="4"/>
  <c r="R194" i="4" s="1"/>
  <c r="Q195" i="4"/>
  <c r="R195" i="4" s="1"/>
  <c r="Q196" i="4"/>
  <c r="R196" i="4" s="1"/>
  <c r="Q197" i="4"/>
  <c r="R197" i="4" s="1"/>
  <c r="Q198" i="4"/>
  <c r="R198" i="4" s="1"/>
  <c r="Q199" i="4"/>
  <c r="R199" i="4" s="1"/>
  <c r="Q200" i="4"/>
  <c r="R200" i="4" s="1"/>
  <c r="Q201" i="4"/>
  <c r="R201" i="4" s="1"/>
  <c r="Q202" i="4"/>
  <c r="R202" i="4" s="1"/>
  <c r="Q203" i="4"/>
  <c r="R203" i="4" s="1"/>
  <c r="Q204" i="4"/>
  <c r="R204" i="4" s="1"/>
  <c r="Q205" i="4"/>
  <c r="R205" i="4" s="1"/>
  <c r="Q206" i="4"/>
  <c r="R206" i="4" s="1"/>
  <c r="Q207" i="4"/>
  <c r="R207" i="4" s="1"/>
  <c r="Q208" i="4"/>
  <c r="R208" i="4" s="1"/>
  <c r="Q209" i="4"/>
  <c r="R209" i="4" s="1"/>
  <c r="Q210" i="4"/>
  <c r="R210" i="4" s="1"/>
  <c r="Q211" i="4"/>
  <c r="R211" i="4" s="1"/>
  <c r="Q212" i="4"/>
  <c r="R212" i="4" s="1"/>
  <c r="Q213" i="4"/>
  <c r="R213" i="4" s="1"/>
  <c r="Q214" i="4"/>
  <c r="R214" i="4" s="1"/>
  <c r="Q215" i="4"/>
  <c r="R215" i="4" s="1"/>
  <c r="Q216" i="4"/>
  <c r="R216" i="4" s="1"/>
  <c r="Q217" i="4"/>
  <c r="R217" i="4" s="1"/>
  <c r="Q218" i="4"/>
  <c r="R218" i="4" s="1"/>
  <c r="Q219" i="4"/>
  <c r="R219" i="4" s="1"/>
  <c r="Q220" i="4"/>
  <c r="R220" i="4" s="1"/>
  <c r="Q221" i="4"/>
  <c r="R221" i="4" s="1"/>
  <c r="Q222" i="4"/>
  <c r="R222" i="4" s="1"/>
  <c r="Q223" i="4"/>
  <c r="R223" i="4" s="1"/>
  <c r="Q224" i="4"/>
  <c r="R224" i="4" s="1"/>
  <c r="Q225" i="4"/>
  <c r="R225" i="4" s="1"/>
  <c r="Q226" i="4"/>
  <c r="R226" i="4" s="1"/>
  <c r="Q227" i="4"/>
  <c r="R227" i="4" s="1"/>
  <c r="Q228" i="4"/>
  <c r="R228" i="4" s="1"/>
  <c r="Q229" i="4"/>
  <c r="R229" i="4" s="1"/>
  <c r="Q230" i="4"/>
  <c r="R230" i="4" s="1"/>
  <c r="Q231" i="4"/>
  <c r="R231" i="4" s="1"/>
  <c r="Q232" i="4"/>
  <c r="R232" i="4" s="1"/>
  <c r="Q233" i="4"/>
  <c r="R233" i="4" s="1"/>
  <c r="Q234" i="4"/>
  <c r="R234" i="4" s="1"/>
  <c r="Q235" i="4"/>
  <c r="R235" i="4" s="1"/>
  <c r="Q236" i="4"/>
  <c r="R236" i="4" s="1"/>
  <c r="Q237" i="4"/>
  <c r="R237" i="4" s="1"/>
  <c r="Q238" i="4"/>
  <c r="R238" i="4" s="1"/>
  <c r="Q239" i="4"/>
  <c r="R239" i="4" s="1"/>
  <c r="Q240" i="4"/>
  <c r="R240" i="4" s="1"/>
  <c r="Q241" i="4"/>
  <c r="R241" i="4" s="1"/>
  <c r="Q242" i="4"/>
  <c r="R242" i="4" s="1"/>
  <c r="Q243" i="4"/>
  <c r="R243" i="4" s="1"/>
  <c r="Q244" i="4"/>
  <c r="R244" i="4" s="1"/>
  <c r="Q245" i="4"/>
  <c r="R245" i="4" s="1"/>
  <c r="Q246" i="4"/>
  <c r="R246" i="4" s="1"/>
  <c r="Q247" i="4"/>
  <c r="R247" i="4" s="1"/>
  <c r="Q248" i="4"/>
  <c r="R248" i="4" s="1"/>
  <c r="Q249" i="4"/>
  <c r="R249" i="4" s="1"/>
  <c r="Q250" i="4"/>
  <c r="R250" i="4" s="1"/>
  <c r="Q251" i="4"/>
  <c r="R251" i="4" s="1"/>
  <c r="Q252" i="4"/>
  <c r="R252" i="4" s="1"/>
  <c r="Q253" i="4"/>
  <c r="R253" i="4" s="1"/>
  <c r="Q254" i="4"/>
  <c r="R254" i="4" s="1"/>
  <c r="Q255" i="4"/>
  <c r="R255" i="4" s="1"/>
  <c r="Q256" i="4"/>
  <c r="R256" i="4" s="1"/>
  <c r="Q257" i="4"/>
  <c r="R257" i="4" s="1"/>
  <c r="Q258" i="4"/>
  <c r="R258" i="4" s="1"/>
  <c r="Q259" i="4"/>
  <c r="R259" i="4" s="1"/>
  <c r="Q260" i="4"/>
  <c r="R260" i="4" s="1"/>
  <c r="Q261" i="4"/>
  <c r="R261" i="4" s="1"/>
  <c r="Q262" i="4"/>
  <c r="R262" i="4" s="1"/>
  <c r="Q263" i="4"/>
  <c r="R263" i="4" s="1"/>
  <c r="Q264" i="4"/>
  <c r="R264" i="4" s="1"/>
  <c r="Q265" i="4"/>
  <c r="R265" i="4" s="1"/>
  <c r="Q266" i="4"/>
  <c r="R266" i="4" s="1"/>
  <c r="Q267" i="4"/>
  <c r="R267" i="4" s="1"/>
  <c r="Q268" i="4"/>
  <c r="R268" i="4" s="1"/>
  <c r="Q269" i="4"/>
  <c r="R269" i="4" s="1"/>
  <c r="Q270" i="4"/>
  <c r="R270" i="4" s="1"/>
  <c r="Q271" i="4"/>
  <c r="R271" i="4" s="1"/>
  <c r="Q272" i="4"/>
  <c r="R272" i="4" s="1"/>
  <c r="Q273" i="4"/>
  <c r="R273" i="4" s="1"/>
  <c r="Q274" i="4"/>
  <c r="R274" i="4" s="1"/>
  <c r="Q275" i="4"/>
  <c r="R275" i="4" s="1"/>
  <c r="Q276" i="4"/>
  <c r="R276" i="4" s="1"/>
  <c r="Q277" i="4"/>
  <c r="R277" i="4" s="1"/>
  <c r="Q278" i="4"/>
  <c r="R278" i="4" s="1"/>
  <c r="Q279" i="4"/>
  <c r="R279" i="4" s="1"/>
  <c r="Q280" i="4"/>
  <c r="R280" i="4" s="1"/>
  <c r="Q281" i="4"/>
  <c r="R281" i="4" s="1"/>
  <c r="Q282" i="4"/>
  <c r="R282" i="4" s="1"/>
  <c r="Q283" i="4"/>
  <c r="R283" i="4" s="1"/>
  <c r="Q284" i="4"/>
  <c r="R284" i="4" s="1"/>
  <c r="Q285" i="4"/>
  <c r="R285" i="4" s="1"/>
  <c r="Q286" i="4"/>
  <c r="R286" i="4" s="1"/>
  <c r="Q287" i="4"/>
  <c r="R287" i="4" s="1"/>
  <c r="Q288" i="4"/>
  <c r="R288" i="4" s="1"/>
  <c r="Q289" i="4"/>
  <c r="R289" i="4" s="1"/>
  <c r="Q290" i="4"/>
  <c r="R290" i="4" s="1"/>
  <c r="Q291" i="4"/>
  <c r="R291" i="4" s="1"/>
  <c r="Q292" i="4"/>
  <c r="R292" i="4" s="1"/>
  <c r="Q293" i="4"/>
  <c r="R293" i="4" s="1"/>
  <c r="Q294" i="4"/>
  <c r="R294" i="4" s="1"/>
  <c r="Q295" i="4"/>
  <c r="R295" i="4" s="1"/>
  <c r="Q296" i="4"/>
  <c r="R296" i="4" s="1"/>
  <c r="Q297" i="4"/>
  <c r="R297" i="4" s="1"/>
  <c r="Q298" i="4"/>
  <c r="R298" i="4" s="1"/>
  <c r="Q299" i="4"/>
  <c r="R299" i="4" s="1"/>
  <c r="Q300" i="4"/>
  <c r="R300" i="4" s="1"/>
  <c r="Q301" i="4"/>
  <c r="R301" i="4" s="1"/>
  <c r="Q302" i="4"/>
  <c r="R302" i="4" s="1"/>
  <c r="Q303" i="4"/>
  <c r="R303" i="4" s="1"/>
  <c r="Q304" i="4"/>
  <c r="R304" i="4" s="1"/>
  <c r="Q305" i="4"/>
  <c r="R305" i="4" s="1"/>
  <c r="Q306" i="4"/>
  <c r="R306" i="4" s="1"/>
  <c r="Q307" i="4"/>
  <c r="R307" i="4" s="1"/>
  <c r="Q308" i="4"/>
  <c r="R308" i="4" s="1"/>
  <c r="Q309" i="4"/>
  <c r="R309" i="4" s="1"/>
  <c r="Q310" i="4"/>
  <c r="R310" i="4" s="1"/>
  <c r="Q311" i="4"/>
  <c r="R311" i="4" s="1"/>
  <c r="Q312" i="4"/>
  <c r="R312" i="4" s="1"/>
  <c r="Q313" i="4"/>
  <c r="R313" i="4" s="1"/>
  <c r="Q314" i="4"/>
  <c r="R314" i="4" s="1"/>
  <c r="Q315" i="4"/>
  <c r="R315" i="4" s="1"/>
  <c r="Q316" i="4"/>
  <c r="R316" i="4" s="1"/>
  <c r="Q317" i="4"/>
  <c r="R317" i="4" s="1"/>
  <c r="Q318" i="4"/>
  <c r="R318" i="4" s="1"/>
  <c r="Q319" i="4"/>
  <c r="R319" i="4" s="1"/>
  <c r="Q320" i="4"/>
  <c r="R320" i="4" s="1"/>
  <c r="Q321" i="4"/>
  <c r="R321" i="4" s="1"/>
  <c r="Q322" i="4"/>
  <c r="R322" i="4" s="1"/>
  <c r="Q323" i="4"/>
  <c r="R323" i="4" s="1"/>
  <c r="Q324" i="4"/>
  <c r="R324" i="4" s="1"/>
  <c r="Q325" i="4"/>
  <c r="R325" i="4" s="1"/>
  <c r="Q326" i="4"/>
  <c r="R326" i="4" s="1"/>
  <c r="Q327" i="4"/>
  <c r="R327" i="4" s="1"/>
  <c r="Q328" i="4"/>
  <c r="R328" i="4" s="1"/>
  <c r="Q329" i="4"/>
  <c r="R329" i="4" s="1"/>
  <c r="Q330" i="4"/>
  <c r="R330" i="4" s="1"/>
  <c r="Q331" i="4"/>
  <c r="R331" i="4" s="1"/>
  <c r="Q332" i="4"/>
  <c r="R332" i="4" s="1"/>
  <c r="Q333" i="4"/>
  <c r="R333" i="4" s="1"/>
  <c r="Q334" i="4"/>
  <c r="R334" i="4" s="1"/>
  <c r="Q335" i="4"/>
  <c r="R335" i="4" s="1"/>
  <c r="Q336" i="4"/>
  <c r="R336" i="4" s="1"/>
  <c r="Q337" i="4"/>
  <c r="R337" i="4" s="1"/>
  <c r="Q338" i="4"/>
  <c r="R338" i="4" s="1"/>
  <c r="Q339" i="4"/>
  <c r="R339" i="4" s="1"/>
  <c r="Q340" i="4"/>
  <c r="R340" i="4" s="1"/>
  <c r="Q341" i="4"/>
  <c r="R341" i="4" s="1"/>
  <c r="Q342" i="4"/>
  <c r="R342" i="4" s="1"/>
  <c r="Q343" i="4"/>
  <c r="R343" i="4" s="1"/>
  <c r="Q344" i="4"/>
  <c r="R344" i="4" s="1"/>
  <c r="Q345" i="4"/>
  <c r="R345" i="4" s="1"/>
  <c r="Q346" i="4"/>
  <c r="R346" i="4" s="1"/>
  <c r="Q347" i="4"/>
  <c r="R347" i="4" s="1"/>
  <c r="Q348" i="4"/>
  <c r="R348" i="4" s="1"/>
  <c r="Q349" i="4"/>
  <c r="R349" i="4" s="1"/>
  <c r="Q350" i="4"/>
  <c r="R350" i="4" s="1"/>
  <c r="Q351" i="4"/>
  <c r="R351" i="4" s="1"/>
  <c r="Q352" i="4"/>
  <c r="R352" i="4" s="1"/>
  <c r="Q353" i="4"/>
  <c r="R353" i="4" s="1"/>
  <c r="Q354" i="4"/>
  <c r="R354" i="4" s="1"/>
  <c r="Q355" i="4"/>
  <c r="R355" i="4" s="1"/>
  <c r="Q356" i="4"/>
  <c r="R356" i="4" s="1"/>
  <c r="Q357" i="4"/>
  <c r="R357" i="4" s="1"/>
  <c r="Q358" i="4"/>
  <c r="R358" i="4" s="1"/>
  <c r="Q359" i="4"/>
  <c r="R359" i="4" s="1"/>
  <c r="Q360" i="4"/>
  <c r="R360" i="4" s="1"/>
  <c r="Q361" i="4"/>
  <c r="R361" i="4" s="1"/>
  <c r="Q362" i="4"/>
  <c r="R362" i="4" s="1"/>
  <c r="Q363" i="4"/>
  <c r="R363" i="4" s="1"/>
  <c r="Q364" i="4"/>
  <c r="R364" i="4" s="1"/>
  <c r="Q365" i="4"/>
  <c r="R365" i="4" s="1"/>
  <c r="Q366" i="4"/>
  <c r="R366" i="4" s="1"/>
  <c r="Q367" i="4"/>
  <c r="R367" i="4" s="1"/>
  <c r="Q368" i="4"/>
  <c r="R368" i="4" s="1"/>
  <c r="Q369" i="4"/>
  <c r="R369" i="4" s="1"/>
  <c r="Q370" i="4"/>
  <c r="R370" i="4" s="1"/>
  <c r="Q371" i="4"/>
  <c r="R371" i="4" s="1"/>
  <c r="Q372" i="4"/>
  <c r="R372" i="4" s="1"/>
  <c r="Q373" i="4"/>
  <c r="R373" i="4" s="1"/>
  <c r="Q374" i="4"/>
  <c r="R374" i="4" s="1"/>
  <c r="Q375" i="4"/>
  <c r="R375" i="4" s="1"/>
  <c r="Q376" i="4"/>
  <c r="R376" i="4" s="1"/>
  <c r="Q377" i="4"/>
  <c r="R377" i="4" s="1"/>
  <c r="Q378" i="4"/>
  <c r="R378" i="4" s="1"/>
  <c r="Q379" i="4"/>
  <c r="R379" i="4" s="1"/>
  <c r="Q380" i="4"/>
  <c r="R380" i="4" s="1"/>
  <c r="Q381" i="4"/>
  <c r="R381" i="4" s="1"/>
  <c r="Q382" i="4"/>
  <c r="R382" i="4" s="1"/>
  <c r="Q383" i="4"/>
  <c r="R383" i="4" s="1"/>
  <c r="Q384" i="4"/>
  <c r="R384" i="4" s="1"/>
  <c r="Q385" i="4"/>
  <c r="R385" i="4" s="1"/>
  <c r="Q386" i="4"/>
  <c r="R386" i="4" s="1"/>
  <c r="Q387" i="4"/>
  <c r="R387" i="4" s="1"/>
  <c r="Q388" i="4"/>
  <c r="R388" i="4" s="1"/>
  <c r="Q389" i="4"/>
  <c r="R389" i="4" s="1"/>
  <c r="Q390" i="4"/>
  <c r="R390" i="4" s="1"/>
  <c r="Q391" i="4"/>
  <c r="R391" i="4" s="1"/>
  <c r="Q392" i="4"/>
  <c r="R392" i="4" s="1"/>
  <c r="Q393" i="4"/>
  <c r="R393" i="4" s="1"/>
  <c r="Q394" i="4"/>
  <c r="R394" i="4" s="1"/>
  <c r="Q395" i="4"/>
  <c r="R395" i="4" s="1"/>
  <c r="Q396" i="4"/>
  <c r="R396" i="4" s="1"/>
  <c r="Q397" i="4"/>
  <c r="R397" i="4" s="1"/>
  <c r="Q398" i="4"/>
  <c r="R398" i="4" s="1"/>
  <c r="Q399" i="4"/>
  <c r="R399" i="4" s="1"/>
  <c r="Q400" i="4"/>
  <c r="R400" i="4" s="1"/>
  <c r="Q401" i="4"/>
  <c r="R401" i="4" s="1"/>
  <c r="Q402" i="4"/>
  <c r="R402" i="4" s="1"/>
  <c r="Q403" i="4"/>
  <c r="R403" i="4" s="1"/>
  <c r="Q404" i="4"/>
  <c r="R404" i="4" s="1"/>
  <c r="Q405" i="4"/>
  <c r="R405" i="4" s="1"/>
  <c r="Q406" i="4"/>
  <c r="R406" i="4" s="1"/>
  <c r="Q407" i="4"/>
  <c r="R407" i="4" s="1"/>
  <c r="Q408" i="4"/>
  <c r="R408" i="4" s="1"/>
  <c r="Q409" i="4"/>
  <c r="R409" i="4" s="1"/>
  <c r="Q410" i="4"/>
  <c r="R410" i="4" s="1"/>
  <c r="Q411" i="4"/>
  <c r="R411" i="4" s="1"/>
  <c r="Q412" i="4"/>
  <c r="R412" i="4" s="1"/>
  <c r="Q413" i="4"/>
  <c r="R413" i="4" s="1"/>
  <c r="Q414" i="4"/>
  <c r="R414" i="4" s="1"/>
  <c r="Q415" i="4"/>
  <c r="R415" i="4" s="1"/>
  <c r="Q416" i="4"/>
  <c r="R416" i="4" s="1"/>
  <c r="Q417" i="4"/>
  <c r="R417" i="4" s="1"/>
  <c r="Q418" i="4"/>
  <c r="R418" i="4" s="1"/>
  <c r="Q419" i="4"/>
  <c r="R419" i="4" s="1"/>
  <c r="Q420" i="4"/>
  <c r="R420" i="4" s="1"/>
  <c r="Q421" i="4"/>
  <c r="R421" i="4" s="1"/>
  <c r="Q422" i="4"/>
  <c r="R422" i="4" s="1"/>
  <c r="Q423" i="4"/>
  <c r="R423" i="4" s="1"/>
  <c r="Q424" i="4"/>
  <c r="R424" i="4" s="1"/>
  <c r="Q425" i="4"/>
  <c r="R425" i="4" s="1"/>
  <c r="Q426" i="4"/>
  <c r="R426" i="4" s="1"/>
  <c r="Q427" i="4"/>
  <c r="R427" i="4" s="1"/>
  <c r="Q428" i="4"/>
  <c r="R428" i="4" s="1"/>
  <c r="Q429" i="4"/>
  <c r="R429" i="4" s="1"/>
  <c r="Q430" i="4"/>
  <c r="R430" i="4" s="1"/>
  <c r="Q431" i="4"/>
  <c r="R431" i="4" s="1"/>
  <c r="Q432" i="4"/>
  <c r="R432" i="4" s="1"/>
  <c r="Q433" i="4"/>
  <c r="R433" i="4" s="1"/>
  <c r="Q434" i="4"/>
  <c r="R434" i="4" s="1"/>
  <c r="Q435" i="4"/>
  <c r="R435" i="4" s="1"/>
  <c r="Q436" i="4"/>
  <c r="R436" i="4" s="1"/>
  <c r="Q437" i="4"/>
  <c r="R437" i="4" s="1"/>
  <c r="Q438" i="4"/>
  <c r="R438" i="4" s="1"/>
  <c r="Q439" i="4"/>
  <c r="R439" i="4" s="1"/>
  <c r="Q440" i="4"/>
  <c r="R440" i="4" s="1"/>
  <c r="Q441" i="4"/>
  <c r="R441" i="4" s="1"/>
  <c r="Q442" i="4"/>
  <c r="R442" i="4" s="1"/>
  <c r="Q443" i="4"/>
  <c r="R443" i="4" s="1"/>
  <c r="Q444" i="4"/>
  <c r="R444" i="4" s="1"/>
  <c r="Q445" i="4"/>
  <c r="R445" i="4" s="1"/>
  <c r="Q446" i="4"/>
  <c r="R446" i="4" s="1"/>
  <c r="Q447" i="4"/>
  <c r="R447" i="4" s="1"/>
  <c r="Q448" i="4"/>
  <c r="R448" i="4" s="1"/>
  <c r="Q449" i="4"/>
  <c r="R449" i="4" s="1"/>
  <c r="Q450" i="4"/>
  <c r="R450" i="4" s="1"/>
  <c r="Q451" i="4"/>
  <c r="R451" i="4" s="1"/>
  <c r="Q452" i="4"/>
  <c r="R452" i="4" s="1"/>
  <c r="Q453" i="4"/>
  <c r="R453" i="4" s="1"/>
  <c r="Q454" i="4"/>
  <c r="R454" i="4" s="1"/>
  <c r="Q455" i="4"/>
  <c r="R455" i="4" s="1"/>
  <c r="Q456" i="4"/>
  <c r="R456" i="4" s="1"/>
  <c r="Q457" i="4"/>
  <c r="R457" i="4" s="1"/>
  <c r="Q458" i="4"/>
  <c r="R458" i="4" s="1"/>
  <c r="Q459" i="4"/>
  <c r="R459" i="4" s="1"/>
  <c r="Q460" i="4"/>
  <c r="R460" i="4" s="1"/>
  <c r="Q461" i="4"/>
  <c r="R461" i="4" s="1"/>
  <c r="Q462" i="4"/>
  <c r="R462" i="4" s="1"/>
  <c r="Q463" i="4"/>
  <c r="R463" i="4" s="1"/>
  <c r="Q464" i="4"/>
  <c r="R464" i="4" s="1"/>
  <c r="Q465" i="4"/>
  <c r="R465" i="4" s="1"/>
  <c r="Q466" i="4"/>
  <c r="R466" i="4" s="1"/>
  <c r="Q467" i="4"/>
  <c r="R467" i="4" s="1"/>
  <c r="Q468" i="4"/>
  <c r="R468" i="4" s="1"/>
  <c r="Q469" i="4"/>
  <c r="R469" i="4" s="1"/>
  <c r="Q470" i="4"/>
  <c r="R470" i="4" s="1"/>
  <c r="Q471" i="4"/>
  <c r="R471" i="4" s="1"/>
  <c r="Q472" i="4"/>
  <c r="R472" i="4" s="1"/>
  <c r="Q473" i="4"/>
  <c r="R473" i="4" s="1"/>
  <c r="Q474" i="4"/>
  <c r="R474" i="4" s="1"/>
  <c r="Q475" i="4"/>
  <c r="R475" i="4" s="1"/>
  <c r="Q476" i="4"/>
  <c r="R476" i="4" s="1"/>
  <c r="Q477" i="4"/>
  <c r="R477" i="4" s="1"/>
  <c r="Q478" i="4"/>
  <c r="R478" i="4" s="1"/>
  <c r="Q479" i="4"/>
  <c r="R479" i="4" s="1"/>
  <c r="Q480" i="4"/>
  <c r="R480" i="4" s="1"/>
  <c r="Q481" i="4"/>
  <c r="R481" i="4" s="1"/>
  <c r="Q482" i="4"/>
  <c r="R482" i="4" s="1"/>
  <c r="Q483" i="4"/>
  <c r="R483" i="4" s="1"/>
  <c r="Q484" i="4"/>
  <c r="R484" i="4" s="1"/>
  <c r="Q485" i="4"/>
  <c r="R485" i="4" s="1"/>
  <c r="Q486" i="4"/>
  <c r="R486" i="4" s="1"/>
  <c r="Q487" i="4"/>
  <c r="R487" i="4" s="1"/>
  <c r="Q488" i="4"/>
  <c r="R488" i="4" s="1"/>
  <c r="Q489" i="4"/>
  <c r="R489" i="4" s="1"/>
  <c r="Q490" i="4"/>
  <c r="R490" i="4" s="1"/>
  <c r="Q491" i="4"/>
  <c r="R491" i="4" s="1"/>
  <c r="Q492" i="4"/>
  <c r="R492" i="4" s="1"/>
  <c r="Q493" i="4"/>
  <c r="R493" i="4" s="1"/>
  <c r="Q494" i="4"/>
  <c r="R494" i="4" s="1"/>
  <c r="Q495" i="4"/>
  <c r="R495" i="4" s="1"/>
  <c r="Q496" i="4"/>
  <c r="R496" i="4" s="1"/>
  <c r="Q497" i="4"/>
  <c r="R497" i="4" s="1"/>
  <c r="Q498" i="4"/>
  <c r="R498" i="4" s="1"/>
  <c r="Q499" i="4"/>
  <c r="R499" i="4" s="1"/>
  <c r="Q500" i="4"/>
  <c r="R500" i="4" s="1"/>
  <c r="Q501" i="4"/>
  <c r="R501" i="4" s="1"/>
  <c r="Q502" i="4"/>
  <c r="R502" i="4" s="1"/>
  <c r="Q503" i="4"/>
  <c r="R503" i="4" s="1"/>
  <c r="Q504" i="4"/>
  <c r="R504" i="4" s="1"/>
  <c r="Q505" i="4"/>
  <c r="R505" i="4" s="1"/>
  <c r="Q506" i="4"/>
  <c r="R506" i="4" s="1"/>
  <c r="Q507" i="4"/>
  <c r="R507" i="4" s="1"/>
  <c r="Q508" i="4"/>
  <c r="R508" i="4" s="1"/>
  <c r="Q509" i="4"/>
  <c r="R509" i="4" s="1"/>
  <c r="Q510" i="4"/>
  <c r="R510" i="4" s="1"/>
  <c r="Q511" i="4"/>
  <c r="R511" i="4" s="1"/>
  <c r="Q512" i="4"/>
  <c r="R512" i="4" s="1"/>
  <c r="Q513" i="4"/>
  <c r="R513" i="4" s="1"/>
  <c r="Q514" i="4"/>
  <c r="R514" i="4" s="1"/>
  <c r="Q515" i="4"/>
  <c r="R515" i="4" s="1"/>
  <c r="Q516" i="4"/>
  <c r="R516" i="4" s="1"/>
  <c r="Q517" i="4"/>
  <c r="R517" i="4" s="1"/>
  <c r="Q518" i="4"/>
  <c r="R518" i="4" s="1"/>
  <c r="Q519" i="4"/>
  <c r="R519" i="4" s="1"/>
  <c r="Q520" i="4"/>
  <c r="R520" i="4" s="1"/>
  <c r="Q521" i="4"/>
  <c r="R521" i="4" s="1"/>
  <c r="Q522" i="4"/>
  <c r="R522" i="4" s="1"/>
  <c r="Q523" i="4"/>
  <c r="R523" i="4" s="1"/>
  <c r="Q524" i="4"/>
  <c r="R524" i="4" s="1"/>
  <c r="Q525" i="4"/>
  <c r="R525" i="4" s="1"/>
  <c r="Q526" i="4"/>
  <c r="R526" i="4" s="1"/>
  <c r="Q527" i="4"/>
  <c r="R527" i="4" s="1"/>
  <c r="Q528" i="4"/>
  <c r="R528" i="4" s="1"/>
  <c r="Q529" i="4"/>
  <c r="R529" i="4" s="1"/>
  <c r="Q530" i="4"/>
  <c r="R530" i="4" s="1"/>
  <c r="Q531" i="4"/>
  <c r="R531" i="4" s="1"/>
  <c r="Q532" i="4"/>
  <c r="R532" i="4" s="1"/>
  <c r="Q533" i="4"/>
  <c r="R533" i="4" s="1"/>
  <c r="Q534" i="4"/>
  <c r="R534" i="4" s="1"/>
  <c r="Q535" i="4"/>
  <c r="R535" i="4" s="1"/>
  <c r="Q536" i="4"/>
  <c r="R536" i="4" s="1"/>
  <c r="Q537" i="4"/>
  <c r="R537" i="4" s="1"/>
  <c r="Q538" i="4"/>
  <c r="R538" i="4" s="1"/>
  <c r="Q539" i="4"/>
  <c r="R539" i="4" s="1"/>
  <c r="Q540" i="4"/>
  <c r="R540" i="4" s="1"/>
  <c r="Q541" i="4"/>
  <c r="R541" i="4" s="1"/>
  <c r="Q542" i="4"/>
  <c r="R542" i="4" s="1"/>
  <c r="Q543" i="4"/>
  <c r="R543" i="4" s="1"/>
  <c r="Q544" i="4"/>
  <c r="R544" i="4" s="1"/>
  <c r="Q545" i="4"/>
  <c r="R545" i="4" s="1"/>
  <c r="Q546" i="4"/>
  <c r="R546" i="4" s="1"/>
  <c r="Q547" i="4"/>
  <c r="R547" i="4" s="1"/>
  <c r="Q548" i="4"/>
  <c r="R548" i="4" s="1"/>
  <c r="Q549" i="4"/>
  <c r="R549" i="4" s="1"/>
  <c r="Q550" i="4"/>
  <c r="R550" i="4" s="1"/>
  <c r="Q551" i="4"/>
  <c r="R551" i="4" s="1"/>
  <c r="Q552" i="4"/>
  <c r="R552" i="4" s="1"/>
  <c r="Q553" i="4"/>
  <c r="R553" i="4" s="1"/>
  <c r="Q554" i="4"/>
  <c r="R554" i="4" s="1"/>
  <c r="Q555" i="4"/>
  <c r="R555" i="4" s="1"/>
  <c r="Q556" i="4"/>
  <c r="R556" i="4" s="1"/>
  <c r="Q557" i="4"/>
  <c r="R557" i="4" s="1"/>
  <c r="Q558" i="4"/>
  <c r="R558" i="4" s="1"/>
  <c r="Q559" i="4"/>
  <c r="R559" i="4" s="1"/>
  <c r="Q560" i="4"/>
  <c r="R560" i="4" s="1"/>
  <c r="Q561" i="4"/>
  <c r="R561" i="4" s="1"/>
  <c r="Q562" i="4"/>
  <c r="R562" i="4" s="1"/>
  <c r="Q563" i="4"/>
  <c r="R563" i="4" s="1"/>
  <c r="Q564" i="4"/>
  <c r="R564" i="4" s="1"/>
  <c r="Q565" i="4"/>
  <c r="R565" i="4" s="1"/>
  <c r="Q566" i="4"/>
  <c r="R566" i="4" s="1"/>
  <c r="Q567" i="4"/>
  <c r="R567" i="4" s="1"/>
  <c r="Q568" i="4"/>
  <c r="R568" i="4" s="1"/>
  <c r="Q569" i="4"/>
  <c r="R569" i="4" s="1"/>
  <c r="Q570" i="4"/>
  <c r="R570" i="4" s="1"/>
  <c r="Q571" i="4"/>
  <c r="R571" i="4" s="1"/>
  <c r="Q572" i="4"/>
  <c r="R572" i="4" s="1"/>
  <c r="Q573" i="4"/>
  <c r="R573" i="4" s="1"/>
  <c r="Q574" i="4"/>
  <c r="R574" i="4" s="1"/>
  <c r="Q575" i="4"/>
  <c r="R575" i="4" s="1"/>
  <c r="Q576" i="4"/>
  <c r="R576" i="4" s="1"/>
  <c r="Q577" i="4"/>
  <c r="R577" i="4" s="1"/>
  <c r="Q578" i="4"/>
  <c r="R578" i="4" s="1"/>
  <c r="Q579" i="4"/>
  <c r="R579" i="4" s="1"/>
  <c r="Q580" i="4"/>
  <c r="R580" i="4" s="1"/>
  <c r="Q581" i="4"/>
  <c r="R581" i="4" s="1"/>
  <c r="Q582" i="4"/>
  <c r="R582" i="4" s="1"/>
  <c r="Q583" i="4"/>
  <c r="R583" i="4" s="1"/>
  <c r="Q584" i="4"/>
  <c r="R584" i="4" s="1"/>
  <c r="Q585" i="4"/>
  <c r="R585" i="4" s="1"/>
  <c r="Q586" i="4"/>
  <c r="R586" i="4" s="1"/>
  <c r="Q587" i="4"/>
  <c r="R587" i="4" s="1"/>
  <c r="Q588" i="4"/>
  <c r="R588" i="4" s="1"/>
  <c r="Q589" i="4"/>
  <c r="R589" i="4" s="1"/>
  <c r="Q590" i="4"/>
  <c r="R590" i="4" s="1"/>
  <c r="Q591" i="4"/>
  <c r="R591" i="4" s="1"/>
  <c r="Q592" i="4"/>
  <c r="R592" i="4" s="1"/>
  <c r="Q593" i="4"/>
  <c r="R593" i="4" s="1"/>
  <c r="Q594" i="4"/>
  <c r="R594" i="4" s="1"/>
  <c r="Q595" i="4"/>
  <c r="R595" i="4" s="1"/>
  <c r="Q596" i="4"/>
  <c r="R596" i="4" s="1"/>
  <c r="Q597" i="4"/>
  <c r="R597" i="4" s="1"/>
  <c r="Q598" i="4"/>
  <c r="R598" i="4" s="1"/>
  <c r="Q599" i="4"/>
  <c r="R599" i="4" s="1"/>
  <c r="Q600" i="4"/>
  <c r="R600" i="4" s="1"/>
  <c r="Q601" i="4"/>
  <c r="R601" i="4" s="1"/>
  <c r="Q602" i="4"/>
  <c r="R602" i="4" s="1"/>
  <c r="Q603" i="4"/>
  <c r="R603" i="4" s="1"/>
  <c r="Q604" i="4"/>
  <c r="R604" i="4" s="1"/>
  <c r="Q605" i="4"/>
  <c r="R605" i="4" s="1"/>
  <c r="Q606" i="4"/>
  <c r="R606" i="4" s="1"/>
  <c r="Q607" i="4"/>
  <c r="R607" i="4" s="1"/>
  <c r="Q608" i="4"/>
  <c r="R608" i="4" s="1"/>
  <c r="Q609" i="4"/>
  <c r="R609" i="4" s="1"/>
  <c r="Q610" i="4"/>
  <c r="R610" i="4" s="1"/>
  <c r="Q611" i="4"/>
  <c r="R611" i="4" s="1"/>
  <c r="Q612" i="4"/>
  <c r="R612" i="4" s="1"/>
  <c r="Q613" i="4"/>
  <c r="R613" i="4" s="1"/>
  <c r="Q614" i="4"/>
  <c r="R614" i="4" s="1"/>
  <c r="Q615" i="4"/>
  <c r="R615" i="4" s="1"/>
  <c r="Q616" i="4"/>
  <c r="R616" i="4" s="1"/>
  <c r="Q617" i="4"/>
  <c r="R617" i="4" s="1"/>
  <c r="Q618" i="4"/>
  <c r="R618" i="4" s="1"/>
  <c r="Q619" i="4"/>
  <c r="R619" i="4" s="1"/>
  <c r="Q620" i="4"/>
  <c r="R620" i="4" s="1"/>
  <c r="Q621" i="4"/>
  <c r="R621" i="4" s="1"/>
  <c r="Q622" i="4"/>
  <c r="R622" i="4" s="1"/>
  <c r="Q623" i="4"/>
  <c r="R623" i="4" s="1"/>
  <c r="Q624" i="4"/>
  <c r="R624" i="4" s="1"/>
  <c r="Q625" i="4"/>
  <c r="R625" i="4" s="1"/>
  <c r="Q626" i="4"/>
  <c r="R626" i="4" s="1"/>
  <c r="Q627" i="4"/>
  <c r="R627" i="4" s="1"/>
  <c r="Q628" i="4"/>
  <c r="R628" i="4" s="1"/>
  <c r="Q629" i="4"/>
  <c r="R629" i="4" s="1"/>
  <c r="Q630" i="4"/>
  <c r="R630" i="4" s="1"/>
  <c r="Q631" i="4"/>
  <c r="R631" i="4" s="1"/>
  <c r="Q632" i="4"/>
  <c r="R632" i="4" s="1"/>
  <c r="Q633" i="4"/>
  <c r="R633" i="4" s="1"/>
  <c r="Q634" i="4"/>
  <c r="R634" i="4" s="1"/>
  <c r="Q635" i="4"/>
  <c r="R635" i="4" s="1"/>
  <c r="Q636" i="4"/>
  <c r="R636" i="4" s="1"/>
  <c r="Q637" i="4"/>
  <c r="R637" i="4" s="1"/>
  <c r="Q638" i="4"/>
  <c r="R638" i="4" s="1"/>
  <c r="Q639" i="4"/>
  <c r="R639" i="4" s="1"/>
  <c r="Q640" i="4"/>
  <c r="R640" i="4" s="1"/>
  <c r="Q641" i="4"/>
  <c r="R641" i="4" s="1"/>
  <c r="Q642" i="4"/>
  <c r="R642" i="4" s="1"/>
  <c r="Q643" i="4"/>
  <c r="R643" i="4" s="1"/>
  <c r="Q644" i="4"/>
  <c r="R644" i="4" s="1"/>
  <c r="Q645" i="4"/>
  <c r="R645" i="4" s="1"/>
  <c r="Q646" i="4"/>
  <c r="R646" i="4" s="1"/>
  <c r="Q647" i="4"/>
  <c r="R647" i="4" s="1"/>
  <c r="Q648" i="4"/>
  <c r="R648" i="4" s="1"/>
  <c r="Q649" i="4"/>
  <c r="R649" i="4" s="1"/>
  <c r="Q650" i="4"/>
  <c r="R650" i="4" s="1"/>
  <c r="Q651" i="4"/>
  <c r="R651" i="4" s="1"/>
  <c r="Q652" i="4"/>
  <c r="R652" i="4" s="1"/>
  <c r="Q2" i="4"/>
  <c r="R2" i="4" s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3" i="4"/>
  <c r="J114" i="4"/>
  <c r="J115" i="4"/>
  <c r="J116" i="4"/>
  <c r="J117" i="4"/>
  <c r="J118" i="4"/>
  <c r="J119" i="4"/>
  <c r="J120" i="4"/>
  <c r="J121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2" i="4"/>
  <c r="I3" i="4"/>
  <c r="K3" i="4" s="1"/>
  <c r="I4" i="4"/>
  <c r="K4" i="4" s="1"/>
  <c r="I5" i="4"/>
  <c r="K5" i="4" s="1"/>
  <c r="I6" i="4"/>
  <c r="K6" i="4" s="1"/>
  <c r="I7" i="4"/>
  <c r="K7" i="4" s="1"/>
  <c r="I8" i="4"/>
  <c r="K8" i="4" s="1"/>
  <c r="I9" i="4"/>
  <c r="K9" i="4" s="1"/>
  <c r="I10" i="4"/>
  <c r="K10" i="4" s="1"/>
  <c r="I11" i="4"/>
  <c r="K11" i="4" s="1"/>
  <c r="I12" i="4"/>
  <c r="K12" i="4" s="1"/>
  <c r="I13" i="4"/>
  <c r="K13" i="4" s="1"/>
  <c r="I14" i="4"/>
  <c r="K14" i="4" s="1"/>
  <c r="I15" i="4"/>
  <c r="K15" i="4" s="1"/>
  <c r="I16" i="4"/>
  <c r="K16" i="4" s="1"/>
  <c r="I17" i="4"/>
  <c r="K17" i="4" s="1"/>
  <c r="I18" i="4"/>
  <c r="K18" i="4" s="1"/>
  <c r="I19" i="4"/>
  <c r="K19" i="4" s="1"/>
  <c r="I20" i="4"/>
  <c r="K20" i="4" s="1"/>
  <c r="I21" i="4"/>
  <c r="K21" i="4" s="1"/>
  <c r="I22" i="4"/>
  <c r="K22" i="4" s="1"/>
  <c r="I23" i="4"/>
  <c r="K23" i="4" s="1"/>
  <c r="I24" i="4"/>
  <c r="K24" i="4" s="1"/>
  <c r="I25" i="4"/>
  <c r="K25" i="4" s="1"/>
  <c r="I26" i="4"/>
  <c r="K26" i="4" s="1"/>
  <c r="I27" i="4"/>
  <c r="K27" i="4" s="1"/>
  <c r="I28" i="4"/>
  <c r="K28" i="4" s="1"/>
  <c r="I29" i="4"/>
  <c r="K29" i="4" s="1"/>
  <c r="I30" i="4"/>
  <c r="K30" i="4" s="1"/>
  <c r="I31" i="4"/>
  <c r="K31" i="4" s="1"/>
  <c r="I32" i="4"/>
  <c r="K32" i="4" s="1"/>
  <c r="I33" i="4"/>
  <c r="K33" i="4" s="1"/>
  <c r="I34" i="4"/>
  <c r="K34" i="4" s="1"/>
  <c r="I35" i="4"/>
  <c r="K35" i="4" s="1"/>
  <c r="I36" i="4"/>
  <c r="K36" i="4" s="1"/>
  <c r="I37" i="4"/>
  <c r="K37" i="4" s="1"/>
  <c r="I38" i="4"/>
  <c r="K38" i="4" s="1"/>
  <c r="I39" i="4"/>
  <c r="K39" i="4" s="1"/>
  <c r="I40" i="4"/>
  <c r="K40" i="4" s="1"/>
  <c r="I41" i="4"/>
  <c r="K41" i="4" s="1"/>
  <c r="I42" i="4"/>
  <c r="K42" i="4" s="1"/>
  <c r="I43" i="4"/>
  <c r="K43" i="4" s="1"/>
  <c r="I44" i="4"/>
  <c r="K44" i="4" s="1"/>
  <c r="I45" i="4"/>
  <c r="K45" i="4" s="1"/>
  <c r="I46" i="4"/>
  <c r="K46" i="4" s="1"/>
  <c r="I47" i="4"/>
  <c r="K47" i="4" s="1"/>
  <c r="I48" i="4"/>
  <c r="K48" i="4" s="1"/>
  <c r="I49" i="4"/>
  <c r="K49" i="4" s="1"/>
  <c r="I50" i="4"/>
  <c r="K50" i="4" s="1"/>
  <c r="I51" i="4"/>
  <c r="K51" i="4" s="1"/>
  <c r="I52" i="4"/>
  <c r="K52" i="4" s="1"/>
  <c r="I53" i="4"/>
  <c r="K53" i="4" s="1"/>
  <c r="I54" i="4"/>
  <c r="K54" i="4" s="1"/>
  <c r="I55" i="4"/>
  <c r="K55" i="4" s="1"/>
  <c r="I56" i="4"/>
  <c r="K56" i="4" s="1"/>
  <c r="I57" i="4"/>
  <c r="K57" i="4" s="1"/>
  <c r="I58" i="4"/>
  <c r="K58" i="4" s="1"/>
  <c r="I59" i="4"/>
  <c r="K59" i="4" s="1"/>
  <c r="I60" i="4"/>
  <c r="K60" i="4" s="1"/>
  <c r="I61" i="4"/>
  <c r="K61" i="4" s="1"/>
  <c r="I62" i="4"/>
  <c r="K62" i="4" s="1"/>
  <c r="I63" i="4"/>
  <c r="K63" i="4" s="1"/>
  <c r="I64" i="4"/>
  <c r="K64" i="4" s="1"/>
  <c r="I65" i="4"/>
  <c r="K65" i="4" s="1"/>
  <c r="I66" i="4"/>
  <c r="K66" i="4" s="1"/>
  <c r="I67" i="4"/>
  <c r="K67" i="4" s="1"/>
  <c r="I68" i="4"/>
  <c r="K68" i="4" s="1"/>
  <c r="I69" i="4"/>
  <c r="K69" i="4" s="1"/>
  <c r="I70" i="4"/>
  <c r="K70" i="4" s="1"/>
  <c r="I71" i="4"/>
  <c r="K71" i="4" s="1"/>
  <c r="I72" i="4"/>
  <c r="K72" i="4" s="1"/>
  <c r="I73" i="4"/>
  <c r="K73" i="4" s="1"/>
  <c r="I74" i="4"/>
  <c r="K74" i="4" s="1"/>
  <c r="I75" i="4"/>
  <c r="K75" i="4" s="1"/>
  <c r="I76" i="4"/>
  <c r="K76" i="4" s="1"/>
  <c r="I77" i="4"/>
  <c r="K77" i="4" s="1"/>
  <c r="I78" i="4"/>
  <c r="K78" i="4" s="1"/>
  <c r="I79" i="4"/>
  <c r="K79" i="4" s="1"/>
  <c r="I80" i="4"/>
  <c r="K80" i="4" s="1"/>
  <c r="I81" i="4"/>
  <c r="K81" i="4" s="1"/>
  <c r="I82" i="4"/>
  <c r="K82" i="4" s="1"/>
  <c r="I83" i="4"/>
  <c r="K83" i="4" s="1"/>
  <c r="I84" i="4"/>
  <c r="K84" i="4" s="1"/>
  <c r="I85" i="4"/>
  <c r="K85" i="4" s="1"/>
  <c r="I86" i="4"/>
  <c r="K86" i="4" s="1"/>
  <c r="I87" i="4"/>
  <c r="K87" i="4" s="1"/>
  <c r="I88" i="4"/>
  <c r="K88" i="4" s="1"/>
  <c r="I89" i="4"/>
  <c r="K89" i="4" s="1"/>
  <c r="I90" i="4"/>
  <c r="K90" i="4" s="1"/>
  <c r="I91" i="4"/>
  <c r="K91" i="4" s="1"/>
  <c r="I92" i="4"/>
  <c r="K92" i="4" s="1"/>
  <c r="I93" i="4"/>
  <c r="K93" i="4" s="1"/>
  <c r="I94" i="4"/>
  <c r="K94" i="4" s="1"/>
  <c r="I95" i="4"/>
  <c r="K95" i="4" s="1"/>
  <c r="I96" i="4"/>
  <c r="K96" i="4" s="1"/>
  <c r="I97" i="4"/>
  <c r="K97" i="4" s="1"/>
  <c r="I98" i="4"/>
  <c r="K98" i="4" s="1"/>
  <c r="I99" i="4"/>
  <c r="K99" i="4" s="1"/>
  <c r="I100" i="4"/>
  <c r="K100" i="4" s="1"/>
  <c r="I101" i="4"/>
  <c r="K101" i="4" s="1"/>
  <c r="I102" i="4"/>
  <c r="K102" i="4" s="1"/>
  <c r="I103" i="4"/>
  <c r="K103" i="4" s="1"/>
  <c r="I104" i="4"/>
  <c r="K104" i="4" s="1"/>
  <c r="I105" i="4"/>
  <c r="K105" i="4" s="1"/>
  <c r="I106" i="4"/>
  <c r="K106" i="4" s="1"/>
  <c r="I107" i="4"/>
  <c r="K107" i="4" s="1"/>
  <c r="I108" i="4"/>
  <c r="K108" i="4" s="1"/>
  <c r="I109" i="4"/>
  <c r="K109" i="4" s="1"/>
  <c r="I110" i="4"/>
  <c r="K110" i="4" s="1"/>
  <c r="I113" i="4"/>
  <c r="K113" i="4" s="1"/>
  <c r="I114" i="4"/>
  <c r="K114" i="4" s="1"/>
  <c r="I115" i="4"/>
  <c r="K115" i="4" s="1"/>
  <c r="I116" i="4"/>
  <c r="K116" i="4" s="1"/>
  <c r="I117" i="4"/>
  <c r="K117" i="4" s="1"/>
  <c r="I118" i="4"/>
  <c r="K118" i="4" s="1"/>
  <c r="I119" i="4"/>
  <c r="K119" i="4" s="1"/>
  <c r="I120" i="4"/>
  <c r="K120" i="4" s="1"/>
  <c r="I121" i="4"/>
  <c r="K121" i="4" s="1"/>
  <c r="I123" i="4"/>
  <c r="K123" i="4" s="1"/>
  <c r="I124" i="4"/>
  <c r="K124" i="4" s="1"/>
  <c r="I125" i="4"/>
  <c r="K125" i="4" s="1"/>
  <c r="I126" i="4"/>
  <c r="K126" i="4" s="1"/>
  <c r="I127" i="4"/>
  <c r="K127" i="4" s="1"/>
  <c r="I128" i="4"/>
  <c r="K128" i="4" s="1"/>
  <c r="I129" i="4"/>
  <c r="K129" i="4" s="1"/>
  <c r="I130" i="4"/>
  <c r="K130" i="4" s="1"/>
  <c r="I131" i="4"/>
  <c r="K131" i="4" s="1"/>
  <c r="I132" i="4"/>
  <c r="K132" i="4" s="1"/>
  <c r="I133" i="4"/>
  <c r="K133" i="4" s="1"/>
  <c r="I134" i="4"/>
  <c r="K134" i="4" s="1"/>
  <c r="I135" i="4"/>
  <c r="K135" i="4" s="1"/>
  <c r="I136" i="4"/>
  <c r="K136" i="4" s="1"/>
  <c r="I137" i="4"/>
  <c r="K137" i="4" s="1"/>
  <c r="I138" i="4"/>
  <c r="K138" i="4" s="1"/>
  <c r="I139" i="4"/>
  <c r="K139" i="4" s="1"/>
  <c r="I140" i="4"/>
  <c r="K140" i="4" s="1"/>
  <c r="I141" i="4"/>
  <c r="K141" i="4" s="1"/>
  <c r="I142" i="4"/>
  <c r="K142" i="4" s="1"/>
  <c r="I143" i="4"/>
  <c r="K143" i="4" s="1"/>
  <c r="I144" i="4"/>
  <c r="K144" i="4" s="1"/>
  <c r="I145" i="4"/>
  <c r="K145" i="4" s="1"/>
  <c r="I146" i="4"/>
  <c r="K146" i="4" s="1"/>
  <c r="I147" i="4"/>
  <c r="K147" i="4" s="1"/>
  <c r="I148" i="4"/>
  <c r="K148" i="4" s="1"/>
  <c r="I149" i="4"/>
  <c r="K149" i="4" s="1"/>
  <c r="I150" i="4"/>
  <c r="K150" i="4" s="1"/>
  <c r="I151" i="4"/>
  <c r="K151" i="4" s="1"/>
  <c r="I152" i="4"/>
  <c r="K152" i="4" s="1"/>
  <c r="I153" i="4"/>
  <c r="K153" i="4" s="1"/>
  <c r="I154" i="4"/>
  <c r="K154" i="4" s="1"/>
  <c r="I155" i="4"/>
  <c r="K155" i="4" s="1"/>
  <c r="I156" i="4"/>
  <c r="K156" i="4" s="1"/>
  <c r="I157" i="4"/>
  <c r="K157" i="4" s="1"/>
  <c r="I158" i="4"/>
  <c r="K158" i="4" s="1"/>
  <c r="I159" i="4"/>
  <c r="K159" i="4" s="1"/>
  <c r="I160" i="4"/>
  <c r="K160" i="4" s="1"/>
  <c r="I161" i="4"/>
  <c r="K161" i="4" s="1"/>
  <c r="I162" i="4"/>
  <c r="K162" i="4" s="1"/>
  <c r="I163" i="4"/>
  <c r="K163" i="4" s="1"/>
  <c r="I164" i="4"/>
  <c r="K164" i="4" s="1"/>
  <c r="I165" i="4"/>
  <c r="K165" i="4" s="1"/>
  <c r="I166" i="4"/>
  <c r="K166" i="4" s="1"/>
  <c r="I167" i="4"/>
  <c r="K167" i="4" s="1"/>
  <c r="I168" i="4"/>
  <c r="K168" i="4" s="1"/>
  <c r="I169" i="4"/>
  <c r="K169" i="4" s="1"/>
  <c r="I170" i="4"/>
  <c r="K170" i="4" s="1"/>
  <c r="I171" i="4"/>
  <c r="K171" i="4" s="1"/>
  <c r="I172" i="4"/>
  <c r="K172" i="4" s="1"/>
  <c r="I173" i="4"/>
  <c r="K173" i="4" s="1"/>
  <c r="I174" i="4"/>
  <c r="K174" i="4" s="1"/>
  <c r="I175" i="4"/>
  <c r="K175" i="4" s="1"/>
  <c r="I176" i="4"/>
  <c r="K176" i="4" s="1"/>
  <c r="I177" i="4"/>
  <c r="K177" i="4" s="1"/>
  <c r="I178" i="4"/>
  <c r="K178" i="4" s="1"/>
  <c r="I179" i="4"/>
  <c r="K179" i="4" s="1"/>
  <c r="I180" i="4"/>
  <c r="K180" i="4" s="1"/>
  <c r="I181" i="4"/>
  <c r="K181" i="4" s="1"/>
  <c r="I182" i="4"/>
  <c r="K182" i="4" s="1"/>
  <c r="I183" i="4"/>
  <c r="K183" i="4" s="1"/>
  <c r="I184" i="4"/>
  <c r="K184" i="4" s="1"/>
  <c r="I185" i="4"/>
  <c r="K185" i="4" s="1"/>
  <c r="I186" i="4"/>
  <c r="K186" i="4" s="1"/>
  <c r="I187" i="4"/>
  <c r="K187" i="4" s="1"/>
  <c r="I188" i="4"/>
  <c r="K188" i="4" s="1"/>
  <c r="I189" i="4"/>
  <c r="K189" i="4" s="1"/>
  <c r="I190" i="4"/>
  <c r="K190" i="4" s="1"/>
  <c r="I191" i="4"/>
  <c r="K191" i="4" s="1"/>
  <c r="I192" i="4"/>
  <c r="K192" i="4" s="1"/>
  <c r="I193" i="4"/>
  <c r="K193" i="4" s="1"/>
  <c r="I194" i="4"/>
  <c r="K194" i="4" s="1"/>
  <c r="I195" i="4"/>
  <c r="K195" i="4" s="1"/>
  <c r="I196" i="4"/>
  <c r="K196" i="4" s="1"/>
  <c r="I197" i="4"/>
  <c r="K197" i="4" s="1"/>
  <c r="I198" i="4"/>
  <c r="K198" i="4" s="1"/>
  <c r="I199" i="4"/>
  <c r="K199" i="4" s="1"/>
  <c r="I200" i="4"/>
  <c r="K200" i="4" s="1"/>
  <c r="I201" i="4"/>
  <c r="K201" i="4" s="1"/>
  <c r="I202" i="4"/>
  <c r="K202" i="4" s="1"/>
  <c r="I203" i="4"/>
  <c r="K203" i="4" s="1"/>
  <c r="I204" i="4"/>
  <c r="K204" i="4" s="1"/>
  <c r="I205" i="4"/>
  <c r="K205" i="4" s="1"/>
  <c r="I206" i="4"/>
  <c r="K206" i="4" s="1"/>
  <c r="I207" i="4"/>
  <c r="K207" i="4" s="1"/>
  <c r="I208" i="4"/>
  <c r="K208" i="4" s="1"/>
  <c r="I209" i="4"/>
  <c r="K209" i="4" s="1"/>
  <c r="I210" i="4"/>
  <c r="K210" i="4" s="1"/>
  <c r="I211" i="4"/>
  <c r="K211" i="4" s="1"/>
  <c r="I212" i="4"/>
  <c r="K212" i="4" s="1"/>
  <c r="I213" i="4"/>
  <c r="K213" i="4" s="1"/>
  <c r="I214" i="4"/>
  <c r="K214" i="4" s="1"/>
  <c r="I215" i="4"/>
  <c r="K215" i="4" s="1"/>
  <c r="I216" i="4"/>
  <c r="K216" i="4" s="1"/>
  <c r="I217" i="4"/>
  <c r="K217" i="4" s="1"/>
  <c r="I218" i="4"/>
  <c r="K218" i="4" s="1"/>
  <c r="I219" i="4"/>
  <c r="K219" i="4" s="1"/>
  <c r="I220" i="4"/>
  <c r="K220" i="4" s="1"/>
  <c r="I221" i="4"/>
  <c r="K221" i="4" s="1"/>
  <c r="I222" i="4"/>
  <c r="K222" i="4" s="1"/>
  <c r="I223" i="4"/>
  <c r="K223" i="4" s="1"/>
  <c r="I224" i="4"/>
  <c r="K224" i="4" s="1"/>
  <c r="I225" i="4"/>
  <c r="K225" i="4" s="1"/>
  <c r="I226" i="4"/>
  <c r="K226" i="4" s="1"/>
  <c r="I227" i="4"/>
  <c r="K227" i="4" s="1"/>
  <c r="I228" i="4"/>
  <c r="K228" i="4" s="1"/>
  <c r="I229" i="4"/>
  <c r="K229" i="4" s="1"/>
  <c r="I230" i="4"/>
  <c r="K230" i="4" s="1"/>
  <c r="I231" i="4"/>
  <c r="K231" i="4" s="1"/>
  <c r="I232" i="4"/>
  <c r="K232" i="4" s="1"/>
  <c r="I233" i="4"/>
  <c r="K233" i="4" s="1"/>
  <c r="I234" i="4"/>
  <c r="K234" i="4" s="1"/>
  <c r="I235" i="4"/>
  <c r="K235" i="4" s="1"/>
  <c r="I236" i="4"/>
  <c r="K236" i="4" s="1"/>
  <c r="I237" i="4"/>
  <c r="K237" i="4" s="1"/>
  <c r="I238" i="4"/>
  <c r="K238" i="4" s="1"/>
  <c r="I239" i="4"/>
  <c r="K239" i="4" s="1"/>
  <c r="I240" i="4"/>
  <c r="K240" i="4" s="1"/>
  <c r="I241" i="4"/>
  <c r="K241" i="4" s="1"/>
  <c r="I242" i="4"/>
  <c r="K242" i="4" s="1"/>
  <c r="I243" i="4"/>
  <c r="K243" i="4" s="1"/>
  <c r="I244" i="4"/>
  <c r="K244" i="4" s="1"/>
  <c r="I245" i="4"/>
  <c r="K245" i="4" s="1"/>
  <c r="I246" i="4"/>
  <c r="K246" i="4" s="1"/>
  <c r="I247" i="4"/>
  <c r="K247" i="4" s="1"/>
  <c r="I248" i="4"/>
  <c r="K248" i="4" s="1"/>
  <c r="I249" i="4"/>
  <c r="K249" i="4" s="1"/>
  <c r="I250" i="4"/>
  <c r="K250" i="4" s="1"/>
  <c r="I251" i="4"/>
  <c r="K251" i="4" s="1"/>
  <c r="I252" i="4"/>
  <c r="K252" i="4" s="1"/>
  <c r="I253" i="4"/>
  <c r="K253" i="4" s="1"/>
  <c r="I254" i="4"/>
  <c r="K254" i="4" s="1"/>
  <c r="I255" i="4"/>
  <c r="K255" i="4" s="1"/>
  <c r="I256" i="4"/>
  <c r="K256" i="4" s="1"/>
  <c r="I257" i="4"/>
  <c r="K257" i="4" s="1"/>
  <c r="I258" i="4"/>
  <c r="K258" i="4" s="1"/>
  <c r="I259" i="4"/>
  <c r="K259" i="4" s="1"/>
  <c r="I260" i="4"/>
  <c r="K260" i="4" s="1"/>
  <c r="I261" i="4"/>
  <c r="K261" i="4" s="1"/>
  <c r="I262" i="4"/>
  <c r="K262" i="4" s="1"/>
  <c r="I263" i="4"/>
  <c r="K263" i="4" s="1"/>
  <c r="I264" i="4"/>
  <c r="K264" i="4" s="1"/>
  <c r="I265" i="4"/>
  <c r="K265" i="4" s="1"/>
  <c r="I266" i="4"/>
  <c r="K266" i="4" s="1"/>
  <c r="I267" i="4"/>
  <c r="K267" i="4" s="1"/>
  <c r="I268" i="4"/>
  <c r="K268" i="4" s="1"/>
  <c r="I269" i="4"/>
  <c r="K269" i="4" s="1"/>
  <c r="I270" i="4"/>
  <c r="K270" i="4" s="1"/>
  <c r="I271" i="4"/>
  <c r="K271" i="4" s="1"/>
  <c r="I272" i="4"/>
  <c r="K272" i="4" s="1"/>
  <c r="I273" i="4"/>
  <c r="K273" i="4" s="1"/>
  <c r="I274" i="4"/>
  <c r="K274" i="4" s="1"/>
  <c r="I275" i="4"/>
  <c r="K275" i="4" s="1"/>
  <c r="I276" i="4"/>
  <c r="K276" i="4" s="1"/>
  <c r="I277" i="4"/>
  <c r="K277" i="4" s="1"/>
  <c r="I278" i="4"/>
  <c r="K278" i="4" s="1"/>
  <c r="I279" i="4"/>
  <c r="K279" i="4" s="1"/>
  <c r="I280" i="4"/>
  <c r="K280" i="4" s="1"/>
  <c r="I281" i="4"/>
  <c r="K281" i="4" s="1"/>
  <c r="I282" i="4"/>
  <c r="K282" i="4" s="1"/>
  <c r="I283" i="4"/>
  <c r="K283" i="4" s="1"/>
  <c r="I284" i="4"/>
  <c r="K284" i="4" s="1"/>
  <c r="I285" i="4"/>
  <c r="K285" i="4" s="1"/>
  <c r="I286" i="4"/>
  <c r="K286" i="4" s="1"/>
  <c r="I287" i="4"/>
  <c r="K287" i="4" s="1"/>
  <c r="I288" i="4"/>
  <c r="K288" i="4" s="1"/>
  <c r="I289" i="4"/>
  <c r="K289" i="4" s="1"/>
  <c r="I290" i="4"/>
  <c r="K290" i="4" s="1"/>
  <c r="I291" i="4"/>
  <c r="K291" i="4" s="1"/>
  <c r="I292" i="4"/>
  <c r="K292" i="4" s="1"/>
  <c r="I293" i="4"/>
  <c r="K293" i="4" s="1"/>
  <c r="I294" i="4"/>
  <c r="K294" i="4" s="1"/>
  <c r="I295" i="4"/>
  <c r="K295" i="4" s="1"/>
  <c r="I296" i="4"/>
  <c r="K296" i="4" s="1"/>
  <c r="I297" i="4"/>
  <c r="K297" i="4" s="1"/>
  <c r="I298" i="4"/>
  <c r="K298" i="4" s="1"/>
  <c r="I299" i="4"/>
  <c r="K299" i="4" s="1"/>
  <c r="I300" i="4"/>
  <c r="K300" i="4" s="1"/>
  <c r="I301" i="4"/>
  <c r="K301" i="4" s="1"/>
  <c r="I302" i="4"/>
  <c r="K302" i="4" s="1"/>
  <c r="I303" i="4"/>
  <c r="K303" i="4" s="1"/>
  <c r="I304" i="4"/>
  <c r="K304" i="4" s="1"/>
  <c r="I305" i="4"/>
  <c r="K305" i="4" s="1"/>
  <c r="I306" i="4"/>
  <c r="K306" i="4" s="1"/>
  <c r="I307" i="4"/>
  <c r="K307" i="4" s="1"/>
  <c r="I308" i="4"/>
  <c r="K308" i="4" s="1"/>
  <c r="I309" i="4"/>
  <c r="K309" i="4" s="1"/>
  <c r="I310" i="4"/>
  <c r="K310" i="4" s="1"/>
  <c r="I311" i="4"/>
  <c r="K311" i="4" s="1"/>
  <c r="I312" i="4"/>
  <c r="K312" i="4" s="1"/>
  <c r="I313" i="4"/>
  <c r="K313" i="4" s="1"/>
  <c r="I314" i="4"/>
  <c r="K314" i="4" s="1"/>
  <c r="I315" i="4"/>
  <c r="K315" i="4" s="1"/>
  <c r="I316" i="4"/>
  <c r="K316" i="4" s="1"/>
  <c r="I317" i="4"/>
  <c r="K317" i="4" s="1"/>
  <c r="I318" i="4"/>
  <c r="K318" i="4" s="1"/>
  <c r="I319" i="4"/>
  <c r="K319" i="4" s="1"/>
  <c r="I320" i="4"/>
  <c r="K320" i="4" s="1"/>
  <c r="I321" i="4"/>
  <c r="K321" i="4" s="1"/>
  <c r="I322" i="4"/>
  <c r="K322" i="4" s="1"/>
  <c r="I323" i="4"/>
  <c r="K323" i="4" s="1"/>
  <c r="I324" i="4"/>
  <c r="K324" i="4" s="1"/>
  <c r="I325" i="4"/>
  <c r="K325" i="4" s="1"/>
  <c r="I326" i="4"/>
  <c r="K326" i="4" s="1"/>
  <c r="I327" i="4"/>
  <c r="K327" i="4" s="1"/>
  <c r="I328" i="4"/>
  <c r="K328" i="4" s="1"/>
  <c r="I329" i="4"/>
  <c r="K329" i="4" s="1"/>
  <c r="I330" i="4"/>
  <c r="K330" i="4" s="1"/>
  <c r="I331" i="4"/>
  <c r="K331" i="4" s="1"/>
  <c r="I332" i="4"/>
  <c r="K332" i="4" s="1"/>
  <c r="I333" i="4"/>
  <c r="K333" i="4" s="1"/>
  <c r="I334" i="4"/>
  <c r="K334" i="4" s="1"/>
  <c r="I335" i="4"/>
  <c r="K335" i="4" s="1"/>
  <c r="I336" i="4"/>
  <c r="K336" i="4" s="1"/>
  <c r="I337" i="4"/>
  <c r="K337" i="4" s="1"/>
  <c r="I338" i="4"/>
  <c r="K338" i="4" s="1"/>
  <c r="I339" i="4"/>
  <c r="K339" i="4" s="1"/>
  <c r="I340" i="4"/>
  <c r="K340" i="4" s="1"/>
  <c r="I341" i="4"/>
  <c r="K341" i="4" s="1"/>
  <c r="I342" i="4"/>
  <c r="K342" i="4" s="1"/>
  <c r="I343" i="4"/>
  <c r="K343" i="4" s="1"/>
  <c r="I344" i="4"/>
  <c r="K344" i="4" s="1"/>
  <c r="I345" i="4"/>
  <c r="K345" i="4" s="1"/>
  <c r="I346" i="4"/>
  <c r="K346" i="4" s="1"/>
  <c r="I347" i="4"/>
  <c r="K347" i="4" s="1"/>
  <c r="I348" i="4"/>
  <c r="K348" i="4" s="1"/>
  <c r="I349" i="4"/>
  <c r="K349" i="4" s="1"/>
  <c r="I350" i="4"/>
  <c r="K350" i="4" s="1"/>
  <c r="I351" i="4"/>
  <c r="K351" i="4" s="1"/>
  <c r="I352" i="4"/>
  <c r="K352" i="4" s="1"/>
  <c r="I353" i="4"/>
  <c r="K353" i="4" s="1"/>
  <c r="I354" i="4"/>
  <c r="K354" i="4" s="1"/>
  <c r="I355" i="4"/>
  <c r="K355" i="4" s="1"/>
  <c r="I356" i="4"/>
  <c r="K356" i="4" s="1"/>
  <c r="I357" i="4"/>
  <c r="K357" i="4" s="1"/>
  <c r="I358" i="4"/>
  <c r="K358" i="4" s="1"/>
  <c r="I359" i="4"/>
  <c r="K359" i="4" s="1"/>
  <c r="I360" i="4"/>
  <c r="K360" i="4" s="1"/>
  <c r="I361" i="4"/>
  <c r="K361" i="4" s="1"/>
  <c r="I362" i="4"/>
  <c r="K362" i="4" s="1"/>
  <c r="I363" i="4"/>
  <c r="K363" i="4" s="1"/>
  <c r="I364" i="4"/>
  <c r="K364" i="4" s="1"/>
  <c r="I365" i="4"/>
  <c r="K365" i="4" s="1"/>
  <c r="I366" i="4"/>
  <c r="K366" i="4" s="1"/>
  <c r="I367" i="4"/>
  <c r="K367" i="4" s="1"/>
  <c r="I368" i="4"/>
  <c r="K368" i="4" s="1"/>
  <c r="I369" i="4"/>
  <c r="K369" i="4" s="1"/>
  <c r="I370" i="4"/>
  <c r="K370" i="4" s="1"/>
  <c r="I371" i="4"/>
  <c r="K371" i="4" s="1"/>
  <c r="I372" i="4"/>
  <c r="K372" i="4" s="1"/>
  <c r="I373" i="4"/>
  <c r="K373" i="4" s="1"/>
  <c r="I374" i="4"/>
  <c r="K374" i="4" s="1"/>
  <c r="I375" i="4"/>
  <c r="K375" i="4" s="1"/>
  <c r="I376" i="4"/>
  <c r="K376" i="4" s="1"/>
  <c r="I377" i="4"/>
  <c r="K377" i="4" s="1"/>
  <c r="I378" i="4"/>
  <c r="K378" i="4" s="1"/>
  <c r="I379" i="4"/>
  <c r="K379" i="4" s="1"/>
  <c r="I380" i="4"/>
  <c r="K380" i="4" s="1"/>
  <c r="I381" i="4"/>
  <c r="K381" i="4" s="1"/>
  <c r="I382" i="4"/>
  <c r="K382" i="4" s="1"/>
  <c r="I383" i="4"/>
  <c r="K383" i="4" s="1"/>
  <c r="I384" i="4"/>
  <c r="K384" i="4" s="1"/>
  <c r="I385" i="4"/>
  <c r="K385" i="4" s="1"/>
  <c r="I386" i="4"/>
  <c r="K386" i="4" s="1"/>
  <c r="I387" i="4"/>
  <c r="K387" i="4" s="1"/>
  <c r="I388" i="4"/>
  <c r="K388" i="4" s="1"/>
  <c r="I389" i="4"/>
  <c r="K389" i="4" s="1"/>
  <c r="I390" i="4"/>
  <c r="K390" i="4" s="1"/>
  <c r="I391" i="4"/>
  <c r="K391" i="4" s="1"/>
  <c r="I392" i="4"/>
  <c r="K392" i="4" s="1"/>
  <c r="I393" i="4"/>
  <c r="K393" i="4" s="1"/>
  <c r="I394" i="4"/>
  <c r="K394" i="4" s="1"/>
  <c r="I395" i="4"/>
  <c r="K395" i="4" s="1"/>
  <c r="I396" i="4"/>
  <c r="K396" i="4" s="1"/>
  <c r="I397" i="4"/>
  <c r="K397" i="4" s="1"/>
  <c r="I398" i="4"/>
  <c r="K398" i="4" s="1"/>
  <c r="I399" i="4"/>
  <c r="K399" i="4" s="1"/>
  <c r="I400" i="4"/>
  <c r="K400" i="4" s="1"/>
  <c r="I401" i="4"/>
  <c r="K401" i="4" s="1"/>
  <c r="I402" i="4"/>
  <c r="K402" i="4" s="1"/>
  <c r="I403" i="4"/>
  <c r="K403" i="4" s="1"/>
  <c r="I404" i="4"/>
  <c r="K404" i="4" s="1"/>
  <c r="I405" i="4"/>
  <c r="K405" i="4" s="1"/>
  <c r="I406" i="4"/>
  <c r="K406" i="4" s="1"/>
  <c r="I407" i="4"/>
  <c r="K407" i="4" s="1"/>
  <c r="I408" i="4"/>
  <c r="K408" i="4" s="1"/>
  <c r="I409" i="4"/>
  <c r="K409" i="4" s="1"/>
  <c r="I410" i="4"/>
  <c r="K410" i="4" s="1"/>
  <c r="I411" i="4"/>
  <c r="K411" i="4" s="1"/>
  <c r="I412" i="4"/>
  <c r="K412" i="4" s="1"/>
  <c r="I413" i="4"/>
  <c r="K413" i="4" s="1"/>
  <c r="I414" i="4"/>
  <c r="K414" i="4" s="1"/>
  <c r="I415" i="4"/>
  <c r="K415" i="4" s="1"/>
  <c r="I416" i="4"/>
  <c r="K416" i="4" s="1"/>
  <c r="I417" i="4"/>
  <c r="K417" i="4" s="1"/>
  <c r="I418" i="4"/>
  <c r="K418" i="4" s="1"/>
  <c r="I419" i="4"/>
  <c r="K419" i="4" s="1"/>
  <c r="I420" i="4"/>
  <c r="K420" i="4" s="1"/>
  <c r="I421" i="4"/>
  <c r="K421" i="4" s="1"/>
  <c r="I422" i="4"/>
  <c r="K422" i="4" s="1"/>
  <c r="I423" i="4"/>
  <c r="K423" i="4" s="1"/>
  <c r="I424" i="4"/>
  <c r="K424" i="4" s="1"/>
  <c r="I425" i="4"/>
  <c r="K425" i="4" s="1"/>
  <c r="I426" i="4"/>
  <c r="K426" i="4" s="1"/>
  <c r="I427" i="4"/>
  <c r="K427" i="4" s="1"/>
  <c r="I428" i="4"/>
  <c r="K428" i="4" s="1"/>
  <c r="I429" i="4"/>
  <c r="K429" i="4" s="1"/>
  <c r="I430" i="4"/>
  <c r="K430" i="4" s="1"/>
  <c r="I431" i="4"/>
  <c r="K431" i="4" s="1"/>
  <c r="I432" i="4"/>
  <c r="K432" i="4" s="1"/>
  <c r="I433" i="4"/>
  <c r="K433" i="4" s="1"/>
  <c r="I434" i="4"/>
  <c r="K434" i="4" s="1"/>
  <c r="I435" i="4"/>
  <c r="K435" i="4" s="1"/>
  <c r="I436" i="4"/>
  <c r="K436" i="4" s="1"/>
  <c r="I437" i="4"/>
  <c r="K437" i="4" s="1"/>
  <c r="I438" i="4"/>
  <c r="K438" i="4" s="1"/>
  <c r="I439" i="4"/>
  <c r="K439" i="4" s="1"/>
  <c r="I440" i="4"/>
  <c r="K440" i="4" s="1"/>
  <c r="I441" i="4"/>
  <c r="K441" i="4" s="1"/>
  <c r="I442" i="4"/>
  <c r="K442" i="4" s="1"/>
  <c r="I443" i="4"/>
  <c r="K443" i="4" s="1"/>
  <c r="I444" i="4"/>
  <c r="K444" i="4" s="1"/>
  <c r="I445" i="4"/>
  <c r="K445" i="4" s="1"/>
  <c r="I446" i="4"/>
  <c r="K446" i="4" s="1"/>
  <c r="I447" i="4"/>
  <c r="K447" i="4" s="1"/>
  <c r="I448" i="4"/>
  <c r="K448" i="4" s="1"/>
  <c r="I449" i="4"/>
  <c r="K449" i="4" s="1"/>
  <c r="I450" i="4"/>
  <c r="K450" i="4" s="1"/>
  <c r="I451" i="4"/>
  <c r="K451" i="4" s="1"/>
  <c r="I452" i="4"/>
  <c r="K452" i="4" s="1"/>
  <c r="I453" i="4"/>
  <c r="K453" i="4" s="1"/>
  <c r="I454" i="4"/>
  <c r="K454" i="4" s="1"/>
  <c r="I455" i="4"/>
  <c r="K455" i="4" s="1"/>
  <c r="I456" i="4"/>
  <c r="K456" i="4" s="1"/>
  <c r="I457" i="4"/>
  <c r="K457" i="4" s="1"/>
  <c r="I458" i="4"/>
  <c r="K458" i="4" s="1"/>
  <c r="I459" i="4"/>
  <c r="K459" i="4" s="1"/>
  <c r="I460" i="4"/>
  <c r="K460" i="4" s="1"/>
  <c r="I461" i="4"/>
  <c r="K461" i="4" s="1"/>
  <c r="I462" i="4"/>
  <c r="K462" i="4" s="1"/>
  <c r="I463" i="4"/>
  <c r="K463" i="4" s="1"/>
  <c r="I464" i="4"/>
  <c r="K464" i="4" s="1"/>
  <c r="I465" i="4"/>
  <c r="K465" i="4" s="1"/>
  <c r="I466" i="4"/>
  <c r="K466" i="4" s="1"/>
  <c r="I467" i="4"/>
  <c r="K467" i="4" s="1"/>
  <c r="I468" i="4"/>
  <c r="K468" i="4" s="1"/>
  <c r="I469" i="4"/>
  <c r="K469" i="4" s="1"/>
  <c r="I470" i="4"/>
  <c r="K470" i="4" s="1"/>
  <c r="I471" i="4"/>
  <c r="K471" i="4" s="1"/>
  <c r="I472" i="4"/>
  <c r="K472" i="4" s="1"/>
  <c r="I473" i="4"/>
  <c r="K473" i="4" s="1"/>
  <c r="I474" i="4"/>
  <c r="K474" i="4" s="1"/>
  <c r="I475" i="4"/>
  <c r="K475" i="4" s="1"/>
  <c r="I476" i="4"/>
  <c r="K476" i="4" s="1"/>
  <c r="I477" i="4"/>
  <c r="K477" i="4" s="1"/>
  <c r="I478" i="4"/>
  <c r="K478" i="4" s="1"/>
  <c r="I479" i="4"/>
  <c r="K479" i="4" s="1"/>
  <c r="I480" i="4"/>
  <c r="K480" i="4" s="1"/>
  <c r="I481" i="4"/>
  <c r="K481" i="4" s="1"/>
  <c r="I482" i="4"/>
  <c r="K482" i="4" s="1"/>
  <c r="I483" i="4"/>
  <c r="K483" i="4" s="1"/>
  <c r="I484" i="4"/>
  <c r="K484" i="4" s="1"/>
  <c r="I485" i="4"/>
  <c r="K485" i="4" s="1"/>
  <c r="I486" i="4"/>
  <c r="K486" i="4" s="1"/>
  <c r="I487" i="4"/>
  <c r="K487" i="4" s="1"/>
  <c r="I488" i="4"/>
  <c r="K488" i="4" s="1"/>
  <c r="I489" i="4"/>
  <c r="K489" i="4" s="1"/>
  <c r="I490" i="4"/>
  <c r="K490" i="4" s="1"/>
  <c r="I491" i="4"/>
  <c r="K491" i="4" s="1"/>
  <c r="I492" i="4"/>
  <c r="K492" i="4" s="1"/>
  <c r="I493" i="4"/>
  <c r="K493" i="4" s="1"/>
  <c r="I494" i="4"/>
  <c r="K494" i="4" s="1"/>
  <c r="I495" i="4"/>
  <c r="K495" i="4" s="1"/>
  <c r="I496" i="4"/>
  <c r="K496" i="4" s="1"/>
  <c r="I497" i="4"/>
  <c r="K497" i="4" s="1"/>
  <c r="I498" i="4"/>
  <c r="K498" i="4" s="1"/>
  <c r="I499" i="4"/>
  <c r="K499" i="4" s="1"/>
  <c r="I500" i="4"/>
  <c r="K500" i="4" s="1"/>
  <c r="I501" i="4"/>
  <c r="K501" i="4" s="1"/>
  <c r="I502" i="4"/>
  <c r="K502" i="4" s="1"/>
  <c r="I503" i="4"/>
  <c r="K503" i="4" s="1"/>
  <c r="I504" i="4"/>
  <c r="K504" i="4" s="1"/>
  <c r="I505" i="4"/>
  <c r="K505" i="4" s="1"/>
  <c r="I506" i="4"/>
  <c r="K506" i="4" s="1"/>
  <c r="I507" i="4"/>
  <c r="K507" i="4" s="1"/>
  <c r="I508" i="4"/>
  <c r="K508" i="4" s="1"/>
  <c r="I509" i="4"/>
  <c r="K509" i="4" s="1"/>
  <c r="I510" i="4"/>
  <c r="K510" i="4" s="1"/>
  <c r="I511" i="4"/>
  <c r="K511" i="4" s="1"/>
  <c r="I512" i="4"/>
  <c r="K512" i="4" s="1"/>
  <c r="I513" i="4"/>
  <c r="K513" i="4" s="1"/>
  <c r="I514" i="4"/>
  <c r="K514" i="4" s="1"/>
  <c r="I515" i="4"/>
  <c r="K515" i="4" s="1"/>
  <c r="I516" i="4"/>
  <c r="K516" i="4" s="1"/>
  <c r="I517" i="4"/>
  <c r="K517" i="4" s="1"/>
  <c r="I518" i="4"/>
  <c r="K518" i="4" s="1"/>
  <c r="I519" i="4"/>
  <c r="K519" i="4" s="1"/>
  <c r="I520" i="4"/>
  <c r="K520" i="4" s="1"/>
  <c r="I521" i="4"/>
  <c r="K521" i="4" s="1"/>
  <c r="I522" i="4"/>
  <c r="K522" i="4" s="1"/>
  <c r="I523" i="4"/>
  <c r="K523" i="4" s="1"/>
  <c r="I524" i="4"/>
  <c r="K524" i="4" s="1"/>
  <c r="I525" i="4"/>
  <c r="K525" i="4" s="1"/>
  <c r="I526" i="4"/>
  <c r="K526" i="4" s="1"/>
  <c r="I527" i="4"/>
  <c r="K527" i="4" s="1"/>
  <c r="I528" i="4"/>
  <c r="K528" i="4" s="1"/>
  <c r="I529" i="4"/>
  <c r="K529" i="4" s="1"/>
  <c r="I530" i="4"/>
  <c r="K530" i="4" s="1"/>
  <c r="I531" i="4"/>
  <c r="K531" i="4" s="1"/>
  <c r="I532" i="4"/>
  <c r="K532" i="4" s="1"/>
  <c r="I533" i="4"/>
  <c r="K533" i="4" s="1"/>
  <c r="I534" i="4"/>
  <c r="K534" i="4" s="1"/>
  <c r="I535" i="4"/>
  <c r="K535" i="4" s="1"/>
  <c r="I536" i="4"/>
  <c r="K536" i="4" s="1"/>
  <c r="I537" i="4"/>
  <c r="K537" i="4" s="1"/>
  <c r="I538" i="4"/>
  <c r="K538" i="4" s="1"/>
  <c r="I539" i="4"/>
  <c r="K539" i="4" s="1"/>
  <c r="I540" i="4"/>
  <c r="K540" i="4" s="1"/>
  <c r="I541" i="4"/>
  <c r="K541" i="4" s="1"/>
  <c r="I542" i="4"/>
  <c r="K542" i="4" s="1"/>
  <c r="I543" i="4"/>
  <c r="K543" i="4" s="1"/>
  <c r="I544" i="4"/>
  <c r="K544" i="4" s="1"/>
  <c r="I545" i="4"/>
  <c r="K545" i="4" s="1"/>
  <c r="I546" i="4"/>
  <c r="K546" i="4" s="1"/>
  <c r="I547" i="4"/>
  <c r="K547" i="4" s="1"/>
  <c r="I548" i="4"/>
  <c r="K548" i="4" s="1"/>
  <c r="I549" i="4"/>
  <c r="K549" i="4" s="1"/>
  <c r="I550" i="4"/>
  <c r="K550" i="4" s="1"/>
  <c r="I551" i="4"/>
  <c r="K551" i="4" s="1"/>
  <c r="I552" i="4"/>
  <c r="K552" i="4" s="1"/>
  <c r="I553" i="4"/>
  <c r="K553" i="4" s="1"/>
  <c r="I554" i="4"/>
  <c r="K554" i="4" s="1"/>
  <c r="I555" i="4"/>
  <c r="K555" i="4" s="1"/>
  <c r="I556" i="4"/>
  <c r="K556" i="4" s="1"/>
  <c r="I557" i="4"/>
  <c r="K557" i="4" s="1"/>
  <c r="I558" i="4"/>
  <c r="K558" i="4" s="1"/>
  <c r="I559" i="4"/>
  <c r="K559" i="4" s="1"/>
  <c r="I560" i="4"/>
  <c r="K560" i="4" s="1"/>
  <c r="I561" i="4"/>
  <c r="K561" i="4" s="1"/>
  <c r="I562" i="4"/>
  <c r="K562" i="4" s="1"/>
  <c r="I563" i="4"/>
  <c r="K563" i="4" s="1"/>
  <c r="I564" i="4"/>
  <c r="K564" i="4" s="1"/>
  <c r="I565" i="4"/>
  <c r="K565" i="4" s="1"/>
  <c r="I566" i="4"/>
  <c r="K566" i="4" s="1"/>
  <c r="I567" i="4"/>
  <c r="K567" i="4" s="1"/>
  <c r="I568" i="4"/>
  <c r="K568" i="4" s="1"/>
  <c r="I569" i="4"/>
  <c r="K569" i="4" s="1"/>
  <c r="I570" i="4"/>
  <c r="K570" i="4" s="1"/>
  <c r="I571" i="4"/>
  <c r="K571" i="4" s="1"/>
  <c r="I572" i="4"/>
  <c r="K572" i="4" s="1"/>
  <c r="I573" i="4"/>
  <c r="K573" i="4" s="1"/>
  <c r="I574" i="4"/>
  <c r="K574" i="4" s="1"/>
  <c r="I575" i="4"/>
  <c r="K575" i="4" s="1"/>
  <c r="I576" i="4"/>
  <c r="K576" i="4" s="1"/>
  <c r="I577" i="4"/>
  <c r="K577" i="4" s="1"/>
  <c r="I578" i="4"/>
  <c r="K578" i="4" s="1"/>
  <c r="I579" i="4"/>
  <c r="K579" i="4" s="1"/>
  <c r="I580" i="4"/>
  <c r="K580" i="4" s="1"/>
  <c r="I581" i="4"/>
  <c r="K581" i="4" s="1"/>
  <c r="I582" i="4"/>
  <c r="K582" i="4" s="1"/>
  <c r="I583" i="4"/>
  <c r="K583" i="4" s="1"/>
  <c r="I584" i="4"/>
  <c r="K584" i="4" s="1"/>
  <c r="I585" i="4"/>
  <c r="K585" i="4" s="1"/>
  <c r="I586" i="4"/>
  <c r="K586" i="4" s="1"/>
  <c r="I587" i="4"/>
  <c r="K587" i="4" s="1"/>
  <c r="I588" i="4"/>
  <c r="K588" i="4" s="1"/>
  <c r="I589" i="4"/>
  <c r="K589" i="4" s="1"/>
  <c r="I590" i="4"/>
  <c r="K590" i="4" s="1"/>
  <c r="I591" i="4"/>
  <c r="K591" i="4" s="1"/>
  <c r="I592" i="4"/>
  <c r="K592" i="4" s="1"/>
  <c r="I593" i="4"/>
  <c r="K593" i="4" s="1"/>
  <c r="I594" i="4"/>
  <c r="K594" i="4" s="1"/>
  <c r="I595" i="4"/>
  <c r="K595" i="4" s="1"/>
  <c r="I596" i="4"/>
  <c r="K596" i="4" s="1"/>
  <c r="I597" i="4"/>
  <c r="K597" i="4" s="1"/>
  <c r="I598" i="4"/>
  <c r="K598" i="4" s="1"/>
  <c r="I599" i="4"/>
  <c r="K599" i="4" s="1"/>
  <c r="I600" i="4"/>
  <c r="K600" i="4" s="1"/>
  <c r="I601" i="4"/>
  <c r="K601" i="4" s="1"/>
  <c r="I602" i="4"/>
  <c r="K602" i="4" s="1"/>
  <c r="I603" i="4"/>
  <c r="K603" i="4" s="1"/>
  <c r="I604" i="4"/>
  <c r="K604" i="4" s="1"/>
  <c r="I605" i="4"/>
  <c r="K605" i="4" s="1"/>
  <c r="I606" i="4"/>
  <c r="K606" i="4" s="1"/>
  <c r="I607" i="4"/>
  <c r="K607" i="4" s="1"/>
  <c r="I608" i="4"/>
  <c r="K608" i="4" s="1"/>
  <c r="I609" i="4"/>
  <c r="K609" i="4" s="1"/>
  <c r="I610" i="4"/>
  <c r="K610" i="4" s="1"/>
  <c r="I611" i="4"/>
  <c r="K611" i="4" s="1"/>
  <c r="I612" i="4"/>
  <c r="K612" i="4" s="1"/>
  <c r="I613" i="4"/>
  <c r="K613" i="4" s="1"/>
  <c r="I614" i="4"/>
  <c r="K614" i="4" s="1"/>
  <c r="I615" i="4"/>
  <c r="K615" i="4" s="1"/>
  <c r="I616" i="4"/>
  <c r="K616" i="4" s="1"/>
  <c r="I617" i="4"/>
  <c r="K617" i="4" s="1"/>
  <c r="I618" i="4"/>
  <c r="K618" i="4" s="1"/>
  <c r="I619" i="4"/>
  <c r="K619" i="4" s="1"/>
  <c r="I620" i="4"/>
  <c r="K620" i="4" s="1"/>
  <c r="I621" i="4"/>
  <c r="K621" i="4" s="1"/>
  <c r="I622" i="4"/>
  <c r="K622" i="4" s="1"/>
  <c r="I623" i="4"/>
  <c r="K623" i="4" s="1"/>
  <c r="I624" i="4"/>
  <c r="K624" i="4" s="1"/>
  <c r="I625" i="4"/>
  <c r="K625" i="4" s="1"/>
  <c r="I626" i="4"/>
  <c r="K626" i="4" s="1"/>
  <c r="I627" i="4"/>
  <c r="K627" i="4" s="1"/>
  <c r="I628" i="4"/>
  <c r="K628" i="4" s="1"/>
  <c r="I629" i="4"/>
  <c r="K629" i="4" s="1"/>
  <c r="I630" i="4"/>
  <c r="K630" i="4" s="1"/>
  <c r="I631" i="4"/>
  <c r="K631" i="4" s="1"/>
  <c r="I632" i="4"/>
  <c r="K632" i="4" s="1"/>
  <c r="I633" i="4"/>
  <c r="K633" i="4" s="1"/>
  <c r="I634" i="4"/>
  <c r="K634" i="4" s="1"/>
  <c r="I635" i="4"/>
  <c r="K635" i="4" s="1"/>
  <c r="I636" i="4"/>
  <c r="K636" i="4" s="1"/>
  <c r="I637" i="4"/>
  <c r="K637" i="4" s="1"/>
  <c r="I638" i="4"/>
  <c r="K638" i="4" s="1"/>
  <c r="I639" i="4"/>
  <c r="K639" i="4" s="1"/>
  <c r="I640" i="4"/>
  <c r="K640" i="4" s="1"/>
  <c r="I641" i="4"/>
  <c r="K641" i="4" s="1"/>
  <c r="I642" i="4"/>
  <c r="K642" i="4" s="1"/>
  <c r="I643" i="4"/>
  <c r="K643" i="4" s="1"/>
  <c r="I644" i="4"/>
  <c r="K644" i="4" s="1"/>
  <c r="I645" i="4"/>
  <c r="K645" i="4" s="1"/>
  <c r="I646" i="4"/>
  <c r="K646" i="4" s="1"/>
  <c r="I647" i="4"/>
  <c r="K647" i="4" s="1"/>
  <c r="I648" i="4"/>
  <c r="K648" i="4" s="1"/>
  <c r="I649" i="4"/>
  <c r="K649" i="4" s="1"/>
  <c r="I650" i="4"/>
  <c r="K650" i="4" s="1"/>
  <c r="I651" i="4"/>
  <c r="K651" i="4" s="1"/>
  <c r="I652" i="4"/>
  <c r="K652" i="4" s="1"/>
  <c r="I2" i="4"/>
  <c r="K2" i="4" s="1"/>
  <c r="O196" i="4" l="1"/>
  <c r="O188" i="4"/>
  <c r="O180" i="4"/>
  <c r="O172" i="4"/>
  <c r="O164" i="4"/>
  <c r="O156" i="4"/>
  <c r="O148" i="4"/>
  <c r="O140" i="4"/>
  <c r="O132" i="4"/>
  <c r="O124" i="4"/>
  <c r="O115" i="4"/>
  <c r="O105" i="4"/>
  <c r="O97" i="4"/>
  <c r="O89" i="4"/>
  <c r="O81" i="4"/>
  <c r="O73" i="4"/>
  <c r="O65" i="4"/>
  <c r="O57" i="4"/>
  <c r="O49" i="4"/>
  <c r="O41" i="4"/>
  <c r="O33" i="4"/>
  <c r="O25" i="4"/>
  <c r="O17" i="4"/>
  <c r="O9" i="4"/>
  <c r="O652" i="4"/>
  <c r="O648" i="4"/>
  <c r="O644" i="4"/>
  <c r="O640" i="4"/>
  <c r="O636" i="4"/>
  <c r="O632" i="4"/>
  <c r="O624" i="4"/>
  <c r="O204" i="4"/>
  <c r="O5" i="4"/>
  <c r="O297" i="4"/>
  <c r="O265" i="4"/>
  <c r="O18" i="4"/>
  <c r="O509" i="4"/>
  <c r="O493" i="4"/>
  <c r="O477" i="4"/>
  <c r="O461" i="4"/>
  <c r="O445" i="4"/>
  <c r="O429" i="4"/>
  <c r="O413" i="4"/>
  <c r="O393" i="4"/>
  <c r="O361" i="4"/>
  <c r="O329" i="4"/>
  <c r="O621" i="4"/>
  <c r="O605" i="4"/>
  <c r="O589" i="4"/>
  <c r="O573" i="4"/>
  <c r="O557" i="4"/>
  <c r="O541" i="4"/>
  <c r="O525" i="4"/>
  <c r="O207" i="4"/>
  <c r="O622" i="4"/>
  <c r="O614" i="4"/>
  <c r="O606" i="4"/>
  <c r="O602" i="4"/>
  <c r="O598" i="4"/>
  <c r="O590" i="4"/>
  <c r="O582" i="4"/>
  <c r="O574" i="4"/>
  <c r="O566" i="4"/>
  <c r="O562" i="4"/>
  <c r="O558" i="4"/>
  <c r="O550" i="4"/>
  <c r="O542" i="4"/>
  <c r="O538" i="4"/>
  <c r="O534" i="4"/>
  <c r="O526" i="4"/>
  <c r="O518" i="4"/>
  <c r="O510" i="4"/>
  <c r="O502" i="4"/>
  <c r="O498" i="4"/>
  <c r="O494" i="4"/>
  <c r="O486" i="4"/>
  <c r="O478" i="4"/>
  <c r="O474" i="4"/>
  <c r="O470" i="4"/>
  <c r="O462" i="4"/>
  <c r="O454" i="4"/>
  <c r="O446" i="4"/>
  <c r="O438" i="4"/>
  <c r="O434" i="4"/>
  <c r="O430" i="4"/>
  <c r="O422" i="4"/>
  <c r="O414" i="4"/>
  <c r="O410" i="4"/>
  <c r="O406" i="4"/>
  <c r="O398" i="4"/>
  <c r="O390" i="4"/>
  <c r="O382" i="4"/>
  <c r="O374" i="4"/>
  <c r="O370" i="4"/>
  <c r="O366" i="4"/>
  <c r="O358" i="4"/>
  <c r="O350" i="4"/>
  <c r="O342" i="4"/>
  <c r="O334" i="4"/>
  <c r="O326" i="4"/>
  <c r="O318" i="4"/>
  <c r="O310" i="4"/>
  <c r="O306" i="4"/>
  <c r="O302" i="4"/>
  <c r="O294" i="4"/>
  <c r="O286" i="4"/>
  <c r="O282" i="4"/>
  <c r="O278" i="4"/>
  <c r="O270" i="4"/>
  <c r="O262" i="4"/>
  <c r="O254" i="4"/>
  <c r="O246" i="4"/>
  <c r="O242" i="4"/>
  <c r="O238" i="4"/>
  <c r="O230" i="4"/>
  <c r="O222" i="4"/>
  <c r="O218" i="4"/>
  <c r="O214" i="4"/>
  <c r="O3" i="4"/>
  <c r="O261" i="4"/>
  <c r="O233" i="4"/>
  <c r="O346" i="4"/>
  <c r="O2" i="4"/>
  <c r="O645" i="4"/>
  <c r="O637" i="4"/>
  <c r="O629" i="4"/>
  <c r="O625" i="4"/>
  <c r="O617" i="4"/>
  <c r="O609" i="4"/>
  <c r="O601" i="4"/>
  <c r="O593" i="4"/>
  <c r="O585" i="4"/>
  <c r="O581" i="4"/>
  <c r="O577" i="4"/>
  <c r="O569" i="4"/>
  <c r="O561" i="4"/>
  <c r="O553" i="4"/>
  <c r="O545" i="4"/>
  <c r="O537" i="4"/>
  <c r="O529" i="4"/>
  <c r="O521" i="4"/>
  <c r="O517" i="4"/>
  <c r="O513" i="4"/>
  <c r="O505" i="4"/>
  <c r="O497" i="4"/>
  <c r="O489" i="4"/>
  <c r="O481" i="4"/>
  <c r="O473" i="4"/>
  <c r="O465" i="4"/>
  <c r="O457" i="4"/>
  <c r="O453" i="4"/>
  <c r="O449" i="4"/>
  <c r="O441" i="4"/>
  <c r="O433" i="4"/>
  <c r="O425" i="4"/>
  <c r="O417" i="4"/>
  <c r="O409" i="4"/>
  <c r="O401" i="4"/>
  <c r="O397" i="4"/>
  <c r="O389" i="4"/>
  <c r="O385" i="4"/>
  <c r="O381" i="4"/>
  <c r="O377" i="4"/>
  <c r="O369" i="4"/>
  <c r="O365" i="4"/>
  <c r="O353" i="4"/>
  <c r="O349" i="4"/>
  <c r="O345" i="4"/>
  <c r="O337" i="4"/>
  <c r="O333" i="4"/>
  <c r="O325" i="4"/>
  <c r="O321" i="4"/>
  <c r="O317" i="4"/>
  <c r="O313" i="4"/>
  <c r="O305" i="4"/>
  <c r="O301" i="4"/>
  <c r="O289" i="4"/>
  <c r="O285" i="4"/>
  <c r="O281" i="4"/>
  <c r="O273" i="4"/>
  <c r="O269" i="4"/>
  <c r="O257" i="4"/>
  <c r="O253" i="4"/>
  <c r="O249" i="4"/>
  <c r="O217" i="4"/>
  <c r="O185" i="4"/>
  <c r="O201" i="4"/>
  <c r="O241" i="4"/>
  <c r="O237" i="4"/>
  <c r="O225" i="4"/>
  <c r="O221" i="4"/>
  <c r="O209" i="4"/>
  <c r="O205" i="4"/>
  <c r="O197" i="4"/>
  <c r="O193" i="4"/>
  <c r="O189" i="4"/>
  <c r="O181" i="4"/>
  <c r="O177" i="4"/>
  <c r="O173" i="4"/>
  <c r="O169" i="4"/>
  <c r="O165" i="4"/>
  <c r="O161" i="4"/>
  <c r="O157" i="4"/>
  <c r="O153" i="4"/>
  <c r="O149" i="4"/>
  <c r="O145" i="4"/>
  <c r="O141" i="4"/>
  <c r="O137" i="4"/>
  <c r="O133" i="4"/>
  <c r="O129" i="4"/>
  <c r="O125" i="4"/>
  <c r="O120" i="4"/>
  <c r="O116" i="4"/>
  <c r="O110" i="4"/>
  <c r="O106" i="4"/>
  <c r="O102" i="4"/>
  <c r="O98" i="4"/>
  <c r="O94" i="4"/>
  <c r="O90" i="4"/>
  <c r="O86" i="4"/>
  <c r="O82" i="4"/>
  <c r="O78" i="4"/>
  <c r="O74" i="4"/>
  <c r="O70" i="4"/>
  <c r="O66" i="4"/>
  <c r="O62" i="4"/>
  <c r="O58" i="4"/>
  <c r="O54" i="4"/>
  <c r="O50" i="4"/>
  <c r="O46" i="4"/>
  <c r="O42" i="4"/>
  <c r="O38" i="4"/>
  <c r="O34" i="4"/>
  <c r="O30" i="4"/>
  <c r="O26" i="4"/>
  <c r="O22" i="4"/>
  <c r="O14" i="4"/>
  <c r="O10" i="4"/>
  <c r="O394" i="4"/>
  <c r="O378" i="4"/>
  <c r="O362" i="4"/>
  <c r="O330" i="4"/>
  <c r="O314" i="4"/>
  <c r="O298" i="4"/>
  <c r="O266" i="4"/>
  <c r="O250" i="4"/>
  <c r="O234" i="4"/>
  <c r="O7" i="4"/>
  <c r="O628" i="4"/>
  <c r="O613" i="4"/>
  <c r="O597" i="4"/>
  <c r="O565" i="4"/>
  <c r="O549" i="4"/>
  <c r="O533" i="4"/>
  <c r="O501" i="4"/>
  <c r="O485" i="4"/>
  <c r="O469" i="4"/>
  <c r="O437" i="4"/>
  <c r="O421" i="4"/>
  <c r="O405" i="4"/>
  <c r="O373" i="4"/>
  <c r="O357" i="4"/>
  <c r="O341" i="4"/>
  <c r="O309" i="4"/>
  <c r="O293" i="4"/>
  <c r="O277" i="4"/>
  <c r="O245" i="4"/>
  <c r="O229" i="4"/>
  <c r="O213" i="4"/>
  <c r="O641" i="4"/>
  <c r="O618" i="4"/>
  <c r="O594" i="4"/>
  <c r="O578" i="4"/>
  <c r="O554" i="4"/>
  <c r="O530" i="4"/>
  <c r="O506" i="4"/>
  <c r="O482" i="4"/>
  <c r="O458" i="4"/>
  <c r="O426" i="4"/>
  <c r="O418" i="4"/>
  <c r="O402" i="4"/>
  <c r="O338" i="4"/>
  <c r="O649" i="4"/>
  <c r="O633" i="4"/>
  <c r="O610" i="4"/>
  <c r="O586" i="4"/>
  <c r="O570" i="4"/>
  <c r="O546" i="4"/>
  <c r="O522" i="4"/>
  <c r="O514" i="4"/>
  <c r="O490" i="4"/>
  <c r="O466" i="4"/>
  <c r="O450" i="4"/>
  <c r="O442" i="4"/>
  <c r="O386" i="4"/>
  <c r="O354" i="4"/>
  <c r="O322" i="4"/>
  <c r="O290" i="4"/>
  <c r="O274" i="4"/>
  <c r="O258" i="4"/>
  <c r="O226" i="4"/>
  <c r="O210" i="4"/>
  <c r="O206" i="4"/>
  <c r="O202" i="4"/>
  <c r="O198" i="4"/>
  <c r="O194" i="4"/>
  <c r="O190" i="4"/>
  <c r="O186" i="4"/>
  <c r="O182" i="4"/>
  <c r="O178" i="4"/>
  <c r="O174" i="4"/>
  <c r="O170" i="4"/>
  <c r="O166" i="4"/>
  <c r="O162" i="4"/>
  <c r="O158" i="4"/>
  <c r="O154" i="4"/>
  <c r="O150" i="4"/>
  <c r="O146" i="4"/>
  <c r="O142" i="4"/>
  <c r="O138" i="4"/>
  <c r="O134" i="4"/>
  <c r="O130" i="4"/>
  <c r="O126" i="4"/>
  <c r="O121" i="4"/>
  <c r="O117" i="4"/>
  <c r="O113" i="4"/>
  <c r="O107" i="4"/>
  <c r="O103" i="4"/>
  <c r="O99" i="4"/>
  <c r="O95" i="4"/>
  <c r="O91" i="4"/>
  <c r="O87" i="4"/>
  <c r="O83" i="4"/>
  <c r="O79" i="4"/>
  <c r="O75" i="4"/>
  <c r="O71" i="4"/>
  <c r="O67" i="4"/>
  <c r="O63" i="4"/>
  <c r="O59" i="4"/>
  <c r="O55" i="4"/>
  <c r="O51" i="4"/>
  <c r="O47" i="4"/>
  <c r="O43" i="4"/>
  <c r="O39" i="4"/>
  <c r="O35" i="4"/>
  <c r="O19" i="4"/>
  <c r="O4" i="4"/>
  <c r="O200" i="4"/>
  <c r="O192" i="4"/>
  <c r="O184" i="4"/>
  <c r="O176" i="4"/>
  <c r="O168" i="4"/>
  <c r="O160" i="4"/>
  <c r="O152" i="4"/>
  <c r="O144" i="4"/>
  <c r="O136" i="4"/>
  <c r="O128" i="4"/>
  <c r="O119" i="4"/>
  <c r="O109" i="4"/>
  <c r="O101" i="4"/>
  <c r="O93" i="4"/>
  <c r="O85" i="4"/>
  <c r="O77" i="4"/>
  <c r="O69" i="4"/>
  <c r="O61" i="4"/>
  <c r="O53" i="4"/>
  <c r="O45" i="4"/>
  <c r="O37" i="4"/>
  <c r="O29" i="4"/>
  <c r="O21" i="4"/>
  <c r="O13" i="4"/>
  <c r="O650" i="4"/>
  <c r="O646" i="4"/>
  <c r="O642" i="4"/>
  <c r="O638" i="4"/>
  <c r="O634" i="4"/>
  <c r="O630" i="4"/>
  <c r="O626" i="4"/>
  <c r="O619" i="4"/>
  <c r="O615" i="4"/>
  <c r="O611" i="4"/>
  <c r="O607" i="4"/>
  <c r="O603" i="4"/>
  <c r="O599" i="4"/>
  <c r="O595" i="4"/>
  <c r="O591" i="4"/>
  <c r="O587" i="4"/>
  <c r="O583" i="4"/>
  <c r="O579" i="4"/>
  <c r="O575" i="4"/>
  <c r="O571" i="4"/>
  <c r="O567" i="4"/>
  <c r="O563" i="4"/>
  <c r="O559" i="4"/>
  <c r="O555" i="4"/>
  <c r="O551" i="4"/>
  <c r="O547" i="4"/>
  <c r="O543" i="4"/>
  <c r="O539" i="4"/>
  <c r="O535" i="4"/>
  <c r="O531" i="4"/>
  <c r="O527" i="4"/>
  <c r="O523" i="4"/>
  <c r="O519" i="4"/>
  <c r="O515" i="4"/>
  <c r="O511" i="4"/>
  <c r="O507" i="4"/>
  <c r="O503" i="4"/>
  <c r="O499" i="4"/>
  <c r="O495" i="4"/>
  <c r="O491" i="4"/>
  <c r="O487" i="4"/>
  <c r="O483" i="4"/>
  <c r="O479" i="4"/>
  <c r="O475" i="4"/>
  <c r="O471" i="4"/>
  <c r="O467" i="4"/>
  <c r="O463" i="4"/>
  <c r="O459" i="4"/>
  <c r="O455" i="4"/>
  <c r="O451" i="4"/>
  <c r="O447" i="4"/>
  <c r="O443" i="4"/>
  <c r="O439" i="4"/>
  <c r="O435" i="4"/>
  <c r="O431" i="4"/>
  <c r="O427" i="4"/>
  <c r="O423" i="4"/>
  <c r="O419" i="4"/>
  <c r="O415" i="4"/>
  <c r="O411" i="4"/>
  <c r="O407" i="4"/>
  <c r="O403" i="4"/>
  <c r="O399" i="4"/>
  <c r="O395" i="4"/>
  <c r="O391" i="4"/>
  <c r="O387" i="4"/>
  <c r="O383" i="4"/>
  <c r="O379" i="4"/>
  <c r="O375" i="4"/>
  <c r="O371" i="4"/>
  <c r="O367" i="4"/>
  <c r="O363" i="4"/>
  <c r="O359" i="4"/>
  <c r="O355" i="4"/>
  <c r="O351" i="4"/>
  <c r="O347" i="4"/>
  <c r="O343" i="4"/>
  <c r="O339" i="4"/>
  <c r="O335" i="4"/>
  <c r="O331" i="4"/>
  <c r="O327" i="4"/>
  <c r="O323" i="4"/>
  <c r="O319" i="4"/>
  <c r="O315" i="4"/>
  <c r="O311" i="4"/>
  <c r="O307" i="4"/>
  <c r="O303" i="4"/>
  <c r="O299" i="4"/>
  <c r="O295" i="4"/>
  <c r="O291" i="4"/>
  <c r="O287" i="4"/>
  <c r="O283" i="4"/>
  <c r="O279" i="4"/>
  <c r="O275" i="4"/>
  <c r="O271" i="4"/>
  <c r="O267" i="4"/>
  <c r="O263" i="4"/>
  <c r="O259" i="4"/>
  <c r="O255" i="4"/>
  <c r="O251" i="4"/>
  <c r="O247" i="4"/>
  <c r="O243" i="4"/>
  <c r="O239" i="4"/>
  <c r="O235" i="4"/>
  <c r="O231" i="4"/>
  <c r="O227" i="4"/>
  <c r="O223" i="4"/>
  <c r="O219" i="4"/>
  <c r="O215" i="4"/>
  <c r="O211" i="4"/>
  <c r="O203" i="4"/>
  <c r="O199" i="4"/>
  <c r="O195" i="4"/>
  <c r="O191" i="4"/>
  <c r="O187" i="4"/>
  <c r="O183" i="4"/>
  <c r="O179" i="4"/>
  <c r="O175" i="4"/>
  <c r="O171" i="4"/>
  <c r="O167" i="4"/>
  <c r="O163" i="4"/>
  <c r="O159" i="4"/>
  <c r="O155" i="4"/>
  <c r="O151" i="4"/>
  <c r="O147" i="4"/>
  <c r="O143" i="4"/>
  <c r="O139" i="4"/>
  <c r="O135" i="4"/>
  <c r="O131" i="4"/>
  <c r="O127" i="4"/>
  <c r="O123" i="4"/>
  <c r="O118" i="4"/>
  <c r="O114" i="4"/>
  <c r="O108" i="4"/>
  <c r="O104" i="4"/>
  <c r="O100" i="4"/>
  <c r="O96" i="4"/>
  <c r="O92" i="4"/>
  <c r="O88" i="4"/>
  <c r="O84" i="4"/>
  <c r="O80" i="4"/>
  <c r="O76" i="4"/>
  <c r="O72" i="4"/>
  <c r="O68" i="4"/>
  <c r="O64" i="4"/>
  <c r="O60" i="4"/>
  <c r="O56" i="4"/>
  <c r="O52" i="4"/>
  <c r="O48" i="4"/>
  <c r="O44" i="4"/>
  <c r="O40" i="4"/>
  <c r="O36" i="4"/>
  <c r="O32" i="4"/>
  <c r="O28" i="4"/>
  <c r="O24" i="4"/>
  <c r="O20" i="4"/>
  <c r="O16" i="4"/>
  <c r="O12" i="4"/>
  <c r="O8" i="4"/>
  <c r="O31" i="4"/>
  <c r="O27" i="4"/>
  <c r="O23" i="4"/>
  <c r="O15" i="4"/>
  <c r="O11" i="4"/>
  <c r="O6" i="4"/>
  <c r="O651" i="4"/>
  <c r="O647" i="4"/>
  <c r="O643" i="4"/>
  <c r="O639" i="4"/>
  <c r="O635" i="4"/>
  <c r="O631" i="4"/>
  <c r="O627" i="4"/>
  <c r="O623" i="4"/>
  <c r="O620" i="4"/>
  <c r="O616" i="4"/>
  <c r="O612" i="4"/>
  <c r="O608" i="4"/>
  <c r="O604" i="4"/>
  <c r="O600" i="4"/>
  <c r="O596" i="4"/>
  <c r="O592" i="4"/>
  <c r="O588" i="4"/>
  <c r="O584" i="4"/>
  <c r="O580" i="4"/>
  <c r="O576" i="4"/>
  <c r="O572" i="4"/>
  <c r="O568" i="4"/>
  <c r="O564" i="4"/>
  <c r="O560" i="4"/>
  <c r="O556" i="4"/>
  <c r="O552" i="4"/>
  <c r="O548" i="4"/>
  <c r="O544" i="4"/>
  <c r="O540" i="4"/>
  <c r="O536" i="4"/>
  <c r="O532" i="4"/>
  <c r="O528" i="4"/>
  <c r="O524" i="4"/>
  <c r="O520" i="4"/>
  <c r="O516" i="4"/>
  <c r="O512" i="4"/>
  <c r="O508" i="4"/>
  <c r="O504" i="4"/>
  <c r="O500" i="4"/>
  <c r="O496" i="4"/>
  <c r="O492" i="4"/>
  <c r="O488" i="4"/>
  <c r="O484" i="4"/>
  <c r="O480" i="4"/>
  <c r="O476" i="4"/>
  <c r="O472" i="4"/>
  <c r="O468" i="4"/>
  <c r="O464" i="4"/>
  <c r="O460" i="4"/>
  <c r="O456" i="4"/>
  <c r="O452" i="4"/>
  <c r="O448" i="4"/>
  <c r="O444" i="4"/>
  <c r="O440" i="4"/>
  <c r="O436" i="4"/>
  <c r="O432" i="4"/>
  <c r="O428" i="4"/>
  <c r="O424" i="4"/>
  <c r="O420" i="4"/>
  <c r="O416" i="4"/>
  <c r="O412" i="4"/>
  <c r="O408" i="4"/>
  <c r="O404" i="4"/>
  <c r="O400" i="4"/>
  <c r="O396" i="4"/>
  <c r="O392" i="4"/>
  <c r="O388" i="4"/>
  <c r="O384" i="4"/>
  <c r="O380" i="4"/>
  <c r="O376" i="4"/>
  <c r="O372" i="4"/>
  <c r="O368" i="4"/>
  <c r="O364" i="4"/>
  <c r="O360" i="4"/>
  <c r="O356" i="4"/>
  <c r="O352" i="4"/>
  <c r="O348" i="4"/>
  <c r="O344" i="4"/>
  <c r="O340" i="4"/>
  <c r="O336" i="4"/>
  <c r="O332" i="4"/>
  <c r="O328" i="4"/>
  <c r="O324" i="4"/>
  <c r="O320" i="4"/>
  <c r="O316" i="4"/>
  <c r="O312" i="4"/>
  <c r="O308" i="4"/>
  <c r="O304" i="4"/>
  <c r="O300" i="4"/>
  <c r="O296" i="4"/>
  <c r="O292" i="4"/>
  <c r="O288" i="4"/>
  <c r="O284" i="4"/>
  <c r="O280" i="4"/>
  <c r="O276" i="4"/>
  <c r="O272" i="4"/>
  <c r="O268" i="4"/>
  <c r="O264" i="4"/>
  <c r="O260" i="4"/>
  <c r="O256" i="4"/>
  <c r="O252" i="4"/>
  <c r="O248" i="4"/>
  <c r="O244" i="4"/>
  <c r="O240" i="4"/>
  <c r="O236" i="4"/>
  <c r="O232" i="4"/>
  <c r="O228" i="4"/>
  <c r="O224" i="4"/>
  <c r="O220" i="4"/>
  <c r="O216" i="4"/>
  <c r="O212" i="4"/>
  <c r="O208" i="4"/>
  <c r="L395" i="4"/>
  <c r="M395" i="4"/>
  <c r="M390" i="4"/>
  <c r="L390" i="4"/>
  <c r="L387" i="4"/>
  <c r="M387" i="4"/>
  <c r="L382" i="4"/>
  <c r="M382" i="4"/>
  <c r="L379" i="4"/>
  <c r="M379" i="4"/>
  <c r="M374" i="4"/>
  <c r="L374" i="4"/>
  <c r="L371" i="4"/>
  <c r="M371" i="4"/>
  <c r="M365" i="4"/>
  <c r="L365" i="4"/>
  <c r="M361" i="4"/>
  <c r="L361" i="4"/>
  <c r="L357" i="4"/>
  <c r="M357" i="4"/>
  <c r="L353" i="4"/>
  <c r="M353" i="4"/>
  <c r="M349" i="4"/>
  <c r="L349" i="4"/>
  <c r="L345" i="4"/>
  <c r="M345" i="4"/>
  <c r="L341" i="4"/>
  <c r="M341" i="4"/>
  <c r="M337" i="4"/>
  <c r="L337" i="4"/>
  <c r="L333" i="4"/>
  <c r="M333" i="4"/>
  <c r="L329" i="4"/>
  <c r="M329" i="4"/>
  <c r="L325" i="4"/>
  <c r="M325" i="4"/>
  <c r="M321" i="4"/>
  <c r="L321" i="4"/>
  <c r="L317" i="4"/>
  <c r="M317" i="4"/>
  <c r="L313" i="4"/>
  <c r="M313" i="4"/>
  <c r="L309" i="4"/>
  <c r="M309" i="4"/>
  <c r="L305" i="4"/>
  <c r="M305" i="4"/>
  <c r="L301" i="4"/>
  <c r="M301" i="4"/>
  <c r="L297" i="4"/>
  <c r="M297" i="4"/>
  <c r="L293" i="4"/>
  <c r="M293" i="4"/>
  <c r="M289" i="4"/>
  <c r="L289" i="4"/>
  <c r="L285" i="4"/>
  <c r="M285" i="4"/>
  <c r="M281" i="4"/>
  <c r="L281" i="4"/>
  <c r="L277" i="4"/>
  <c r="M277" i="4"/>
  <c r="M273" i="4"/>
  <c r="L273" i="4"/>
  <c r="L269" i="4"/>
  <c r="M269" i="4"/>
  <c r="M265" i="4"/>
  <c r="L265" i="4"/>
  <c r="L261" i="4"/>
  <c r="M261" i="4"/>
  <c r="M257" i="4"/>
  <c r="L257" i="4"/>
  <c r="L253" i="4"/>
  <c r="M253" i="4"/>
  <c r="M249" i="4"/>
  <c r="L249" i="4"/>
  <c r="L245" i="4"/>
  <c r="M245" i="4"/>
  <c r="M241" i="4"/>
  <c r="L241" i="4"/>
  <c r="L237" i="4"/>
  <c r="M237" i="4"/>
  <c r="M233" i="4"/>
  <c r="L233" i="4"/>
  <c r="L229" i="4"/>
  <c r="M229" i="4"/>
  <c r="M225" i="4"/>
  <c r="L225" i="4"/>
  <c r="L221" i="4"/>
  <c r="M221" i="4"/>
  <c r="M217" i="4"/>
  <c r="L217" i="4"/>
  <c r="L213" i="4"/>
  <c r="M213" i="4"/>
  <c r="M209" i="4"/>
  <c r="L209" i="4"/>
  <c r="M205" i="4"/>
  <c r="L205" i="4"/>
  <c r="M201" i="4"/>
  <c r="L201" i="4"/>
  <c r="M197" i="4"/>
  <c r="L197" i="4"/>
  <c r="M193" i="4"/>
  <c r="L193" i="4"/>
  <c r="M189" i="4"/>
  <c r="L189" i="4"/>
  <c r="M185" i="4"/>
  <c r="L185" i="4"/>
  <c r="M181" i="4"/>
  <c r="L181" i="4"/>
  <c r="M177" i="4"/>
  <c r="L177" i="4"/>
  <c r="M173" i="4"/>
  <c r="L173" i="4"/>
  <c r="M169" i="4"/>
  <c r="L169" i="4"/>
  <c r="M165" i="4"/>
  <c r="L165" i="4"/>
  <c r="M161" i="4"/>
  <c r="L161" i="4"/>
  <c r="M157" i="4"/>
  <c r="L157" i="4"/>
  <c r="M153" i="4"/>
  <c r="L153" i="4"/>
  <c r="M149" i="4"/>
  <c r="L149" i="4"/>
  <c r="M145" i="4"/>
  <c r="L145" i="4"/>
  <c r="M141" i="4"/>
  <c r="L141" i="4"/>
  <c r="L137" i="4"/>
  <c r="M137" i="4"/>
  <c r="M133" i="4"/>
  <c r="L133" i="4"/>
  <c r="L129" i="4"/>
  <c r="M129" i="4"/>
  <c r="M125" i="4"/>
  <c r="L125" i="4"/>
  <c r="L120" i="4"/>
  <c r="M120" i="4"/>
  <c r="M650" i="4"/>
  <c r="L650" i="4"/>
  <c r="M648" i="4"/>
  <c r="L648" i="4"/>
  <c r="L646" i="4"/>
  <c r="M646" i="4"/>
  <c r="L644" i="4"/>
  <c r="M644" i="4"/>
  <c r="L642" i="4"/>
  <c r="M642" i="4"/>
  <c r="L640" i="4"/>
  <c r="M640" i="4"/>
  <c r="L638" i="4"/>
  <c r="M638" i="4"/>
  <c r="L636" i="4"/>
  <c r="M636" i="4"/>
  <c r="M634" i="4"/>
  <c r="L634" i="4"/>
  <c r="M632" i="4"/>
  <c r="L632" i="4"/>
  <c r="L630" i="4"/>
  <c r="M630" i="4"/>
  <c r="L628" i="4"/>
  <c r="M628" i="4"/>
  <c r="L626" i="4"/>
  <c r="M626" i="4"/>
  <c r="L624" i="4"/>
  <c r="M624" i="4"/>
  <c r="L621" i="4"/>
  <c r="M621" i="4"/>
  <c r="M619" i="4"/>
  <c r="L619" i="4"/>
  <c r="M617" i="4"/>
  <c r="L617" i="4"/>
  <c r="L615" i="4"/>
  <c r="M615" i="4"/>
  <c r="L613" i="4"/>
  <c r="M613" i="4"/>
  <c r="L611" i="4"/>
  <c r="M611" i="4"/>
  <c r="L609" i="4"/>
  <c r="M609" i="4"/>
  <c r="L607" i="4"/>
  <c r="M607" i="4"/>
  <c r="L605" i="4"/>
  <c r="M605" i="4"/>
  <c r="M603" i="4"/>
  <c r="L603" i="4"/>
  <c r="M601" i="4"/>
  <c r="L601" i="4"/>
  <c r="L599" i="4"/>
  <c r="M599" i="4"/>
  <c r="L597" i="4"/>
  <c r="M597" i="4"/>
  <c r="L595" i="4"/>
  <c r="M595" i="4"/>
  <c r="L593" i="4"/>
  <c r="M593" i="4"/>
  <c r="L591" i="4"/>
  <c r="M591" i="4"/>
  <c r="L589" i="4"/>
  <c r="M589" i="4"/>
  <c r="M587" i="4"/>
  <c r="L587" i="4"/>
  <c r="M585" i="4"/>
  <c r="L585" i="4"/>
  <c r="L583" i="4"/>
  <c r="M583" i="4"/>
  <c r="L581" i="4"/>
  <c r="M581" i="4"/>
  <c r="L579" i="4"/>
  <c r="M579" i="4"/>
  <c r="L577" i="4"/>
  <c r="M577" i="4"/>
  <c r="L575" i="4"/>
  <c r="M575" i="4"/>
  <c r="L573" i="4"/>
  <c r="M573" i="4"/>
  <c r="M571" i="4"/>
  <c r="L571" i="4"/>
  <c r="M569" i="4"/>
  <c r="L569" i="4"/>
  <c r="L567" i="4"/>
  <c r="M567" i="4"/>
  <c r="L565" i="4"/>
  <c r="M565" i="4"/>
  <c r="L563" i="4"/>
  <c r="M563" i="4"/>
  <c r="L561" i="4"/>
  <c r="M561" i="4"/>
  <c r="L559" i="4"/>
  <c r="M559" i="4"/>
  <c r="L557" i="4"/>
  <c r="M557" i="4"/>
  <c r="M555" i="4"/>
  <c r="L555" i="4"/>
  <c r="M553" i="4"/>
  <c r="L553" i="4"/>
  <c r="L551" i="4"/>
  <c r="M551" i="4"/>
  <c r="L549" i="4"/>
  <c r="M549" i="4"/>
  <c r="L547" i="4"/>
  <c r="M547" i="4"/>
  <c r="L545" i="4"/>
  <c r="M545" i="4"/>
  <c r="M543" i="4"/>
  <c r="L543" i="4"/>
  <c r="M541" i="4"/>
  <c r="L541" i="4"/>
  <c r="L539" i="4"/>
  <c r="M539" i="4"/>
  <c r="L537" i="4"/>
  <c r="M537" i="4"/>
  <c r="L535" i="4"/>
  <c r="M535" i="4"/>
  <c r="L533" i="4"/>
  <c r="M533" i="4"/>
  <c r="L531" i="4"/>
  <c r="M531" i="4"/>
  <c r="L529" i="4"/>
  <c r="M529" i="4"/>
  <c r="M527" i="4"/>
  <c r="L527" i="4"/>
  <c r="M525" i="4"/>
  <c r="L525" i="4"/>
  <c r="L523" i="4"/>
  <c r="M523" i="4"/>
  <c r="L521" i="4"/>
  <c r="M521" i="4"/>
  <c r="L519" i="4"/>
  <c r="M519" i="4"/>
  <c r="L517" i="4"/>
  <c r="M517" i="4"/>
  <c r="L515" i="4"/>
  <c r="M515" i="4"/>
  <c r="L513" i="4"/>
  <c r="M513" i="4"/>
  <c r="M511" i="4"/>
  <c r="L511" i="4"/>
  <c r="M509" i="4"/>
  <c r="L509" i="4"/>
  <c r="L507" i="4"/>
  <c r="M507" i="4"/>
  <c r="L505" i="4"/>
  <c r="M505" i="4"/>
  <c r="L503" i="4"/>
  <c r="M503" i="4"/>
  <c r="L501" i="4"/>
  <c r="M501" i="4"/>
  <c r="L499" i="4"/>
  <c r="M499" i="4"/>
  <c r="L497" i="4"/>
  <c r="M497" i="4"/>
  <c r="M495" i="4"/>
  <c r="L495" i="4"/>
  <c r="M493" i="4"/>
  <c r="L493" i="4"/>
  <c r="L491" i="4"/>
  <c r="M491" i="4"/>
  <c r="L489" i="4"/>
  <c r="M489" i="4"/>
  <c r="L487" i="4"/>
  <c r="M487" i="4"/>
  <c r="L485" i="4"/>
  <c r="M485" i="4"/>
  <c r="L483" i="4"/>
  <c r="M483" i="4"/>
  <c r="L481" i="4"/>
  <c r="M481" i="4"/>
  <c r="M479" i="4"/>
  <c r="L479" i="4"/>
  <c r="M477" i="4"/>
  <c r="L477" i="4"/>
  <c r="L475" i="4"/>
  <c r="M475" i="4"/>
  <c r="L473" i="4"/>
  <c r="M473" i="4"/>
  <c r="L471" i="4"/>
  <c r="M471" i="4"/>
  <c r="L469" i="4"/>
  <c r="M469" i="4"/>
  <c r="L467" i="4"/>
  <c r="M467" i="4"/>
  <c r="L465" i="4"/>
  <c r="M465" i="4"/>
  <c r="M463" i="4"/>
  <c r="L463" i="4"/>
  <c r="M461" i="4"/>
  <c r="L461" i="4"/>
  <c r="L459" i="4"/>
  <c r="M459" i="4"/>
  <c r="L457" i="4"/>
  <c r="M457" i="4"/>
  <c r="L455" i="4"/>
  <c r="M455" i="4"/>
  <c r="L453" i="4"/>
  <c r="M453" i="4"/>
  <c r="L451" i="4"/>
  <c r="M451" i="4"/>
  <c r="L449" i="4"/>
  <c r="M449" i="4"/>
  <c r="M447" i="4"/>
  <c r="L447" i="4"/>
  <c r="M445" i="4"/>
  <c r="L445" i="4"/>
  <c r="L443" i="4"/>
  <c r="M443" i="4"/>
  <c r="L441" i="4"/>
  <c r="M441" i="4"/>
  <c r="L439" i="4"/>
  <c r="M439" i="4"/>
  <c r="L437" i="4"/>
  <c r="M437" i="4"/>
  <c r="L435" i="4"/>
  <c r="M435" i="4"/>
  <c r="L433" i="4"/>
  <c r="M433" i="4"/>
  <c r="M431" i="4"/>
  <c r="L431" i="4"/>
  <c r="M429" i="4"/>
  <c r="L429" i="4"/>
  <c r="L427" i="4"/>
  <c r="M427" i="4"/>
  <c r="L425" i="4"/>
  <c r="M425" i="4"/>
  <c r="L423" i="4"/>
  <c r="M423" i="4"/>
  <c r="L421" i="4"/>
  <c r="M421" i="4"/>
  <c r="L419" i="4"/>
  <c r="M419" i="4"/>
  <c r="L417" i="4"/>
  <c r="M417" i="4"/>
  <c r="M415" i="4"/>
  <c r="L415" i="4"/>
  <c r="M413" i="4"/>
  <c r="L413" i="4"/>
  <c r="L411" i="4"/>
  <c r="M411" i="4"/>
  <c r="L409" i="4"/>
  <c r="M409" i="4"/>
  <c r="L407" i="4"/>
  <c r="M407" i="4"/>
  <c r="L405" i="4"/>
  <c r="M405" i="4"/>
  <c r="L403" i="4"/>
  <c r="M403" i="4"/>
  <c r="L401" i="4"/>
  <c r="M401" i="4"/>
  <c r="M399" i="4"/>
  <c r="L399" i="4"/>
  <c r="M397" i="4"/>
  <c r="L397" i="4"/>
  <c r="M392" i="4"/>
  <c r="L392" i="4"/>
  <c r="L389" i="4"/>
  <c r="M389" i="4"/>
  <c r="L384" i="4"/>
  <c r="M384" i="4"/>
  <c r="M381" i="4"/>
  <c r="L381" i="4"/>
  <c r="M376" i="4"/>
  <c r="L376" i="4"/>
  <c r="M373" i="4"/>
  <c r="L373" i="4"/>
  <c r="L368" i="4"/>
  <c r="M368" i="4"/>
  <c r="L364" i="4"/>
  <c r="M364" i="4"/>
  <c r="M360" i="4"/>
  <c r="L360" i="4"/>
  <c r="L356" i="4"/>
  <c r="M356" i="4"/>
  <c r="M352" i="4"/>
  <c r="L352" i="4"/>
  <c r="L348" i="4"/>
  <c r="M348" i="4"/>
  <c r="L344" i="4"/>
  <c r="M344" i="4"/>
  <c r="M340" i="4"/>
  <c r="L340" i="4"/>
  <c r="L336" i="4"/>
  <c r="M336" i="4"/>
  <c r="L332" i="4"/>
  <c r="M332" i="4"/>
  <c r="L328" i="4"/>
  <c r="M328" i="4"/>
  <c r="L324" i="4"/>
  <c r="M324" i="4"/>
  <c r="L320" i="4"/>
  <c r="M320" i="4"/>
  <c r="L316" i="4"/>
  <c r="M316" i="4"/>
  <c r="L312" i="4"/>
  <c r="M312" i="4"/>
  <c r="M308" i="4"/>
  <c r="L308" i="4"/>
  <c r="L304" i="4"/>
  <c r="M304" i="4"/>
  <c r="L300" i="4"/>
  <c r="M300" i="4"/>
  <c r="L296" i="4"/>
  <c r="M296" i="4"/>
  <c r="L292" i="4"/>
  <c r="M292" i="4"/>
  <c r="L288" i="4"/>
  <c r="M288" i="4"/>
  <c r="L284" i="4"/>
  <c r="M284" i="4"/>
  <c r="L280" i="4"/>
  <c r="M280" i="4"/>
  <c r="M276" i="4"/>
  <c r="L276" i="4"/>
  <c r="L272" i="4"/>
  <c r="M272" i="4"/>
  <c r="M268" i="4"/>
  <c r="L268" i="4"/>
  <c r="L264" i="4"/>
  <c r="M264" i="4"/>
  <c r="M260" i="4"/>
  <c r="L260" i="4"/>
  <c r="L256" i="4"/>
  <c r="M256" i="4"/>
  <c r="M252" i="4"/>
  <c r="L252" i="4"/>
  <c r="L248" i="4"/>
  <c r="M248" i="4"/>
  <c r="M244" i="4"/>
  <c r="L244" i="4"/>
  <c r="L240" i="4"/>
  <c r="M240" i="4"/>
  <c r="M236" i="4"/>
  <c r="L236" i="4"/>
  <c r="L232" i="4"/>
  <c r="M232" i="4"/>
  <c r="M228" i="4"/>
  <c r="L228" i="4"/>
  <c r="L224" i="4"/>
  <c r="M224" i="4"/>
  <c r="M220" i="4"/>
  <c r="L220" i="4"/>
  <c r="L216" i="4"/>
  <c r="M216" i="4"/>
  <c r="M212" i="4"/>
  <c r="L212" i="4"/>
  <c r="M208" i="4"/>
  <c r="L208" i="4"/>
  <c r="M204" i="4"/>
  <c r="L204" i="4"/>
  <c r="M200" i="4"/>
  <c r="L200" i="4"/>
  <c r="M196" i="4"/>
  <c r="L196" i="4"/>
  <c r="M192" i="4"/>
  <c r="L192" i="4"/>
  <c r="M188" i="4"/>
  <c r="L188" i="4"/>
  <c r="M184" i="4"/>
  <c r="L184" i="4"/>
  <c r="M180" i="4"/>
  <c r="L180" i="4"/>
  <c r="M176" i="4"/>
  <c r="L176" i="4"/>
  <c r="M172" i="4"/>
  <c r="L172" i="4"/>
  <c r="M168" i="4"/>
  <c r="L168" i="4"/>
  <c r="M164" i="4"/>
  <c r="L164" i="4"/>
  <c r="M160" i="4"/>
  <c r="L160" i="4"/>
  <c r="M156" i="4"/>
  <c r="L156" i="4"/>
  <c r="M152" i="4"/>
  <c r="L152" i="4"/>
  <c r="M148" i="4"/>
  <c r="L148" i="4"/>
  <c r="M144" i="4"/>
  <c r="L144" i="4"/>
  <c r="L140" i="4"/>
  <c r="M140" i="4"/>
  <c r="M136" i="4"/>
  <c r="L136" i="4"/>
  <c r="L132" i="4"/>
  <c r="M132" i="4"/>
  <c r="M128" i="4"/>
  <c r="L128" i="4"/>
  <c r="L124" i="4"/>
  <c r="M124" i="4"/>
  <c r="M119" i="4"/>
  <c r="L119" i="4"/>
  <c r="L115" i="4"/>
  <c r="M115" i="4"/>
  <c r="M109" i="4"/>
  <c r="L109" i="4"/>
  <c r="L105" i="4"/>
  <c r="M105" i="4"/>
  <c r="M101" i="4"/>
  <c r="L101" i="4"/>
  <c r="L652" i="4"/>
  <c r="M652" i="4"/>
  <c r="L2" i="4"/>
  <c r="M2" i="4"/>
  <c r="L394" i="4"/>
  <c r="M394" i="4"/>
  <c r="L391" i="4"/>
  <c r="M391" i="4"/>
  <c r="L386" i="4"/>
  <c r="M386" i="4"/>
  <c r="M383" i="4"/>
  <c r="L383" i="4"/>
  <c r="L378" i="4"/>
  <c r="M378" i="4"/>
  <c r="L375" i="4"/>
  <c r="M375" i="4"/>
  <c r="L370" i="4"/>
  <c r="M370" i="4"/>
  <c r="M367" i="4"/>
  <c r="L367" i="4"/>
  <c r="L363" i="4"/>
  <c r="M363" i="4"/>
  <c r="M359" i="4"/>
  <c r="L359" i="4"/>
  <c r="L355" i="4"/>
  <c r="M355" i="4"/>
  <c r="M351" i="4"/>
  <c r="L351" i="4"/>
  <c r="M347" i="4"/>
  <c r="L347" i="4"/>
  <c r="L343" i="4"/>
  <c r="M343" i="4"/>
  <c r="L339" i="4"/>
  <c r="M339" i="4"/>
  <c r="L335" i="4"/>
  <c r="M335" i="4"/>
  <c r="L331" i="4"/>
  <c r="M331" i="4"/>
  <c r="M327" i="4"/>
  <c r="L327" i="4"/>
  <c r="L323" i="4"/>
  <c r="M323" i="4"/>
  <c r="L319" i="4"/>
  <c r="M319" i="4"/>
  <c r="L315" i="4"/>
  <c r="M315" i="4"/>
  <c r="L311" i="4"/>
  <c r="M311" i="4"/>
  <c r="L307" i="4"/>
  <c r="M307" i="4"/>
  <c r="L303" i="4"/>
  <c r="M303" i="4"/>
  <c r="L299" i="4"/>
  <c r="M299" i="4"/>
  <c r="M295" i="4"/>
  <c r="L295" i="4"/>
  <c r="L291" i="4"/>
  <c r="M291" i="4"/>
  <c r="L287" i="4"/>
  <c r="M287" i="4"/>
  <c r="L283" i="4"/>
  <c r="M283" i="4"/>
  <c r="M279" i="4"/>
  <c r="L279" i="4"/>
  <c r="L275" i="4"/>
  <c r="M275" i="4"/>
  <c r="M271" i="4"/>
  <c r="L271" i="4"/>
  <c r="L267" i="4"/>
  <c r="M267" i="4"/>
  <c r="M263" i="4"/>
  <c r="L263" i="4"/>
  <c r="L259" i="4"/>
  <c r="M259" i="4"/>
  <c r="M255" i="4"/>
  <c r="L255" i="4"/>
  <c r="L251" i="4"/>
  <c r="M251" i="4"/>
  <c r="M247" i="4"/>
  <c r="L247" i="4"/>
  <c r="L243" i="4"/>
  <c r="M243" i="4"/>
  <c r="M239" i="4"/>
  <c r="L239" i="4"/>
  <c r="L235" i="4"/>
  <c r="M235" i="4"/>
  <c r="M231" i="4"/>
  <c r="L231" i="4"/>
  <c r="L227" i="4"/>
  <c r="M227" i="4"/>
  <c r="M223" i="4"/>
  <c r="L223" i="4"/>
  <c r="L219" i="4"/>
  <c r="M219" i="4"/>
  <c r="M215" i="4"/>
  <c r="L215" i="4"/>
  <c r="M211" i="4"/>
  <c r="L211" i="4"/>
  <c r="M207" i="4"/>
  <c r="L207" i="4"/>
  <c r="M203" i="4"/>
  <c r="L203" i="4"/>
  <c r="M199" i="4"/>
  <c r="L199" i="4"/>
  <c r="M195" i="4"/>
  <c r="L195" i="4"/>
  <c r="M191" i="4"/>
  <c r="L191" i="4"/>
  <c r="M187" i="4"/>
  <c r="L187" i="4"/>
  <c r="M183" i="4"/>
  <c r="L183" i="4"/>
  <c r="M179" i="4"/>
  <c r="L179" i="4"/>
  <c r="M175" i="4"/>
  <c r="L175" i="4"/>
  <c r="M171" i="4"/>
  <c r="L171" i="4"/>
  <c r="M167" i="4"/>
  <c r="L167" i="4"/>
  <c r="M163" i="4"/>
  <c r="L163" i="4"/>
  <c r="M159" i="4"/>
  <c r="L159" i="4"/>
  <c r="M155" i="4"/>
  <c r="L155" i="4"/>
  <c r="M151" i="4"/>
  <c r="L151" i="4"/>
  <c r="M147" i="4"/>
  <c r="L147" i="4"/>
  <c r="L143" i="4"/>
  <c r="M143" i="4"/>
  <c r="M139" i="4"/>
  <c r="L139" i="4"/>
  <c r="L135" i="4"/>
  <c r="M135" i="4"/>
  <c r="M131" i="4"/>
  <c r="L131" i="4"/>
  <c r="L127" i="4"/>
  <c r="M127" i="4"/>
  <c r="M123" i="4"/>
  <c r="L123" i="4"/>
  <c r="L118" i="4"/>
  <c r="M118" i="4"/>
  <c r="L651" i="4"/>
  <c r="M651" i="4"/>
  <c r="L649" i="4"/>
  <c r="M649" i="4"/>
  <c r="L647" i="4"/>
  <c r="M647" i="4"/>
  <c r="L645" i="4"/>
  <c r="M645" i="4"/>
  <c r="M643" i="4"/>
  <c r="L643" i="4"/>
  <c r="M641" i="4"/>
  <c r="L641" i="4"/>
  <c r="L639" i="4"/>
  <c r="M639" i="4"/>
  <c r="L637" i="4"/>
  <c r="M637" i="4"/>
  <c r="L635" i="4"/>
  <c r="M635" i="4"/>
  <c r="L633" i="4"/>
  <c r="M633" i="4"/>
  <c r="L631" i="4"/>
  <c r="M631" i="4"/>
  <c r="L629" i="4"/>
  <c r="M629" i="4"/>
  <c r="M627" i="4"/>
  <c r="L627" i="4"/>
  <c r="M625" i="4"/>
  <c r="L625" i="4"/>
  <c r="L623" i="4"/>
  <c r="M623" i="4"/>
  <c r="L622" i="4"/>
  <c r="M622" i="4"/>
  <c r="L620" i="4"/>
  <c r="M620" i="4"/>
  <c r="L618" i="4"/>
  <c r="M618" i="4"/>
  <c r="L616" i="4"/>
  <c r="M616" i="4"/>
  <c r="L614" i="4"/>
  <c r="M614" i="4"/>
  <c r="M612" i="4"/>
  <c r="L612" i="4"/>
  <c r="M610" i="4"/>
  <c r="L610" i="4"/>
  <c r="L608" i="4"/>
  <c r="M608" i="4"/>
  <c r="L606" i="4"/>
  <c r="M606" i="4"/>
  <c r="L604" i="4"/>
  <c r="M604" i="4"/>
  <c r="L602" i="4"/>
  <c r="M602" i="4"/>
  <c r="L600" i="4"/>
  <c r="M600" i="4"/>
  <c r="L598" i="4"/>
  <c r="M598" i="4"/>
  <c r="M596" i="4"/>
  <c r="L596" i="4"/>
  <c r="M594" i="4"/>
  <c r="L594" i="4"/>
  <c r="L592" i="4"/>
  <c r="M592" i="4"/>
  <c r="L590" i="4"/>
  <c r="M590" i="4"/>
  <c r="L588" i="4"/>
  <c r="M588" i="4"/>
  <c r="L586" i="4"/>
  <c r="M586" i="4"/>
  <c r="L584" i="4"/>
  <c r="M584" i="4"/>
  <c r="L582" i="4"/>
  <c r="M582" i="4"/>
  <c r="M580" i="4"/>
  <c r="L580" i="4"/>
  <c r="M578" i="4"/>
  <c r="L578" i="4"/>
  <c r="L576" i="4"/>
  <c r="M576" i="4"/>
  <c r="L574" i="4"/>
  <c r="M574" i="4"/>
  <c r="L572" i="4"/>
  <c r="M572" i="4"/>
  <c r="L570" i="4"/>
  <c r="M570" i="4"/>
  <c r="L568" i="4"/>
  <c r="M568" i="4"/>
  <c r="L566" i="4"/>
  <c r="M566" i="4"/>
  <c r="M564" i="4"/>
  <c r="L564" i="4"/>
  <c r="M562" i="4"/>
  <c r="L562" i="4"/>
  <c r="L560" i="4"/>
  <c r="M560" i="4"/>
  <c r="L558" i="4"/>
  <c r="M558" i="4"/>
  <c r="L556" i="4"/>
  <c r="M556" i="4"/>
  <c r="L554" i="4"/>
  <c r="M554" i="4"/>
  <c r="L552" i="4"/>
  <c r="M552" i="4"/>
  <c r="L550" i="4"/>
  <c r="M550" i="4"/>
  <c r="L548" i="4"/>
  <c r="M548" i="4"/>
  <c r="L546" i="4"/>
  <c r="M546" i="4"/>
  <c r="L544" i="4"/>
  <c r="M544" i="4"/>
  <c r="L542" i="4"/>
  <c r="M542" i="4"/>
  <c r="L540" i="4"/>
  <c r="M540" i="4"/>
  <c r="L538" i="4"/>
  <c r="M538" i="4"/>
  <c r="M536" i="4"/>
  <c r="L536" i="4"/>
  <c r="M534" i="4"/>
  <c r="L534" i="4"/>
  <c r="L532" i="4"/>
  <c r="M532" i="4"/>
  <c r="L530" i="4"/>
  <c r="M530" i="4"/>
  <c r="L528" i="4"/>
  <c r="M528" i="4"/>
  <c r="L526" i="4"/>
  <c r="M526" i="4"/>
  <c r="L524" i="4"/>
  <c r="M524" i="4"/>
  <c r="L522" i="4"/>
  <c r="M522" i="4"/>
  <c r="M520" i="4"/>
  <c r="L520" i="4"/>
  <c r="M518" i="4"/>
  <c r="L518" i="4"/>
  <c r="L516" i="4"/>
  <c r="M516" i="4"/>
  <c r="L514" i="4"/>
  <c r="M514" i="4"/>
  <c r="L512" i="4"/>
  <c r="M512" i="4"/>
  <c r="L510" i="4"/>
  <c r="M510" i="4"/>
  <c r="L508" i="4"/>
  <c r="M508" i="4"/>
  <c r="L506" i="4"/>
  <c r="M506" i="4"/>
  <c r="M504" i="4"/>
  <c r="L504" i="4"/>
  <c r="M502" i="4"/>
  <c r="L502" i="4"/>
  <c r="L500" i="4"/>
  <c r="M500" i="4"/>
  <c r="L498" i="4"/>
  <c r="M498" i="4"/>
  <c r="L496" i="4"/>
  <c r="M496" i="4"/>
  <c r="L494" i="4"/>
  <c r="M494" i="4"/>
  <c r="L492" i="4"/>
  <c r="M492" i="4"/>
  <c r="L490" i="4"/>
  <c r="M490" i="4"/>
  <c r="M488" i="4"/>
  <c r="L488" i="4"/>
  <c r="M486" i="4"/>
  <c r="L486" i="4"/>
  <c r="L484" i="4"/>
  <c r="M484" i="4"/>
  <c r="L482" i="4"/>
  <c r="M482" i="4"/>
  <c r="L480" i="4"/>
  <c r="M480" i="4"/>
  <c r="L478" i="4"/>
  <c r="M478" i="4"/>
  <c r="L476" i="4"/>
  <c r="M476" i="4"/>
  <c r="L474" i="4"/>
  <c r="M474" i="4"/>
  <c r="M472" i="4"/>
  <c r="L472" i="4"/>
  <c r="M470" i="4"/>
  <c r="L470" i="4"/>
  <c r="L468" i="4"/>
  <c r="M468" i="4"/>
  <c r="L466" i="4"/>
  <c r="M466" i="4"/>
  <c r="L464" i="4"/>
  <c r="M464" i="4"/>
  <c r="L462" i="4"/>
  <c r="M462" i="4"/>
  <c r="L460" i="4"/>
  <c r="M460" i="4"/>
  <c r="L458" i="4"/>
  <c r="M458" i="4"/>
  <c r="M456" i="4"/>
  <c r="L456" i="4"/>
  <c r="M454" i="4"/>
  <c r="L454" i="4"/>
  <c r="L452" i="4"/>
  <c r="M452" i="4"/>
  <c r="L450" i="4"/>
  <c r="M450" i="4"/>
  <c r="L448" i="4"/>
  <c r="M448" i="4"/>
  <c r="L446" i="4"/>
  <c r="M446" i="4"/>
  <c r="L444" i="4"/>
  <c r="M444" i="4"/>
  <c r="L442" i="4"/>
  <c r="M442" i="4"/>
  <c r="M440" i="4"/>
  <c r="L440" i="4"/>
  <c r="M438" i="4"/>
  <c r="L438" i="4"/>
  <c r="L436" i="4"/>
  <c r="M436" i="4"/>
  <c r="L434" i="4"/>
  <c r="M434" i="4"/>
  <c r="L432" i="4"/>
  <c r="M432" i="4"/>
  <c r="L430" i="4"/>
  <c r="M430" i="4"/>
  <c r="L428" i="4"/>
  <c r="M428" i="4"/>
  <c r="L426" i="4"/>
  <c r="M426" i="4"/>
  <c r="M424" i="4"/>
  <c r="L424" i="4"/>
  <c r="M422" i="4"/>
  <c r="L422" i="4"/>
  <c r="L420" i="4"/>
  <c r="M420" i="4"/>
  <c r="L418" i="4"/>
  <c r="M418" i="4"/>
  <c r="L416" i="4"/>
  <c r="M416" i="4"/>
  <c r="L414" i="4"/>
  <c r="M414" i="4"/>
  <c r="L412" i="4"/>
  <c r="M412" i="4"/>
  <c r="L410" i="4"/>
  <c r="M410" i="4"/>
  <c r="M408" i="4"/>
  <c r="L408" i="4"/>
  <c r="M406" i="4"/>
  <c r="L406" i="4"/>
  <c r="M404" i="4"/>
  <c r="L404" i="4"/>
  <c r="L402" i="4"/>
  <c r="M402" i="4"/>
  <c r="L400" i="4"/>
  <c r="M400" i="4"/>
  <c r="L398" i="4"/>
  <c r="M398" i="4"/>
  <c r="L396" i="4"/>
  <c r="M396" i="4"/>
  <c r="L393" i="4"/>
  <c r="M393" i="4"/>
  <c r="L388" i="4"/>
  <c r="M388" i="4"/>
  <c r="L385" i="4"/>
  <c r="M385" i="4"/>
  <c r="L380" i="4"/>
  <c r="M380" i="4"/>
  <c r="L377" i="4"/>
  <c r="M377" i="4"/>
  <c r="L372" i="4"/>
  <c r="M372" i="4"/>
  <c r="L369" i="4"/>
  <c r="M369" i="4"/>
  <c r="M366" i="4"/>
  <c r="L366" i="4"/>
  <c r="L362" i="4"/>
  <c r="M362" i="4"/>
  <c r="M358" i="4"/>
  <c r="L358" i="4"/>
  <c r="M354" i="4"/>
  <c r="L354" i="4"/>
  <c r="L350" i="4"/>
  <c r="M350" i="4"/>
  <c r="L346" i="4"/>
  <c r="M346" i="4"/>
  <c r="L342" i="4"/>
  <c r="M342" i="4"/>
  <c r="M338" i="4"/>
  <c r="L338" i="4"/>
  <c r="M334" i="4"/>
  <c r="L334" i="4"/>
  <c r="L330" i="4"/>
  <c r="M330" i="4"/>
  <c r="M326" i="4"/>
  <c r="L326" i="4"/>
  <c r="L322" i="4"/>
  <c r="M322" i="4"/>
  <c r="M318" i="4"/>
  <c r="L318" i="4"/>
  <c r="L314" i="4"/>
  <c r="M314" i="4"/>
  <c r="M310" i="4"/>
  <c r="L310" i="4"/>
  <c r="M306" i="4"/>
  <c r="L306" i="4"/>
  <c r="M302" i="4"/>
  <c r="L302" i="4"/>
  <c r="L298" i="4"/>
  <c r="M298" i="4"/>
  <c r="M294" i="4"/>
  <c r="L294" i="4"/>
  <c r="L290" i="4"/>
  <c r="M290" i="4"/>
  <c r="M286" i="4"/>
  <c r="L286" i="4"/>
  <c r="M282" i="4"/>
  <c r="L282" i="4"/>
  <c r="L278" i="4"/>
  <c r="M278" i="4"/>
  <c r="L274" i="4"/>
  <c r="M274" i="4"/>
  <c r="L270" i="4"/>
  <c r="M270" i="4"/>
  <c r="M266" i="4"/>
  <c r="L266" i="4"/>
  <c r="L262" i="4"/>
  <c r="M262" i="4"/>
  <c r="L258" i="4"/>
  <c r="M258" i="4"/>
  <c r="L254" i="4"/>
  <c r="M254" i="4"/>
  <c r="M250" i="4"/>
  <c r="L250" i="4"/>
  <c r="L246" i="4"/>
  <c r="M246" i="4"/>
  <c r="L242" i="4"/>
  <c r="M242" i="4"/>
  <c r="L238" i="4"/>
  <c r="M238" i="4"/>
  <c r="L234" i="4"/>
  <c r="M234" i="4"/>
  <c r="L230" i="4"/>
  <c r="M230" i="4"/>
  <c r="L226" i="4"/>
  <c r="M226" i="4"/>
  <c r="L222" i="4"/>
  <c r="M222" i="4"/>
  <c r="L218" i="4"/>
  <c r="M218" i="4"/>
  <c r="L214" i="4"/>
  <c r="M214" i="4"/>
  <c r="L210" i="4"/>
  <c r="M210" i="4"/>
  <c r="L206" i="4"/>
  <c r="M206" i="4"/>
  <c r="L202" i="4"/>
  <c r="M202" i="4"/>
  <c r="L198" i="4"/>
  <c r="M198" i="4"/>
  <c r="L194" i="4"/>
  <c r="M194" i="4"/>
  <c r="L190" i="4"/>
  <c r="M190" i="4"/>
  <c r="L186" i="4"/>
  <c r="M186" i="4"/>
  <c r="L182" i="4"/>
  <c r="M182" i="4"/>
  <c r="L178" i="4"/>
  <c r="M178" i="4"/>
  <c r="L174" i="4"/>
  <c r="M174" i="4"/>
  <c r="L170" i="4"/>
  <c r="M170" i="4"/>
  <c r="L166" i="4"/>
  <c r="M166" i="4"/>
  <c r="L162" i="4"/>
  <c r="M162" i="4"/>
  <c r="L158" i="4"/>
  <c r="M158" i="4"/>
  <c r="L154" i="4"/>
  <c r="M154" i="4"/>
  <c r="L150" i="4"/>
  <c r="M150" i="4"/>
  <c r="L146" i="4"/>
  <c r="M146" i="4"/>
  <c r="L142" i="4"/>
  <c r="M142" i="4"/>
  <c r="L138" i="4"/>
  <c r="M138" i="4"/>
  <c r="L134" i="4"/>
  <c r="M134" i="4"/>
  <c r="L130" i="4"/>
  <c r="M130" i="4"/>
  <c r="L126" i="4"/>
  <c r="M126" i="4"/>
  <c r="L121" i="4"/>
  <c r="M121" i="4"/>
  <c r="L117" i="4"/>
  <c r="M117" i="4"/>
  <c r="L113" i="4"/>
  <c r="M113" i="4"/>
  <c r="L107" i="4"/>
  <c r="M107" i="4"/>
  <c r="L103" i="4"/>
  <c r="M103" i="4"/>
  <c r="L84" i="4"/>
  <c r="M84" i="4"/>
  <c r="L81" i="4"/>
  <c r="M81" i="4"/>
  <c r="L76" i="4"/>
  <c r="M76" i="4"/>
  <c r="L73" i="4"/>
  <c r="M73" i="4"/>
  <c r="L68" i="4"/>
  <c r="M68" i="4"/>
  <c r="L65" i="4"/>
  <c r="M65" i="4"/>
  <c r="L60" i="4"/>
  <c r="M60" i="4"/>
  <c r="L57" i="4"/>
  <c r="M57" i="4"/>
  <c r="L52" i="4"/>
  <c r="M52" i="4"/>
  <c r="M48" i="4"/>
  <c r="L48" i="4"/>
  <c r="L44" i="4"/>
  <c r="M44" i="4"/>
  <c r="M40" i="4"/>
  <c r="L40" i="4"/>
  <c r="L36" i="4"/>
  <c r="M36" i="4"/>
  <c r="M32" i="4"/>
  <c r="L32" i="4"/>
  <c r="L28" i="4"/>
  <c r="M28" i="4"/>
  <c r="M24" i="4"/>
  <c r="L24" i="4"/>
  <c r="L20" i="4"/>
  <c r="M20" i="4"/>
  <c r="L16" i="4"/>
  <c r="M16" i="4"/>
  <c r="L12" i="4"/>
  <c r="M12" i="4"/>
  <c r="M8" i="4"/>
  <c r="L8" i="4"/>
  <c r="L4" i="4"/>
  <c r="M4" i="4"/>
  <c r="L99" i="4"/>
  <c r="M99" i="4"/>
  <c r="L97" i="4"/>
  <c r="M97" i="4"/>
  <c r="L95" i="4"/>
  <c r="M95" i="4"/>
  <c r="M93" i="4"/>
  <c r="L93" i="4"/>
  <c r="L91" i="4"/>
  <c r="M91" i="4"/>
  <c r="L89" i="4"/>
  <c r="M89" i="4"/>
  <c r="L86" i="4"/>
  <c r="M86" i="4"/>
  <c r="L83" i="4"/>
  <c r="M83" i="4"/>
  <c r="L78" i="4"/>
  <c r="M78" i="4"/>
  <c r="L75" i="4"/>
  <c r="M75" i="4"/>
  <c r="L70" i="4"/>
  <c r="M70" i="4"/>
  <c r="L67" i="4"/>
  <c r="M67" i="4"/>
  <c r="L62" i="4"/>
  <c r="M62" i="4"/>
  <c r="L59" i="4"/>
  <c r="M59" i="4"/>
  <c r="L54" i="4"/>
  <c r="M54" i="4"/>
  <c r="L51" i="4"/>
  <c r="M51" i="4"/>
  <c r="L47" i="4"/>
  <c r="M47" i="4"/>
  <c r="L43" i="4"/>
  <c r="M43" i="4"/>
  <c r="L39" i="4"/>
  <c r="M39" i="4"/>
  <c r="L35" i="4"/>
  <c r="M35" i="4"/>
  <c r="L31" i="4"/>
  <c r="M31" i="4"/>
  <c r="L27" i="4"/>
  <c r="M27" i="4"/>
  <c r="L23" i="4"/>
  <c r="M23" i="4"/>
  <c r="L19" i="4"/>
  <c r="M19" i="4"/>
  <c r="M15" i="4"/>
  <c r="L15" i="4"/>
  <c r="L11" i="4"/>
  <c r="M11" i="4"/>
  <c r="L7" i="4"/>
  <c r="M7" i="4"/>
  <c r="M88" i="4"/>
  <c r="L88" i="4"/>
  <c r="M85" i="4"/>
  <c r="L85" i="4"/>
  <c r="M80" i="4"/>
  <c r="L80" i="4"/>
  <c r="M77" i="4"/>
  <c r="L77" i="4"/>
  <c r="M72" i="4"/>
  <c r="L72" i="4"/>
  <c r="M69" i="4"/>
  <c r="L69" i="4"/>
  <c r="M64" i="4"/>
  <c r="L64" i="4"/>
  <c r="M61" i="4"/>
  <c r="L61" i="4"/>
  <c r="M56" i="4"/>
  <c r="L56" i="4"/>
  <c r="M53" i="4"/>
  <c r="L53" i="4"/>
  <c r="M50" i="4"/>
  <c r="L50" i="4"/>
  <c r="L46" i="4"/>
  <c r="M46" i="4"/>
  <c r="M42" i="4"/>
  <c r="L42" i="4"/>
  <c r="L38" i="4"/>
  <c r="M38" i="4"/>
  <c r="M34" i="4"/>
  <c r="L34" i="4"/>
  <c r="L30" i="4"/>
  <c r="M30" i="4"/>
  <c r="M26" i="4"/>
  <c r="L26" i="4"/>
  <c r="L22" i="4"/>
  <c r="M22" i="4"/>
  <c r="L18" i="4"/>
  <c r="M18" i="4"/>
  <c r="L14" i="4"/>
  <c r="M14" i="4"/>
  <c r="M10" i="4"/>
  <c r="L10" i="4"/>
  <c r="L6" i="4"/>
  <c r="M6" i="4"/>
  <c r="M116" i="4"/>
  <c r="L116" i="4"/>
  <c r="M114" i="4"/>
  <c r="L114" i="4"/>
  <c r="L110" i="4"/>
  <c r="M110" i="4"/>
  <c r="L108" i="4"/>
  <c r="M108" i="4"/>
  <c r="M106" i="4"/>
  <c r="L106" i="4"/>
  <c r="M104" i="4"/>
  <c r="L104" i="4"/>
  <c r="L102" i="4"/>
  <c r="M102" i="4"/>
  <c r="L100" i="4"/>
  <c r="M100" i="4"/>
  <c r="M98" i="4"/>
  <c r="L98" i="4"/>
  <c r="M96" i="4"/>
  <c r="L96" i="4"/>
  <c r="L87" i="4"/>
  <c r="M87" i="4"/>
  <c r="M82" i="4"/>
  <c r="L82" i="4"/>
  <c r="L79" i="4"/>
  <c r="M79" i="4"/>
  <c r="M74" i="4"/>
  <c r="L74" i="4"/>
  <c r="L71" i="4"/>
  <c r="M71" i="4"/>
  <c r="M66" i="4"/>
  <c r="L66" i="4"/>
  <c r="L63" i="4"/>
  <c r="M63" i="4"/>
  <c r="M58" i="4"/>
  <c r="L58" i="4"/>
  <c r="L55" i="4"/>
  <c r="M55" i="4"/>
  <c r="L49" i="4"/>
  <c r="M49" i="4"/>
  <c r="M45" i="4"/>
  <c r="L45" i="4"/>
  <c r="L41" i="4"/>
  <c r="M41" i="4"/>
  <c r="M37" i="4"/>
  <c r="L37" i="4"/>
  <c r="L33" i="4"/>
  <c r="M33" i="4"/>
  <c r="M29" i="4"/>
  <c r="L29" i="4"/>
  <c r="L25" i="4"/>
  <c r="M25" i="4"/>
  <c r="L21" i="4"/>
  <c r="M21" i="4"/>
  <c r="M17" i="4"/>
  <c r="L17" i="4"/>
  <c r="L13" i="4"/>
  <c r="M13" i="4"/>
  <c r="L9" i="4"/>
  <c r="M9" i="4"/>
  <c r="L5" i="4"/>
  <c r="M5" i="4"/>
  <c r="L94" i="4"/>
  <c r="M94" i="4"/>
  <c r="L92" i="4"/>
  <c r="M92" i="4"/>
  <c r="M90" i="4"/>
  <c r="L90" i="4"/>
  <c r="L3" i="4"/>
  <c r="M3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2" i="3"/>
  <c r="G3" i="3"/>
  <c r="I3" i="3" s="1"/>
  <c r="G4" i="3"/>
  <c r="I4" i="3" s="1"/>
  <c r="G5" i="3"/>
  <c r="I5" i="3" s="1"/>
  <c r="G6" i="3"/>
  <c r="I6" i="3" s="1"/>
  <c r="G7" i="3"/>
  <c r="I7" i="3" s="1"/>
  <c r="G8" i="3"/>
  <c r="I8" i="3" s="1"/>
  <c r="G9" i="3"/>
  <c r="I9" i="3" s="1"/>
  <c r="G10" i="3"/>
  <c r="I10" i="3" s="1"/>
  <c r="G11" i="3"/>
  <c r="I11" i="3" s="1"/>
  <c r="G12" i="3"/>
  <c r="I12" i="3" s="1"/>
  <c r="G13" i="3"/>
  <c r="I13" i="3" s="1"/>
  <c r="G14" i="3"/>
  <c r="I14" i="3" s="1"/>
  <c r="G15" i="3"/>
  <c r="I15" i="3" s="1"/>
  <c r="G16" i="3"/>
  <c r="I16" i="3" s="1"/>
  <c r="G17" i="3"/>
  <c r="I17" i="3" s="1"/>
  <c r="G18" i="3"/>
  <c r="I18" i="3" s="1"/>
  <c r="G19" i="3"/>
  <c r="I19" i="3" s="1"/>
  <c r="G20" i="3"/>
  <c r="I20" i="3" s="1"/>
  <c r="G21" i="3"/>
  <c r="I21" i="3" s="1"/>
  <c r="G22" i="3"/>
  <c r="I22" i="3" s="1"/>
  <c r="G23" i="3"/>
  <c r="I23" i="3" s="1"/>
  <c r="G24" i="3"/>
  <c r="I24" i="3" s="1"/>
  <c r="G25" i="3"/>
  <c r="I25" i="3" s="1"/>
  <c r="G26" i="3"/>
  <c r="I26" i="3" s="1"/>
  <c r="G27" i="3"/>
  <c r="I27" i="3" s="1"/>
  <c r="G28" i="3"/>
  <c r="I28" i="3" s="1"/>
  <c r="G29" i="3"/>
  <c r="I29" i="3" s="1"/>
  <c r="G30" i="3"/>
  <c r="I30" i="3" s="1"/>
  <c r="G31" i="3"/>
  <c r="I31" i="3" s="1"/>
  <c r="G32" i="3"/>
  <c r="I32" i="3" s="1"/>
  <c r="G33" i="3"/>
  <c r="I33" i="3" s="1"/>
  <c r="G34" i="3"/>
  <c r="I34" i="3" s="1"/>
  <c r="G35" i="3"/>
  <c r="I35" i="3" s="1"/>
  <c r="G36" i="3"/>
  <c r="I36" i="3" s="1"/>
  <c r="G37" i="3"/>
  <c r="I37" i="3" s="1"/>
  <c r="G38" i="3"/>
  <c r="I38" i="3" s="1"/>
  <c r="G39" i="3"/>
  <c r="I39" i="3" s="1"/>
  <c r="G40" i="3"/>
  <c r="I40" i="3" s="1"/>
  <c r="G41" i="3"/>
  <c r="I41" i="3" s="1"/>
  <c r="G42" i="3"/>
  <c r="I42" i="3" s="1"/>
  <c r="G43" i="3"/>
  <c r="I43" i="3" s="1"/>
  <c r="G44" i="3"/>
  <c r="I44" i="3" s="1"/>
  <c r="G45" i="3"/>
  <c r="I45" i="3" s="1"/>
  <c r="G46" i="3"/>
  <c r="I46" i="3" s="1"/>
  <c r="G47" i="3"/>
  <c r="I47" i="3" s="1"/>
  <c r="G48" i="3"/>
  <c r="I48" i="3" s="1"/>
  <c r="G49" i="3"/>
  <c r="I49" i="3" s="1"/>
  <c r="G50" i="3"/>
  <c r="I50" i="3" s="1"/>
  <c r="G51" i="3"/>
  <c r="I51" i="3" s="1"/>
  <c r="G52" i="3"/>
  <c r="I52" i="3" s="1"/>
  <c r="G53" i="3"/>
  <c r="I53" i="3" s="1"/>
  <c r="G54" i="3"/>
  <c r="I54" i="3" s="1"/>
  <c r="G55" i="3"/>
  <c r="I55" i="3" s="1"/>
  <c r="G56" i="3"/>
  <c r="I56" i="3" s="1"/>
  <c r="G57" i="3"/>
  <c r="I57" i="3" s="1"/>
  <c r="G58" i="3"/>
  <c r="I58" i="3" s="1"/>
  <c r="G59" i="3"/>
  <c r="I59" i="3" s="1"/>
  <c r="G60" i="3"/>
  <c r="I60" i="3" s="1"/>
  <c r="G61" i="3"/>
  <c r="I61" i="3" s="1"/>
  <c r="G62" i="3"/>
  <c r="I62" i="3" s="1"/>
  <c r="G63" i="3"/>
  <c r="I63" i="3" s="1"/>
  <c r="G64" i="3"/>
  <c r="I64" i="3" s="1"/>
  <c r="G65" i="3"/>
  <c r="I65" i="3" s="1"/>
  <c r="G66" i="3"/>
  <c r="I66" i="3" s="1"/>
  <c r="G67" i="3"/>
  <c r="I67" i="3" s="1"/>
  <c r="G68" i="3"/>
  <c r="I68" i="3" s="1"/>
  <c r="G69" i="3"/>
  <c r="I69" i="3" s="1"/>
  <c r="G70" i="3"/>
  <c r="I70" i="3" s="1"/>
  <c r="G71" i="3"/>
  <c r="I71" i="3" s="1"/>
  <c r="G72" i="3"/>
  <c r="I72" i="3" s="1"/>
  <c r="G73" i="3"/>
  <c r="I73" i="3" s="1"/>
  <c r="G74" i="3"/>
  <c r="I74" i="3" s="1"/>
  <c r="G75" i="3"/>
  <c r="I75" i="3" s="1"/>
  <c r="G76" i="3"/>
  <c r="I76" i="3" s="1"/>
  <c r="G77" i="3"/>
  <c r="I77" i="3" s="1"/>
  <c r="G78" i="3"/>
  <c r="I78" i="3" s="1"/>
  <c r="G79" i="3"/>
  <c r="I79" i="3" s="1"/>
  <c r="G80" i="3"/>
  <c r="I80" i="3" s="1"/>
  <c r="G81" i="3"/>
  <c r="I81" i="3" s="1"/>
  <c r="G82" i="3"/>
  <c r="I82" i="3" s="1"/>
  <c r="G83" i="3"/>
  <c r="I83" i="3" s="1"/>
  <c r="G84" i="3"/>
  <c r="I84" i="3" s="1"/>
  <c r="G85" i="3"/>
  <c r="I85" i="3" s="1"/>
  <c r="G86" i="3"/>
  <c r="I86" i="3" s="1"/>
  <c r="G87" i="3"/>
  <c r="I87" i="3" s="1"/>
  <c r="G88" i="3"/>
  <c r="I88" i="3" s="1"/>
  <c r="G89" i="3"/>
  <c r="I89" i="3" s="1"/>
  <c r="G90" i="3"/>
  <c r="I90" i="3" s="1"/>
  <c r="G91" i="3"/>
  <c r="I91" i="3" s="1"/>
  <c r="G92" i="3"/>
  <c r="I92" i="3" s="1"/>
  <c r="G93" i="3"/>
  <c r="I93" i="3" s="1"/>
  <c r="G94" i="3"/>
  <c r="I94" i="3" s="1"/>
  <c r="G95" i="3"/>
  <c r="I95" i="3" s="1"/>
  <c r="G96" i="3"/>
  <c r="I96" i="3" s="1"/>
  <c r="G97" i="3"/>
  <c r="I97" i="3" s="1"/>
  <c r="G98" i="3"/>
  <c r="I98" i="3" s="1"/>
  <c r="G99" i="3"/>
  <c r="I99" i="3" s="1"/>
  <c r="G100" i="3"/>
  <c r="I100" i="3" s="1"/>
  <c r="G101" i="3"/>
  <c r="I101" i="3" s="1"/>
  <c r="G102" i="3"/>
  <c r="I102" i="3" s="1"/>
  <c r="G103" i="3"/>
  <c r="I103" i="3" s="1"/>
  <c r="G104" i="3"/>
  <c r="I104" i="3" s="1"/>
  <c r="G105" i="3"/>
  <c r="I105" i="3" s="1"/>
  <c r="G106" i="3"/>
  <c r="I106" i="3" s="1"/>
  <c r="G107" i="3"/>
  <c r="I107" i="3" s="1"/>
  <c r="G108" i="3"/>
  <c r="I108" i="3" s="1"/>
  <c r="G109" i="3"/>
  <c r="I109" i="3" s="1"/>
  <c r="G110" i="3"/>
  <c r="I110" i="3" s="1"/>
  <c r="G111" i="3"/>
  <c r="I111" i="3" s="1"/>
  <c r="G112" i="3"/>
  <c r="I112" i="3" s="1"/>
  <c r="G113" i="3"/>
  <c r="I113" i="3" s="1"/>
  <c r="G114" i="3"/>
  <c r="I114" i="3" s="1"/>
  <c r="G115" i="3"/>
  <c r="I115" i="3" s="1"/>
  <c r="G116" i="3"/>
  <c r="I116" i="3" s="1"/>
  <c r="G117" i="3"/>
  <c r="I117" i="3" s="1"/>
  <c r="G118" i="3"/>
  <c r="I118" i="3" s="1"/>
  <c r="G119" i="3"/>
  <c r="I119" i="3" s="1"/>
  <c r="G120" i="3"/>
  <c r="I120" i="3" s="1"/>
  <c r="G121" i="3"/>
  <c r="I121" i="3" s="1"/>
  <c r="G122" i="3"/>
  <c r="I122" i="3" s="1"/>
  <c r="G123" i="3"/>
  <c r="I123" i="3" s="1"/>
  <c r="G124" i="3"/>
  <c r="I124" i="3" s="1"/>
  <c r="G125" i="3"/>
  <c r="I125" i="3" s="1"/>
  <c r="G126" i="3"/>
  <c r="I126" i="3" s="1"/>
  <c r="G127" i="3"/>
  <c r="I127" i="3" s="1"/>
  <c r="G128" i="3"/>
  <c r="I128" i="3" s="1"/>
  <c r="G129" i="3"/>
  <c r="I129" i="3" s="1"/>
  <c r="G130" i="3"/>
  <c r="I130" i="3" s="1"/>
  <c r="G131" i="3"/>
  <c r="I131" i="3" s="1"/>
  <c r="G132" i="3"/>
  <c r="I132" i="3" s="1"/>
  <c r="G133" i="3"/>
  <c r="I133" i="3" s="1"/>
  <c r="G134" i="3"/>
  <c r="I134" i="3" s="1"/>
  <c r="G135" i="3"/>
  <c r="I135" i="3" s="1"/>
  <c r="G136" i="3"/>
  <c r="I136" i="3" s="1"/>
  <c r="G137" i="3"/>
  <c r="I137" i="3" s="1"/>
  <c r="G138" i="3"/>
  <c r="I138" i="3" s="1"/>
  <c r="G139" i="3"/>
  <c r="I139" i="3" s="1"/>
  <c r="G140" i="3"/>
  <c r="I140" i="3" s="1"/>
  <c r="G141" i="3"/>
  <c r="I141" i="3" s="1"/>
  <c r="G142" i="3"/>
  <c r="I142" i="3" s="1"/>
  <c r="G143" i="3"/>
  <c r="I143" i="3" s="1"/>
  <c r="G144" i="3"/>
  <c r="I144" i="3" s="1"/>
  <c r="G145" i="3"/>
  <c r="I145" i="3" s="1"/>
  <c r="G146" i="3"/>
  <c r="I146" i="3" s="1"/>
  <c r="G147" i="3"/>
  <c r="I147" i="3" s="1"/>
  <c r="G148" i="3"/>
  <c r="I148" i="3" s="1"/>
  <c r="G149" i="3"/>
  <c r="I149" i="3" s="1"/>
  <c r="G150" i="3"/>
  <c r="I150" i="3" s="1"/>
  <c r="G151" i="3"/>
  <c r="I151" i="3" s="1"/>
  <c r="G152" i="3"/>
  <c r="I152" i="3" s="1"/>
  <c r="G153" i="3"/>
  <c r="I153" i="3" s="1"/>
  <c r="G154" i="3"/>
  <c r="I154" i="3" s="1"/>
  <c r="G155" i="3"/>
  <c r="I155" i="3" s="1"/>
  <c r="G156" i="3"/>
  <c r="I156" i="3" s="1"/>
  <c r="G157" i="3"/>
  <c r="I157" i="3" s="1"/>
  <c r="G158" i="3"/>
  <c r="I158" i="3" s="1"/>
  <c r="G159" i="3"/>
  <c r="I159" i="3" s="1"/>
  <c r="G160" i="3"/>
  <c r="I160" i="3" s="1"/>
  <c r="G161" i="3"/>
  <c r="I161" i="3" s="1"/>
  <c r="G162" i="3"/>
  <c r="I162" i="3" s="1"/>
  <c r="G163" i="3"/>
  <c r="I163" i="3" s="1"/>
  <c r="G164" i="3"/>
  <c r="I164" i="3" s="1"/>
  <c r="G165" i="3"/>
  <c r="I165" i="3" s="1"/>
  <c r="G166" i="3"/>
  <c r="I166" i="3" s="1"/>
  <c r="G167" i="3"/>
  <c r="I167" i="3" s="1"/>
  <c r="G168" i="3"/>
  <c r="I168" i="3" s="1"/>
  <c r="G169" i="3"/>
  <c r="I169" i="3" s="1"/>
  <c r="G170" i="3"/>
  <c r="I170" i="3" s="1"/>
  <c r="G171" i="3"/>
  <c r="I171" i="3" s="1"/>
  <c r="G172" i="3"/>
  <c r="I172" i="3" s="1"/>
  <c r="G173" i="3"/>
  <c r="I173" i="3" s="1"/>
  <c r="G174" i="3"/>
  <c r="I174" i="3" s="1"/>
  <c r="G175" i="3"/>
  <c r="I175" i="3" s="1"/>
  <c r="G176" i="3"/>
  <c r="I176" i="3" s="1"/>
  <c r="G177" i="3"/>
  <c r="I177" i="3" s="1"/>
  <c r="G178" i="3"/>
  <c r="I178" i="3" s="1"/>
  <c r="G179" i="3"/>
  <c r="I179" i="3" s="1"/>
  <c r="G180" i="3"/>
  <c r="I180" i="3" s="1"/>
  <c r="G181" i="3"/>
  <c r="I181" i="3" s="1"/>
  <c r="G182" i="3"/>
  <c r="I182" i="3" s="1"/>
  <c r="G183" i="3"/>
  <c r="I183" i="3" s="1"/>
  <c r="G184" i="3"/>
  <c r="I184" i="3" s="1"/>
  <c r="G185" i="3"/>
  <c r="I185" i="3" s="1"/>
  <c r="G186" i="3"/>
  <c r="I186" i="3" s="1"/>
  <c r="G187" i="3"/>
  <c r="I187" i="3" s="1"/>
  <c r="G188" i="3"/>
  <c r="I188" i="3" s="1"/>
  <c r="G189" i="3"/>
  <c r="I189" i="3" s="1"/>
  <c r="G190" i="3"/>
  <c r="I190" i="3" s="1"/>
  <c r="G191" i="3"/>
  <c r="I191" i="3" s="1"/>
  <c r="G192" i="3"/>
  <c r="I192" i="3" s="1"/>
  <c r="G193" i="3"/>
  <c r="I193" i="3" s="1"/>
  <c r="G194" i="3"/>
  <c r="I194" i="3" s="1"/>
  <c r="G195" i="3"/>
  <c r="I195" i="3" s="1"/>
  <c r="G196" i="3"/>
  <c r="I196" i="3" s="1"/>
  <c r="G197" i="3"/>
  <c r="I197" i="3" s="1"/>
  <c r="G198" i="3"/>
  <c r="I198" i="3" s="1"/>
  <c r="G199" i="3"/>
  <c r="I199" i="3" s="1"/>
  <c r="G200" i="3"/>
  <c r="I200" i="3" s="1"/>
  <c r="G201" i="3"/>
  <c r="I201" i="3" s="1"/>
  <c r="G202" i="3"/>
  <c r="I202" i="3" s="1"/>
  <c r="G203" i="3"/>
  <c r="I203" i="3" s="1"/>
  <c r="G204" i="3"/>
  <c r="I204" i="3" s="1"/>
  <c r="G205" i="3"/>
  <c r="I205" i="3" s="1"/>
  <c r="G206" i="3"/>
  <c r="I206" i="3" s="1"/>
  <c r="G207" i="3"/>
  <c r="I207" i="3" s="1"/>
  <c r="G208" i="3"/>
  <c r="I208" i="3" s="1"/>
  <c r="G209" i="3"/>
  <c r="I209" i="3" s="1"/>
  <c r="G210" i="3"/>
  <c r="I210" i="3" s="1"/>
  <c r="G211" i="3"/>
  <c r="I211" i="3" s="1"/>
  <c r="G212" i="3"/>
  <c r="I212" i="3" s="1"/>
  <c r="G213" i="3"/>
  <c r="I213" i="3" s="1"/>
  <c r="G214" i="3"/>
  <c r="I214" i="3" s="1"/>
  <c r="G215" i="3"/>
  <c r="I215" i="3" s="1"/>
  <c r="G216" i="3"/>
  <c r="I216" i="3" s="1"/>
  <c r="G217" i="3"/>
  <c r="I217" i="3" s="1"/>
  <c r="G218" i="3"/>
  <c r="I218" i="3" s="1"/>
  <c r="G219" i="3"/>
  <c r="I219" i="3" s="1"/>
  <c r="G220" i="3"/>
  <c r="I220" i="3" s="1"/>
  <c r="G221" i="3"/>
  <c r="I221" i="3" s="1"/>
  <c r="G222" i="3"/>
  <c r="I222" i="3" s="1"/>
  <c r="G223" i="3"/>
  <c r="I223" i="3" s="1"/>
  <c r="G224" i="3"/>
  <c r="I224" i="3" s="1"/>
  <c r="G225" i="3"/>
  <c r="I225" i="3" s="1"/>
  <c r="G226" i="3"/>
  <c r="I226" i="3" s="1"/>
  <c r="G227" i="3"/>
  <c r="I227" i="3" s="1"/>
  <c r="G228" i="3"/>
  <c r="I228" i="3" s="1"/>
  <c r="G229" i="3"/>
  <c r="I229" i="3" s="1"/>
  <c r="G230" i="3"/>
  <c r="I230" i="3" s="1"/>
  <c r="G231" i="3"/>
  <c r="I231" i="3" s="1"/>
  <c r="G232" i="3"/>
  <c r="I232" i="3" s="1"/>
  <c r="G233" i="3"/>
  <c r="I233" i="3" s="1"/>
  <c r="G234" i="3"/>
  <c r="I234" i="3" s="1"/>
  <c r="G235" i="3"/>
  <c r="I235" i="3" s="1"/>
  <c r="G236" i="3"/>
  <c r="I236" i="3" s="1"/>
  <c r="G237" i="3"/>
  <c r="I237" i="3" s="1"/>
  <c r="G238" i="3"/>
  <c r="I238" i="3" s="1"/>
  <c r="G239" i="3"/>
  <c r="I239" i="3" s="1"/>
  <c r="G240" i="3"/>
  <c r="I240" i="3" s="1"/>
  <c r="G241" i="3"/>
  <c r="I241" i="3" s="1"/>
  <c r="G242" i="3"/>
  <c r="I242" i="3" s="1"/>
  <c r="G243" i="3"/>
  <c r="I243" i="3" s="1"/>
  <c r="G244" i="3"/>
  <c r="I244" i="3" s="1"/>
  <c r="G245" i="3"/>
  <c r="I245" i="3" s="1"/>
  <c r="G246" i="3"/>
  <c r="I246" i="3" s="1"/>
  <c r="G247" i="3"/>
  <c r="I247" i="3" s="1"/>
  <c r="G248" i="3"/>
  <c r="I248" i="3" s="1"/>
  <c r="G249" i="3"/>
  <c r="I249" i="3" s="1"/>
  <c r="G250" i="3"/>
  <c r="I250" i="3" s="1"/>
  <c r="G251" i="3"/>
  <c r="I251" i="3" s="1"/>
  <c r="G252" i="3"/>
  <c r="I252" i="3" s="1"/>
  <c r="G253" i="3"/>
  <c r="I253" i="3" s="1"/>
  <c r="G254" i="3"/>
  <c r="I254" i="3" s="1"/>
  <c r="G255" i="3"/>
  <c r="I255" i="3" s="1"/>
  <c r="G256" i="3"/>
  <c r="I256" i="3" s="1"/>
  <c r="G257" i="3"/>
  <c r="I257" i="3" s="1"/>
  <c r="G258" i="3"/>
  <c r="I258" i="3" s="1"/>
  <c r="G259" i="3"/>
  <c r="I259" i="3" s="1"/>
  <c r="G260" i="3"/>
  <c r="I260" i="3" s="1"/>
  <c r="G261" i="3"/>
  <c r="I261" i="3" s="1"/>
  <c r="G262" i="3"/>
  <c r="I262" i="3" s="1"/>
  <c r="G263" i="3"/>
  <c r="I263" i="3" s="1"/>
  <c r="G264" i="3"/>
  <c r="I264" i="3" s="1"/>
  <c r="G265" i="3"/>
  <c r="I265" i="3" s="1"/>
  <c r="G266" i="3"/>
  <c r="I266" i="3" s="1"/>
  <c r="G267" i="3"/>
  <c r="I267" i="3" s="1"/>
  <c r="G268" i="3"/>
  <c r="I268" i="3" s="1"/>
  <c r="G269" i="3"/>
  <c r="I269" i="3" s="1"/>
  <c r="G270" i="3"/>
  <c r="I270" i="3" s="1"/>
  <c r="G271" i="3"/>
  <c r="I271" i="3" s="1"/>
  <c r="G272" i="3"/>
  <c r="I272" i="3" s="1"/>
  <c r="G273" i="3"/>
  <c r="I273" i="3" s="1"/>
  <c r="G274" i="3"/>
  <c r="I274" i="3" s="1"/>
  <c r="G275" i="3"/>
  <c r="I275" i="3" s="1"/>
  <c r="G276" i="3"/>
  <c r="I276" i="3" s="1"/>
  <c r="G277" i="3"/>
  <c r="I277" i="3" s="1"/>
  <c r="G278" i="3"/>
  <c r="I278" i="3" s="1"/>
  <c r="G279" i="3"/>
  <c r="I279" i="3" s="1"/>
  <c r="G280" i="3"/>
  <c r="I280" i="3" s="1"/>
  <c r="G281" i="3"/>
  <c r="I281" i="3" s="1"/>
  <c r="G282" i="3"/>
  <c r="I282" i="3" s="1"/>
  <c r="G283" i="3"/>
  <c r="I283" i="3" s="1"/>
  <c r="G284" i="3"/>
  <c r="I284" i="3" s="1"/>
  <c r="G285" i="3"/>
  <c r="I285" i="3" s="1"/>
  <c r="G286" i="3"/>
  <c r="I286" i="3" s="1"/>
  <c r="G287" i="3"/>
  <c r="I287" i="3" s="1"/>
  <c r="G288" i="3"/>
  <c r="I288" i="3" s="1"/>
  <c r="G289" i="3"/>
  <c r="I289" i="3" s="1"/>
  <c r="G290" i="3"/>
  <c r="I290" i="3" s="1"/>
  <c r="G291" i="3"/>
  <c r="I291" i="3" s="1"/>
  <c r="G292" i="3"/>
  <c r="I292" i="3" s="1"/>
  <c r="G293" i="3"/>
  <c r="I293" i="3" s="1"/>
  <c r="G294" i="3"/>
  <c r="I294" i="3" s="1"/>
  <c r="G295" i="3"/>
  <c r="I295" i="3" s="1"/>
  <c r="G296" i="3"/>
  <c r="I296" i="3" s="1"/>
  <c r="G297" i="3"/>
  <c r="I297" i="3" s="1"/>
  <c r="G298" i="3"/>
  <c r="I298" i="3" s="1"/>
  <c r="G299" i="3"/>
  <c r="I299" i="3" s="1"/>
  <c r="G300" i="3"/>
  <c r="I300" i="3" s="1"/>
  <c r="G301" i="3"/>
  <c r="I301" i="3" s="1"/>
  <c r="G302" i="3"/>
  <c r="I302" i="3" s="1"/>
  <c r="G303" i="3"/>
  <c r="I303" i="3" s="1"/>
  <c r="G304" i="3"/>
  <c r="I304" i="3" s="1"/>
  <c r="G305" i="3"/>
  <c r="I305" i="3" s="1"/>
  <c r="G306" i="3"/>
  <c r="I306" i="3" s="1"/>
  <c r="G307" i="3"/>
  <c r="I307" i="3" s="1"/>
  <c r="G308" i="3"/>
  <c r="I308" i="3" s="1"/>
  <c r="G309" i="3"/>
  <c r="I309" i="3" s="1"/>
  <c r="G310" i="3"/>
  <c r="I310" i="3" s="1"/>
  <c r="G311" i="3"/>
  <c r="I311" i="3" s="1"/>
  <c r="G312" i="3"/>
  <c r="I312" i="3" s="1"/>
  <c r="G313" i="3"/>
  <c r="I313" i="3" s="1"/>
  <c r="G314" i="3"/>
  <c r="I314" i="3" s="1"/>
  <c r="G315" i="3"/>
  <c r="I315" i="3" s="1"/>
  <c r="G316" i="3"/>
  <c r="I316" i="3" s="1"/>
  <c r="G317" i="3"/>
  <c r="I317" i="3" s="1"/>
  <c r="G318" i="3"/>
  <c r="I318" i="3" s="1"/>
  <c r="G319" i="3"/>
  <c r="I319" i="3" s="1"/>
  <c r="G320" i="3"/>
  <c r="I320" i="3" s="1"/>
  <c r="G321" i="3"/>
  <c r="I321" i="3" s="1"/>
  <c r="G322" i="3"/>
  <c r="I322" i="3" s="1"/>
  <c r="G323" i="3"/>
  <c r="I323" i="3" s="1"/>
  <c r="G324" i="3"/>
  <c r="I324" i="3" s="1"/>
  <c r="G325" i="3"/>
  <c r="I325" i="3" s="1"/>
  <c r="G326" i="3"/>
  <c r="I326" i="3" s="1"/>
  <c r="G327" i="3"/>
  <c r="I327" i="3" s="1"/>
  <c r="G328" i="3"/>
  <c r="I328" i="3" s="1"/>
  <c r="G329" i="3"/>
  <c r="I329" i="3" s="1"/>
  <c r="G330" i="3"/>
  <c r="I330" i="3" s="1"/>
  <c r="G331" i="3"/>
  <c r="I331" i="3" s="1"/>
  <c r="G332" i="3"/>
  <c r="I332" i="3" s="1"/>
  <c r="G333" i="3"/>
  <c r="I333" i="3" s="1"/>
  <c r="G334" i="3"/>
  <c r="I334" i="3" s="1"/>
  <c r="G335" i="3"/>
  <c r="I335" i="3" s="1"/>
  <c r="G336" i="3"/>
  <c r="I336" i="3" s="1"/>
  <c r="G337" i="3"/>
  <c r="I337" i="3" s="1"/>
  <c r="G338" i="3"/>
  <c r="I338" i="3" s="1"/>
  <c r="G339" i="3"/>
  <c r="I339" i="3" s="1"/>
  <c r="G340" i="3"/>
  <c r="I340" i="3" s="1"/>
  <c r="G341" i="3"/>
  <c r="I341" i="3" s="1"/>
  <c r="G342" i="3"/>
  <c r="I342" i="3" s="1"/>
  <c r="G343" i="3"/>
  <c r="I343" i="3" s="1"/>
  <c r="G344" i="3"/>
  <c r="I344" i="3" s="1"/>
  <c r="G345" i="3"/>
  <c r="I345" i="3" s="1"/>
  <c r="G346" i="3"/>
  <c r="I346" i="3" s="1"/>
  <c r="G347" i="3"/>
  <c r="I347" i="3" s="1"/>
  <c r="G348" i="3"/>
  <c r="I348" i="3" s="1"/>
  <c r="G349" i="3"/>
  <c r="I349" i="3" s="1"/>
  <c r="G350" i="3"/>
  <c r="I350" i="3" s="1"/>
  <c r="G351" i="3"/>
  <c r="I351" i="3" s="1"/>
  <c r="G352" i="3"/>
  <c r="I352" i="3" s="1"/>
  <c r="G353" i="3"/>
  <c r="I353" i="3" s="1"/>
  <c r="G354" i="3"/>
  <c r="I354" i="3" s="1"/>
  <c r="G355" i="3"/>
  <c r="I355" i="3" s="1"/>
  <c r="G356" i="3"/>
  <c r="I356" i="3" s="1"/>
  <c r="G357" i="3"/>
  <c r="I357" i="3" s="1"/>
  <c r="G358" i="3"/>
  <c r="I358" i="3" s="1"/>
  <c r="G359" i="3"/>
  <c r="I359" i="3" s="1"/>
  <c r="G360" i="3"/>
  <c r="I360" i="3" s="1"/>
  <c r="G361" i="3"/>
  <c r="I361" i="3" s="1"/>
  <c r="G362" i="3"/>
  <c r="I362" i="3" s="1"/>
  <c r="G363" i="3"/>
  <c r="I363" i="3" s="1"/>
  <c r="G364" i="3"/>
  <c r="I364" i="3" s="1"/>
  <c r="G365" i="3"/>
  <c r="I365" i="3" s="1"/>
  <c r="G366" i="3"/>
  <c r="I366" i="3" s="1"/>
  <c r="G367" i="3"/>
  <c r="I367" i="3" s="1"/>
  <c r="G368" i="3"/>
  <c r="I368" i="3" s="1"/>
  <c r="G369" i="3"/>
  <c r="I369" i="3" s="1"/>
  <c r="G370" i="3"/>
  <c r="I370" i="3" s="1"/>
  <c r="G371" i="3"/>
  <c r="I371" i="3" s="1"/>
  <c r="G372" i="3"/>
  <c r="I372" i="3" s="1"/>
  <c r="G373" i="3"/>
  <c r="I373" i="3" s="1"/>
  <c r="G374" i="3"/>
  <c r="I374" i="3" s="1"/>
  <c r="G375" i="3"/>
  <c r="I375" i="3" s="1"/>
  <c r="G376" i="3"/>
  <c r="I376" i="3" s="1"/>
  <c r="G377" i="3"/>
  <c r="I377" i="3" s="1"/>
  <c r="G378" i="3"/>
  <c r="I378" i="3" s="1"/>
  <c r="G379" i="3"/>
  <c r="I379" i="3" s="1"/>
  <c r="G380" i="3"/>
  <c r="I380" i="3" s="1"/>
  <c r="G381" i="3"/>
  <c r="I381" i="3" s="1"/>
  <c r="G382" i="3"/>
  <c r="I382" i="3" s="1"/>
  <c r="G383" i="3"/>
  <c r="I383" i="3" s="1"/>
  <c r="G384" i="3"/>
  <c r="I384" i="3" s="1"/>
  <c r="G385" i="3"/>
  <c r="I385" i="3" s="1"/>
  <c r="G386" i="3"/>
  <c r="I386" i="3" s="1"/>
  <c r="G387" i="3"/>
  <c r="I387" i="3" s="1"/>
  <c r="G388" i="3"/>
  <c r="I388" i="3" s="1"/>
  <c r="G389" i="3"/>
  <c r="I389" i="3" s="1"/>
  <c r="G390" i="3"/>
  <c r="I390" i="3" s="1"/>
  <c r="G391" i="3"/>
  <c r="I391" i="3" s="1"/>
  <c r="G392" i="3"/>
  <c r="I392" i="3" s="1"/>
  <c r="G393" i="3"/>
  <c r="I393" i="3" s="1"/>
  <c r="G394" i="3"/>
  <c r="I394" i="3" s="1"/>
  <c r="G395" i="3"/>
  <c r="I395" i="3" s="1"/>
  <c r="G396" i="3"/>
  <c r="I396" i="3" s="1"/>
  <c r="G397" i="3"/>
  <c r="I397" i="3" s="1"/>
  <c r="G398" i="3"/>
  <c r="I398" i="3" s="1"/>
  <c r="G399" i="3"/>
  <c r="I399" i="3" s="1"/>
  <c r="G400" i="3"/>
  <c r="I400" i="3" s="1"/>
  <c r="G401" i="3"/>
  <c r="I401" i="3" s="1"/>
  <c r="G402" i="3"/>
  <c r="I402" i="3" s="1"/>
  <c r="G403" i="3"/>
  <c r="I403" i="3" s="1"/>
  <c r="G404" i="3"/>
  <c r="I404" i="3" s="1"/>
  <c r="G405" i="3"/>
  <c r="I405" i="3" s="1"/>
  <c r="G406" i="3"/>
  <c r="I406" i="3" s="1"/>
  <c r="G407" i="3"/>
  <c r="I407" i="3" s="1"/>
  <c r="G408" i="3"/>
  <c r="I408" i="3" s="1"/>
  <c r="G409" i="3"/>
  <c r="I409" i="3" s="1"/>
  <c r="G410" i="3"/>
  <c r="I410" i="3" s="1"/>
  <c r="G411" i="3"/>
  <c r="I411" i="3" s="1"/>
  <c r="G412" i="3"/>
  <c r="I412" i="3" s="1"/>
  <c r="G413" i="3"/>
  <c r="I413" i="3" s="1"/>
  <c r="G414" i="3"/>
  <c r="I414" i="3" s="1"/>
  <c r="G415" i="3"/>
  <c r="I415" i="3" s="1"/>
  <c r="G416" i="3"/>
  <c r="I416" i="3" s="1"/>
  <c r="G417" i="3"/>
  <c r="I417" i="3" s="1"/>
  <c r="G418" i="3"/>
  <c r="I418" i="3" s="1"/>
  <c r="G419" i="3"/>
  <c r="I419" i="3" s="1"/>
  <c r="G420" i="3"/>
  <c r="I420" i="3" s="1"/>
  <c r="G421" i="3"/>
  <c r="I421" i="3" s="1"/>
  <c r="G422" i="3"/>
  <c r="I422" i="3" s="1"/>
  <c r="G423" i="3"/>
  <c r="I423" i="3" s="1"/>
  <c r="G424" i="3"/>
  <c r="I424" i="3" s="1"/>
  <c r="G425" i="3"/>
  <c r="I425" i="3" s="1"/>
  <c r="G426" i="3"/>
  <c r="I426" i="3" s="1"/>
  <c r="G427" i="3"/>
  <c r="I427" i="3" s="1"/>
  <c r="G428" i="3"/>
  <c r="I428" i="3" s="1"/>
  <c r="G429" i="3"/>
  <c r="I429" i="3" s="1"/>
  <c r="G430" i="3"/>
  <c r="I430" i="3" s="1"/>
  <c r="G431" i="3"/>
  <c r="I431" i="3" s="1"/>
  <c r="G432" i="3"/>
  <c r="I432" i="3" s="1"/>
  <c r="G433" i="3"/>
  <c r="I433" i="3" s="1"/>
  <c r="G434" i="3"/>
  <c r="I434" i="3" s="1"/>
  <c r="G435" i="3"/>
  <c r="I435" i="3" s="1"/>
  <c r="G436" i="3"/>
  <c r="I436" i="3" s="1"/>
  <c r="G437" i="3"/>
  <c r="I437" i="3" s="1"/>
  <c r="G438" i="3"/>
  <c r="I438" i="3" s="1"/>
  <c r="G439" i="3"/>
  <c r="I439" i="3" s="1"/>
  <c r="G440" i="3"/>
  <c r="I440" i="3" s="1"/>
  <c r="G441" i="3"/>
  <c r="I441" i="3" s="1"/>
  <c r="G442" i="3"/>
  <c r="I442" i="3" s="1"/>
  <c r="G443" i="3"/>
  <c r="I443" i="3" s="1"/>
  <c r="G444" i="3"/>
  <c r="I444" i="3" s="1"/>
  <c r="G445" i="3"/>
  <c r="I445" i="3" s="1"/>
  <c r="G446" i="3"/>
  <c r="I446" i="3" s="1"/>
  <c r="G447" i="3"/>
  <c r="I447" i="3" s="1"/>
  <c r="G448" i="3"/>
  <c r="I448" i="3" s="1"/>
  <c r="G449" i="3"/>
  <c r="I449" i="3" s="1"/>
  <c r="G450" i="3"/>
  <c r="I450" i="3" s="1"/>
  <c r="G451" i="3"/>
  <c r="I451" i="3" s="1"/>
  <c r="G452" i="3"/>
  <c r="I452" i="3" s="1"/>
  <c r="G453" i="3"/>
  <c r="I453" i="3" s="1"/>
  <c r="G454" i="3"/>
  <c r="I454" i="3" s="1"/>
  <c r="G455" i="3"/>
  <c r="I455" i="3" s="1"/>
  <c r="G456" i="3"/>
  <c r="I456" i="3" s="1"/>
  <c r="G457" i="3"/>
  <c r="I457" i="3" s="1"/>
  <c r="G458" i="3"/>
  <c r="I458" i="3" s="1"/>
  <c r="G459" i="3"/>
  <c r="I459" i="3" s="1"/>
  <c r="G460" i="3"/>
  <c r="I460" i="3" s="1"/>
  <c r="G461" i="3"/>
  <c r="I461" i="3" s="1"/>
  <c r="G462" i="3"/>
  <c r="I462" i="3" s="1"/>
  <c r="G463" i="3"/>
  <c r="I463" i="3" s="1"/>
  <c r="G464" i="3"/>
  <c r="I464" i="3" s="1"/>
  <c r="G465" i="3"/>
  <c r="I465" i="3" s="1"/>
  <c r="G466" i="3"/>
  <c r="I466" i="3" s="1"/>
  <c r="G467" i="3"/>
  <c r="I467" i="3" s="1"/>
  <c r="G468" i="3"/>
  <c r="I468" i="3" s="1"/>
  <c r="G469" i="3"/>
  <c r="I469" i="3" s="1"/>
  <c r="G470" i="3"/>
  <c r="I470" i="3" s="1"/>
  <c r="G471" i="3"/>
  <c r="I471" i="3" s="1"/>
  <c r="G472" i="3"/>
  <c r="I472" i="3" s="1"/>
  <c r="G473" i="3"/>
  <c r="I473" i="3" s="1"/>
  <c r="G474" i="3"/>
  <c r="I474" i="3" s="1"/>
  <c r="G475" i="3"/>
  <c r="I475" i="3" s="1"/>
  <c r="G476" i="3"/>
  <c r="I476" i="3" s="1"/>
  <c r="G477" i="3"/>
  <c r="I477" i="3" s="1"/>
  <c r="G478" i="3"/>
  <c r="I478" i="3" s="1"/>
  <c r="G479" i="3"/>
  <c r="I479" i="3" s="1"/>
  <c r="G480" i="3"/>
  <c r="I480" i="3" s="1"/>
  <c r="G481" i="3"/>
  <c r="I481" i="3" s="1"/>
  <c r="G482" i="3"/>
  <c r="I482" i="3" s="1"/>
  <c r="G483" i="3"/>
  <c r="I483" i="3" s="1"/>
  <c r="G484" i="3"/>
  <c r="I484" i="3" s="1"/>
  <c r="G485" i="3"/>
  <c r="I485" i="3" s="1"/>
  <c r="G486" i="3"/>
  <c r="I486" i="3" s="1"/>
  <c r="G487" i="3"/>
  <c r="I487" i="3" s="1"/>
  <c r="G488" i="3"/>
  <c r="I488" i="3" s="1"/>
  <c r="G489" i="3"/>
  <c r="I489" i="3" s="1"/>
  <c r="G490" i="3"/>
  <c r="I490" i="3" s="1"/>
  <c r="G491" i="3"/>
  <c r="I491" i="3" s="1"/>
  <c r="G492" i="3"/>
  <c r="I492" i="3" s="1"/>
  <c r="G493" i="3"/>
  <c r="I493" i="3" s="1"/>
  <c r="G494" i="3"/>
  <c r="I494" i="3" s="1"/>
  <c r="G495" i="3"/>
  <c r="I495" i="3" s="1"/>
  <c r="G496" i="3"/>
  <c r="I496" i="3" s="1"/>
  <c r="G497" i="3"/>
  <c r="I497" i="3" s="1"/>
  <c r="G498" i="3"/>
  <c r="I498" i="3" s="1"/>
  <c r="G499" i="3"/>
  <c r="I499" i="3" s="1"/>
  <c r="G500" i="3"/>
  <c r="I500" i="3" s="1"/>
  <c r="G501" i="3"/>
  <c r="I501" i="3" s="1"/>
  <c r="G502" i="3"/>
  <c r="I502" i="3" s="1"/>
  <c r="G503" i="3"/>
  <c r="I503" i="3" s="1"/>
  <c r="G504" i="3"/>
  <c r="I504" i="3" s="1"/>
  <c r="G505" i="3"/>
  <c r="I505" i="3" s="1"/>
  <c r="G506" i="3"/>
  <c r="I506" i="3" s="1"/>
  <c r="G507" i="3"/>
  <c r="I507" i="3" s="1"/>
  <c r="G508" i="3"/>
  <c r="I508" i="3" s="1"/>
  <c r="G509" i="3"/>
  <c r="I509" i="3" s="1"/>
  <c r="G510" i="3"/>
  <c r="I510" i="3" s="1"/>
  <c r="G511" i="3"/>
  <c r="I511" i="3" s="1"/>
  <c r="G512" i="3"/>
  <c r="I512" i="3" s="1"/>
  <c r="G513" i="3"/>
  <c r="I513" i="3" s="1"/>
  <c r="G514" i="3"/>
  <c r="I514" i="3" s="1"/>
  <c r="G515" i="3"/>
  <c r="I515" i="3" s="1"/>
  <c r="G516" i="3"/>
  <c r="I516" i="3" s="1"/>
  <c r="G517" i="3"/>
  <c r="I517" i="3" s="1"/>
  <c r="G518" i="3"/>
  <c r="I518" i="3" s="1"/>
  <c r="G519" i="3"/>
  <c r="I519" i="3" s="1"/>
  <c r="G520" i="3"/>
  <c r="I520" i="3" s="1"/>
  <c r="G521" i="3"/>
  <c r="I521" i="3" s="1"/>
  <c r="G522" i="3"/>
  <c r="I522" i="3" s="1"/>
  <c r="G523" i="3"/>
  <c r="I523" i="3" s="1"/>
  <c r="G524" i="3"/>
  <c r="I524" i="3" s="1"/>
  <c r="G525" i="3"/>
  <c r="I525" i="3" s="1"/>
  <c r="G526" i="3"/>
  <c r="I526" i="3" s="1"/>
  <c r="G527" i="3"/>
  <c r="I527" i="3" s="1"/>
  <c r="G528" i="3"/>
  <c r="I528" i="3" s="1"/>
  <c r="G529" i="3"/>
  <c r="I529" i="3" s="1"/>
  <c r="G530" i="3"/>
  <c r="I530" i="3" s="1"/>
  <c r="G531" i="3"/>
  <c r="I531" i="3" s="1"/>
  <c r="G532" i="3"/>
  <c r="I532" i="3" s="1"/>
  <c r="G533" i="3"/>
  <c r="I533" i="3" s="1"/>
  <c r="G534" i="3"/>
  <c r="I534" i="3" s="1"/>
  <c r="G535" i="3"/>
  <c r="I535" i="3" s="1"/>
  <c r="G536" i="3"/>
  <c r="I536" i="3" s="1"/>
  <c r="G537" i="3"/>
  <c r="I537" i="3" s="1"/>
  <c r="G538" i="3"/>
  <c r="I538" i="3" s="1"/>
  <c r="G539" i="3"/>
  <c r="I539" i="3" s="1"/>
  <c r="G540" i="3"/>
  <c r="I540" i="3" s="1"/>
  <c r="G541" i="3"/>
  <c r="I541" i="3" s="1"/>
  <c r="G542" i="3"/>
  <c r="I542" i="3" s="1"/>
  <c r="G543" i="3"/>
  <c r="I543" i="3" s="1"/>
  <c r="G544" i="3"/>
  <c r="I544" i="3" s="1"/>
  <c r="G545" i="3"/>
  <c r="I545" i="3" s="1"/>
  <c r="G546" i="3"/>
  <c r="I546" i="3" s="1"/>
  <c r="G547" i="3"/>
  <c r="I547" i="3" s="1"/>
  <c r="G548" i="3"/>
  <c r="I548" i="3" s="1"/>
  <c r="G549" i="3"/>
  <c r="I549" i="3" s="1"/>
  <c r="G550" i="3"/>
  <c r="I550" i="3" s="1"/>
  <c r="G551" i="3"/>
  <c r="I551" i="3" s="1"/>
  <c r="G552" i="3"/>
  <c r="I552" i="3" s="1"/>
  <c r="G553" i="3"/>
  <c r="I553" i="3" s="1"/>
  <c r="G554" i="3"/>
  <c r="I554" i="3" s="1"/>
  <c r="G555" i="3"/>
  <c r="I555" i="3" s="1"/>
  <c r="G556" i="3"/>
  <c r="I556" i="3" s="1"/>
  <c r="G557" i="3"/>
  <c r="I557" i="3" s="1"/>
  <c r="G558" i="3"/>
  <c r="I558" i="3" s="1"/>
  <c r="G559" i="3"/>
  <c r="I559" i="3" s="1"/>
  <c r="G560" i="3"/>
  <c r="I560" i="3" s="1"/>
  <c r="G561" i="3"/>
  <c r="I561" i="3" s="1"/>
  <c r="G562" i="3"/>
  <c r="I562" i="3" s="1"/>
  <c r="G563" i="3"/>
  <c r="I563" i="3" s="1"/>
  <c r="G564" i="3"/>
  <c r="I564" i="3" s="1"/>
  <c r="G565" i="3"/>
  <c r="I565" i="3" s="1"/>
  <c r="G566" i="3"/>
  <c r="I566" i="3" s="1"/>
  <c r="G567" i="3"/>
  <c r="I567" i="3" s="1"/>
  <c r="G568" i="3"/>
  <c r="I568" i="3" s="1"/>
  <c r="G569" i="3"/>
  <c r="I569" i="3" s="1"/>
  <c r="G570" i="3"/>
  <c r="I570" i="3" s="1"/>
  <c r="G571" i="3"/>
  <c r="I571" i="3" s="1"/>
  <c r="G572" i="3"/>
  <c r="I572" i="3" s="1"/>
  <c r="G573" i="3"/>
  <c r="I573" i="3" s="1"/>
  <c r="G574" i="3"/>
  <c r="I574" i="3" s="1"/>
  <c r="G575" i="3"/>
  <c r="I575" i="3" s="1"/>
  <c r="G576" i="3"/>
  <c r="I576" i="3" s="1"/>
  <c r="G577" i="3"/>
  <c r="I577" i="3" s="1"/>
  <c r="G578" i="3"/>
  <c r="I578" i="3" s="1"/>
  <c r="G579" i="3"/>
  <c r="I579" i="3" s="1"/>
  <c r="G580" i="3"/>
  <c r="I580" i="3" s="1"/>
  <c r="G581" i="3"/>
  <c r="I581" i="3" s="1"/>
  <c r="G582" i="3"/>
  <c r="I582" i="3" s="1"/>
  <c r="G583" i="3"/>
  <c r="I583" i="3" s="1"/>
  <c r="G584" i="3"/>
  <c r="I584" i="3" s="1"/>
  <c r="G585" i="3"/>
  <c r="I585" i="3" s="1"/>
  <c r="G586" i="3"/>
  <c r="I586" i="3" s="1"/>
  <c r="G587" i="3"/>
  <c r="I587" i="3" s="1"/>
  <c r="G588" i="3"/>
  <c r="I588" i="3" s="1"/>
  <c r="G589" i="3"/>
  <c r="I589" i="3" s="1"/>
  <c r="G590" i="3"/>
  <c r="I590" i="3" s="1"/>
  <c r="G591" i="3"/>
  <c r="I591" i="3" s="1"/>
  <c r="G592" i="3"/>
  <c r="I592" i="3" s="1"/>
  <c r="G593" i="3"/>
  <c r="I593" i="3" s="1"/>
  <c r="G594" i="3"/>
  <c r="I594" i="3" s="1"/>
  <c r="G595" i="3"/>
  <c r="I595" i="3" s="1"/>
  <c r="G596" i="3"/>
  <c r="I596" i="3" s="1"/>
  <c r="G597" i="3"/>
  <c r="I597" i="3" s="1"/>
  <c r="G598" i="3"/>
  <c r="I598" i="3" s="1"/>
  <c r="G599" i="3"/>
  <c r="I599" i="3" s="1"/>
  <c r="G600" i="3"/>
  <c r="I600" i="3" s="1"/>
  <c r="G601" i="3"/>
  <c r="I601" i="3" s="1"/>
  <c r="G602" i="3"/>
  <c r="I602" i="3" s="1"/>
  <c r="G603" i="3"/>
  <c r="I603" i="3" s="1"/>
  <c r="G604" i="3"/>
  <c r="I604" i="3" s="1"/>
  <c r="G605" i="3"/>
  <c r="I605" i="3" s="1"/>
  <c r="G606" i="3"/>
  <c r="I606" i="3" s="1"/>
  <c r="G607" i="3"/>
  <c r="I607" i="3" s="1"/>
  <c r="G608" i="3"/>
  <c r="I608" i="3" s="1"/>
  <c r="G609" i="3"/>
  <c r="I609" i="3" s="1"/>
  <c r="G610" i="3"/>
  <c r="I610" i="3" s="1"/>
  <c r="G611" i="3"/>
  <c r="I611" i="3" s="1"/>
  <c r="G612" i="3"/>
  <c r="I612" i="3" s="1"/>
  <c r="G613" i="3"/>
  <c r="I613" i="3" s="1"/>
  <c r="G614" i="3"/>
  <c r="I614" i="3" s="1"/>
  <c r="G615" i="3"/>
  <c r="I615" i="3" s="1"/>
  <c r="G616" i="3"/>
  <c r="I616" i="3" s="1"/>
  <c r="G617" i="3"/>
  <c r="I617" i="3" s="1"/>
  <c r="G618" i="3"/>
  <c r="I618" i="3" s="1"/>
  <c r="G619" i="3"/>
  <c r="I619" i="3" s="1"/>
  <c r="G620" i="3"/>
  <c r="I620" i="3" s="1"/>
  <c r="G621" i="3"/>
  <c r="I621" i="3" s="1"/>
  <c r="G622" i="3"/>
  <c r="I622" i="3" s="1"/>
  <c r="G623" i="3"/>
  <c r="I623" i="3" s="1"/>
  <c r="G624" i="3"/>
  <c r="I624" i="3" s="1"/>
  <c r="G625" i="3"/>
  <c r="I625" i="3" s="1"/>
  <c r="G626" i="3"/>
  <c r="I626" i="3" s="1"/>
  <c r="G627" i="3"/>
  <c r="I627" i="3" s="1"/>
  <c r="G628" i="3"/>
  <c r="I628" i="3" s="1"/>
  <c r="G629" i="3"/>
  <c r="I629" i="3" s="1"/>
  <c r="G630" i="3"/>
  <c r="I630" i="3" s="1"/>
  <c r="G631" i="3"/>
  <c r="I631" i="3" s="1"/>
  <c r="G632" i="3"/>
  <c r="I632" i="3" s="1"/>
  <c r="G633" i="3"/>
  <c r="I633" i="3" s="1"/>
  <c r="G634" i="3"/>
  <c r="I634" i="3" s="1"/>
  <c r="G635" i="3"/>
  <c r="I635" i="3" s="1"/>
  <c r="G636" i="3"/>
  <c r="I636" i="3" s="1"/>
  <c r="G637" i="3"/>
  <c r="I637" i="3" s="1"/>
  <c r="G638" i="3"/>
  <c r="I638" i="3" s="1"/>
  <c r="G639" i="3"/>
  <c r="I639" i="3" s="1"/>
  <c r="G640" i="3"/>
  <c r="I640" i="3" s="1"/>
  <c r="G641" i="3"/>
  <c r="I641" i="3" s="1"/>
  <c r="G642" i="3"/>
  <c r="I642" i="3" s="1"/>
  <c r="G643" i="3"/>
  <c r="I643" i="3" s="1"/>
  <c r="G644" i="3"/>
  <c r="I644" i="3" s="1"/>
  <c r="G645" i="3"/>
  <c r="I645" i="3" s="1"/>
  <c r="G646" i="3"/>
  <c r="I646" i="3" s="1"/>
  <c r="G647" i="3"/>
  <c r="I647" i="3" s="1"/>
  <c r="G648" i="3"/>
  <c r="I648" i="3" s="1"/>
  <c r="G649" i="3"/>
  <c r="I649" i="3" s="1"/>
  <c r="G650" i="3"/>
  <c r="I650" i="3" s="1"/>
  <c r="G651" i="3"/>
  <c r="I651" i="3" s="1"/>
  <c r="G652" i="3"/>
  <c r="I652" i="3" s="1"/>
  <c r="G653" i="3"/>
  <c r="I653" i="3" s="1"/>
  <c r="G654" i="3"/>
  <c r="I654" i="3" s="1"/>
  <c r="G655" i="3"/>
  <c r="I655" i="3" s="1"/>
  <c r="G656" i="3"/>
  <c r="I656" i="3" s="1"/>
  <c r="G657" i="3"/>
  <c r="I657" i="3" s="1"/>
  <c r="G658" i="3"/>
  <c r="I658" i="3" s="1"/>
  <c r="G659" i="3"/>
  <c r="I659" i="3" s="1"/>
  <c r="G660" i="3"/>
  <c r="I660" i="3" s="1"/>
  <c r="G661" i="3"/>
  <c r="I661" i="3" s="1"/>
  <c r="G662" i="3"/>
  <c r="I662" i="3" s="1"/>
  <c r="G663" i="3"/>
  <c r="I663" i="3" s="1"/>
  <c r="G664" i="3"/>
  <c r="I664" i="3" s="1"/>
  <c r="G665" i="3"/>
  <c r="I665" i="3" s="1"/>
  <c r="G666" i="3"/>
  <c r="I666" i="3" s="1"/>
  <c r="G667" i="3"/>
  <c r="I667" i="3" s="1"/>
  <c r="G668" i="3"/>
  <c r="I668" i="3" s="1"/>
  <c r="G669" i="3"/>
  <c r="I669" i="3" s="1"/>
  <c r="G670" i="3"/>
  <c r="I670" i="3" s="1"/>
  <c r="G671" i="3"/>
  <c r="I671" i="3" s="1"/>
  <c r="G672" i="3"/>
  <c r="I672" i="3" s="1"/>
  <c r="G673" i="3"/>
  <c r="I673" i="3" s="1"/>
  <c r="G674" i="3"/>
  <c r="I674" i="3" s="1"/>
  <c r="G675" i="3"/>
  <c r="I675" i="3" s="1"/>
  <c r="G676" i="3"/>
  <c r="I676" i="3" s="1"/>
  <c r="G677" i="3"/>
  <c r="I677" i="3" s="1"/>
  <c r="G678" i="3"/>
  <c r="I678" i="3" s="1"/>
  <c r="G679" i="3"/>
  <c r="I679" i="3" s="1"/>
  <c r="G680" i="3"/>
  <c r="I680" i="3" s="1"/>
  <c r="G681" i="3"/>
  <c r="I681" i="3" s="1"/>
  <c r="G682" i="3"/>
  <c r="I682" i="3" s="1"/>
  <c r="G683" i="3"/>
  <c r="I683" i="3" s="1"/>
  <c r="G684" i="3"/>
  <c r="I684" i="3" s="1"/>
  <c r="G685" i="3"/>
  <c r="I685" i="3" s="1"/>
  <c r="G686" i="3"/>
  <c r="I686" i="3" s="1"/>
  <c r="G687" i="3"/>
  <c r="I687" i="3" s="1"/>
  <c r="G688" i="3"/>
  <c r="I688" i="3" s="1"/>
  <c r="G689" i="3"/>
  <c r="I689" i="3" s="1"/>
  <c r="G690" i="3"/>
  <c r="I690" i="3" s="1"/>
  <c r="G691" i="3"/>
  <c r="I691" i="3" s="1"/>
  <c r="G692" i="3"/>
  <c r="I692" i="3" s="1"/>
  <c r="G693" i="3"/>
  <c r="I693" i="3" s="1"/>
  <c r="G694" i="3"/>
  <c r="I694" i="3" s="1"/>
  <c r="G695" i="3"/>
  <c r="I695" i="3" s="1"/>
  <c r="G696" i="3"/>
  <c r="I696" i="3" s="1"/>
  <c r="G697" i="3"/>
  <c r="I697" i="3" s="1"/>
  <c r="G698" i="3"/>
  <c r="I698" i="3" s="1"/>
  <c r="G699" i="3"/>
  <c r="I699" i="3" s="1"/>
  <c r="G700" i="3"/>
  <c r="I700" i="3" s="1"/>
  <c r="G701" i="3"/>
  <c r="I701" i="3" s="1"/>
  <c r="G702" i="3"/>
  <c r="I702" i="3" s="1"/>
  <c r="G703" i="3"/>
  <c r="I703" i="3" s="1"/>
  <c r="G704" i="3"/>
  <c r="I704" i="3" s="1"/>
  <c r="G705" i="3"/>
  <c r="I705" i="3" s="1"/>
  <c r="G706" i="3"/>
  <c r="I706" i="3" s="1"/>
  <c r="G707" i="3"/>
  <c r="I707" i="3" s="1"/>
  <c r="G708" i="3"/>
  <c r="I708" i="3" s="1"/>
  <c r="G709" i="3"/>
  <c r="I709" i="3" s="1"/>
  <c r="G710" i="3"/>
  <c r="I710" i="3" s="1"/>
  <c r="G711" i="3"/>
  <c r="I711" i="3" s="1"/>
  <c r="G712" i="3"/>
  <c r="I712" i="3" s="1"/>
  <c r="G713" i="3"/>
  <c r="I713" i="3" s="1"/>
  <c r="G714" i="3"/>
  <c r="I714" i="3" s="1"/>
  <c r="G715" i="3"/>
  <c r="I715" i="3" s="1"/>
  <c r="G716" i="3"/>
  <c r="I716" i="3" s="1"/>
  <c r="G717" i="3"/>
  <c r="I717" i="3" s="1"/>
  <c r="G718" i="3"/>
  <c r="I718" i="3" s="1"/>
  <c r="G719" i="3"/>
  <c r="I719" i="3" s="1"/>
  <c r="G720" i="3"/>
  <c r="I720" i="3" s="1"/>
  <c r="G721" i="3"/>
  <c r="I721" i="3" s="1"/>
  <c r="G722" i="3"/>
  <c r="I722" i="3" s="1"/>
  <c r="G723" i="3"/>
  <c r="I723" i="3" s="1"/>
  <c r="G724" i="3"/>
  <c r="I724" i="3" s="1"/>
  <c r="G725" i="3"/>
  <c r="I725" i="3" s="1"/>
  <c r="G726" i="3"/>
  <c r="I726" i="3" s="1"/>
  <c r="G727" i="3"/>
  <c r="I727" i="3" s="1"/>
  <c r="G728" i="3"/>
  <c r="I728" i="3" s="1"/>
  <c r="G729" i="3"/>
  <c r="I729" i="3" s="1"/>
  <c r="G730" i="3"/>
  <c r="I730" i="3" s="1"/>
  <c r="G731" i="3"/>
  <c r="I731" i="3" s="1"/>
  <c r="G732" i="3"/>
  <c r="I732" i="3" s="1"/>
  <c r="G733" i="3"/>
  <c r="I733" i="3" s="1"/>
  <c r="G734" i="3"/>
  <c r="I734" i="3" s="1"/>
  <c r="G735" i="3"/>
  <c r="I735" i="3" s="1"/>
  <c r="G736" i="3"/>
  <c r="I736" i="3" s="1"/>
  <c r="G737" i="3"/>
  <c r="I737" i="3" s="1"/>
  <c r="G738" i="3"/>
  <c r="I738" i="3" s="1"/>
  <c r="G739" i="3"/>
  <c r="I739" i="3" s="1"/>
  <c r="G740" i="3"/>
  <c r="I740" i="3" s="1"/>
  <c r="G741" i="3"/>
  <c r="I741" i="3" s="1"/>
  <c r="G742" i="3"/>
  <c r="I742" i="3" s="1"/>
  <c r="G743" i="3"/>
  <c r="I743" i="3" s="1"/>
  <c r="G744" i="3"/>
  <c r="I744" i="3" s="1"/>
  <c r="G745" i="3"/>
  <c r="I745" i="3" s="1"/>
  <c r="G746" i="3"/>
  <c r="I746" i="3" s="1"/>
  <c r="G747" i="3"/>
  <c r="I747" i="3" s="1"/>
  <c r="G748" i="3"/>
  <c r="I748" i="3" s="1"/>
  <c r="G749" i="3"/>
  <c r="I749" i="3" s="1"/>
  <c r="G750" i="3"/>
  <c r="I750" i="3" s="1"/>
  <c r="G751" i="3"/>
  <c r="I751" i="3" s="1"/>
  <c r="G752" i="3"/>
  <c r="I752" i="3" s="1"/>
  <c r="G753" i="3"/>
  <c r="I753" i="3" s="1"/>
  <c r="G754" i="3"/>
  <c r="I754" i="3" s="1"/>
  <c r="G755" i="3"/>
  <c r="I755" i="3" s="1"/>
  <c r="G756" i="3"/>
  <c r="I756" i="3" s="1"/>
  <c r="G757" i="3"/>
  <c r="I757" i="3" s="1"/>
  <c r="G758" i="3"/>
  <c r="I758" i="3" s="1"/>
  <c r="G759" i="3"/>
  <c r="I759" i="3" s="1"/>
  <c r="G760" i="3"/>
  <c r="I760" i="3" s="1"/>
  <c r="G761" i="3"/>
  <c r="I761" i="3" s="1"/>
  <c r="G762" i="3"/>
  <c r="I762" i="3" s="1"/>
  <c r="G763" i="3"/>
  <c r="I763" i="3" s="1"/>
  <c r="G764" i="3"/>
  <c r="I764" i="3" s="1"/>
  <c r="G765" i="3"/>
  <c r="I765" i="3" s="1"/>
  <c r="G766" i="3"/>
  <c r="I766" i="3" s="1"/>
  <c r="G767" i="3"/>
  <c r="I767" i="3" s="1"/>
  <c r="G768" i="3"/>
  <c r="I768" i="3" s="1"/>
  <c r="G769" i="3"/>
  <c r="I769" i="3" s="1"/>
  <c r="G770" i="3"/>
  <c r="I770" i="3" s="1"/>
  <c r="G771" i="3"/>
  <c r="I771" i="3" s="1"/>
  <c r="G772" i="3"/>
  <c r="I772" i="3" s="1"/>
  <c r="G773" i="3"/>
  <c r="I773" i="3" s="1"/>
  <c r="G774" i="3"/>
  <c r="I774" i="3" s="1"/>
  <c r="G775" i="3"/>
  <c r="I775" i="3" s="1"/>
  <c r="G776" i="3"/>
  <c r="I776" i="3" s="1"/>
  <c r="G777" i="3"/>
  <c r="I777" i="3" s="1"/>
  <c r="G778" i="3"/>
  <c r="I778" i="3" s="1"/>
  <c r="G779" i="3"/>
  <c r="I779" i="3" s="1"/>
  <c r="G780" i="3"/>
  <c r="I780" i="3" s="1"/>
  <c r="G781" i="3"/>
  <c r="I781" i="3" s="1"/>
  <c r="G782" i="3"/>
  <c r="I782" i="3" s="1"/>
  <c r="G783" i="3"/>
  <c r="I783" i="3" s="1"/>
  <c r="G784" i="3"/>
  <c r="I784" i="3" s="1"/>
  <c r="G785" i="3"/>
  <c r="I785" i="3" s="1"/>
  <c r="G786" i="3"/>
  <c r="I786" i="3" s="1"/>
  <c r="G787" i="3"/>
  <c r="I787" i="3" s="1"/>
  <c r="G788" i="3"/>
  <c r="I788" i="3" s="1"/>
  <c r="G789" i="3"/>
  <c r="I789" i="3" s="1"/>
  <c r="G790" i="3"/>
  <c r="I790" i="3" s="1"/>
  <c r="G791" i="3"/>
  <c r="I791" i="3" s="1"/>
  <c r="G792" i="3"/>
  <c r="I792" i="3" s="1"/>
  <c r="G793" i="3"/>
  <c r="I793" i="3" s="1"/>
  <c r="G794" i="3"/>
  <c r="I794" i="3" s="1"/>
  <c r="G795" i="3"/>
  <c r="I795" i="3" s="1"/>
  <c r="G796" i="3"/>
  <c r="I796" i="3" s="1"/>
  <c r="G797" i="3"/>
  <c r="I797" i="3" s="1"/>
  <c r="G798" i="3"/>
  <c r="I798" i="3" s="1"/>
  <c r="G799" i="3"/>
  <c r="I799" i="3" s="1"/>
  <c r="G800" i="3"/>
  <c r="I800" i="3" s="1"/>
  <c r="G801" i="3"/>
  <c r="I801" i="3" s="1"/>
  <c r="G802" i="3"/>
  <c r="I802" i="3" s="1"/>
  <c r="G803" i="3"/>
  <c r="I803" i="3" s="1"/>
  <c r="G804" i="3"/>
  <c r="I804" i="3" s="1"/>
  <c r="G805" i="3"/>
  <c r="I805" i="3" s="1"/>
  <c r="G806" i="3"/>
  <c r="I806" i="3" s="1"/>
  <c r="G807" i="3"/>
  <c r="I807" i="3" s="1"/>
  <c r="G808" i="3"/>
  <c r="I808" i="3" s="1"/>
  <c r="G809" i="3"/>
  <c r="I809" i="3" s="1"/>
  <c r="G810" i="3"/>
  <c r="I810" i="3" s="1"/>
  <c r="G811" i="3"/>
  <c r="I811" i="3" s="1"/>
  <c r="G812" i="3"/>
  <c r="I812" i="3" s="1"/>
  <c r="G813" i="3"/>
  <c r="I813" i="3" s="1"/>
  <c r="G814" i="3"/>
  <c r="I814" i="3" s="1"/>
  <c r="G815" i="3"/>
  <c r="I815" i="3" s="1"/>
  <c r="G816" i="3"/>
  <c r="I816" i="3" s="1"/>
  <c r="G817" i="3"/>
  <c r="I817" i="3" s="1"/>
  <c r="G818" i="3"/>
  <c r="I818" i="3" s="1"/>
  <c r="G819" i="3"/>
  <c r="I819" i="3" s="1"/>
  <c r="G820" i="3"/>
  <c r="I820" i="3" s="1"/>
  <c r="G821" i="3"/>
  <c r="I821" i="3" s="1"/>
  <c r="G822" i="3"/>
  <c r="I822" i="3" s="1"/>
  <c r="G823" i="3"/>
  <c r="I823" i="3" s="1"/>
  <c r="G824" i="3"/>
  <c r="I824" i="3" s="1"/>
  <c r="G825" i="3"/>
  <c r="I825" i="3" s="1"/>
  <c r="G826" i="3"/>
  <c r="I826" i="3" s="1"/>
  <c r="G827" i="3"/>
  <c r="I827" i="3" s="1"/>
  <c r="G828" i="3"/>
  <c r="I828" i="3" s="1"/>
  <c r="G829" i="3"/>
  <c r="I829" i="3" s="1"/>
  <c r="G830" i="3"/>
  <c r="I830" i="3" s="1"/>
  <c r="G831" i="3"/>
  <c r="I831" i="3" s="1"/>
  <c r="G832" i="3"/>
  <c r="I832" i="3" s="1"/>
  <c r="G833" i="3"/>
  <c r="I833" i="3" s="1"/>
  <c r="G834" i="3"/>
  <c r="I834" i="3" s="1"/>
  <c r="G835" i="3"/>
  <c r="I835" i="3" s="1"/>
  <c r="G836" i="3"/>
  <c r="I836" i="3" s="1"/>
  <c r="G837" i="3"/>
  <c r="I837" i="3" s="1"/>
  <c r="G838" i="3"/>
  <c r="I838" i="3" s="1"/>
  <c r="G839" i="3"/>
  <c r="I839" i="3" s="1"/>
  <c r="G840" i="3"/>
  <c r="I840" i="3" s="1"/>
  <c r="G841" i="3"/>
  <c r="I841" i="3" s="1"/>
  <c r="G842" i="3"/>
  <c r="I842" i="3" s="1"/>
  <c r="G843" i="3"/>
  <c r="I843" i="3" s="1"/>
  <c r="G844" i="3"/>
  <c r="I844" i="3" s="1"/>
  <c r="G845" i="3"/>
  <c r="I845" i="3" s="1"/>
  <c r="G846" i="3"/>
  <c r="I846" i="3" s="1"/>
  <c r="G847" i="3"/>
  <c r="I847" i="3" s="1"/>
  <c r="G848" i="3"/>
  <c r="I848" i="3" s="1"/>
  <c r="G849" i="3"/>
  <c r="I849" i="3" s="1"/>
  <c r="G850" i="3"/>
  <c r="I850" i="3" s="1"/>
  <c r="G851" i="3"/>
  <c r="I851" i="3" s="1"/>
  <c r="G852" i="3"/>
  <c r="I852" i="3" s="1"/>
  <c r="G853" i="3"/>
  <c r="I853" i="3" s="1"/>
  <c r="G854" i="3"/>
  <c r="I854" i="3" s="1"/>
  <c r="G855" i="3"/>
  <c r="I855" i="3" s="1"/>
  <c r="G856" i="3"/>
  <c r="I856" i="3" s="1"/>
  <c r="G857" i="3"/>
  <c r="I857" i="3" s="1"/>
  <c r="G858" i="3"/>
  <c r="I858" i="3" s="1"/>
  <c r="G859" i="3"/>
  <c r="I859" i="3" s="1"/>
  <c r="G860" i="3"/>
  <c r="I860" i="3" s="1"/>
  <c r="G861" i="3"/>
  <c r="I861" i="3" s="1"/>
  <c r="G862" i="3"/>
  <c r="I862" i="3" s="1"/>
  <c r="G863" i="3"/>
  <c r="I863" i="3" s="1"/>
  <c r="G864" i="3"/>
  <c r="I864" i="3" s="1"/>
  <c r="G865" i="3"/>
  <c r="I865" i="3" s="1"/>
  <c r="G866" i="3"/>
  <c r="I866" i="3" s="1"/>
  <c r="G867" i="3"/>
  <c r="I867" i="3" s="1"/>
  <c r="G868" i="3"/>
  <c r="I868" i="3" s="1"/>
  <c r="G869" i="3"/>
  <c r="I869" i="3" s="1"/>
  <c r="G870" i="3"/>
  <c r="I870" i="3" s="1"/>
  <c r="G871" i="3"/>
  <c r="I871" i="3" s="1"/>
  <c r="G872" i="3"/>
  <c r="I872" i="3" s="1"/>
  <c r="G873" i="3"/>
  <c r="I873" i="3" s="1"/>
  <c r="G874" i="3"/>
  <c r="I874" i="3" s="1"/>
  <c r="G875" i="3"/>
  <c r="I875" i="3" s="1"/>
  <c r="G876" i="3"/>
  <c r="I876" i="3" s="1"/>
  <c r="G877" i="3"/>
  <c r="I877" i="3" s="1"/>
  <c r="G878" i="3"/>
  <c r="I878" i="3" s="1"/>
  <c r="G879" i="3"/>
  <c r="I879" i="3" s="1"/>
  <c r="G880" i="3"/>
  <c r="I880" i="3" s="1"/>
  <c r="G881" i="3"/>
  <c r="I881" i="3" s="1"/>
  <c r="G882" i="3"/>
  <c r="I882" i="3" s="1"/>
  <c r="G883" i="3"/>
  <c r="I883" i="3" s="1"/>
  <c r="G884" i="3"/>
  <c r="I884" i="3" s="1"/>
  <c r="G885" i="3"/>
  <c r="I885" i="3" s="1"/>
  <c r="G886" i="3"/>
  <c r="I886" i="3" s="1"/>
  <c r="G887" i="3"/>
  <c r="I887" i="3" s="1"/>
  <c r="G888" i="3"/>
  <c r="I888" i="3" s="1"/>
  <c r="G889" i="3"/>
  <c r="I889" i="3" s="1"/>
  <c r="G890" i="3"/>
  <c r="I890" i="3" s="1"/>
  <c r="G891" i="3"/>
  <c r="I891" i="3" s="1"/>
  <c r="G892" i="3"/>
  <c r="I892" i="3" s="1"/>
  <c r="G893" i="3"/>
  <c r="I893" i="3" s="1"/>
  <c r="G894" i="3"/>
  <c r="I894" i="3" s="1"/>
  <c r="G895" i="3"/>
  <c r="I895" i="3" s="1"/>
  <c r="G896" i="3"/>
  <c r="I896" i="3" s="1"/>
  <c r="G897" i="3"/>
  <c r="I897" i="3" s="1"/>
  <c r="G898" i="3"/>
  <c r="I898" i="3" s="1"/>
  <c r="G899" i="3"/>
  <c r="I899" i="3" s="1"/>
  <c r="G900" i="3"/>
  <c r="I900" i="3" s="1"/>
  <c r="G901" i="3"/>
  <c r="I901" i="3" s="1"/>
  <c r="G902" i="3"/>
  <c r="I902" i="3" s="1"/>
  <c r="G903" i="3"/>
  <c r="I903" i="3" s="1"/>
  <c r="G904" i="3"/>
  <c r="I904" i="3" s="1"/>
  <c r="G905" i="3"/>
  <c r="I905" i="3" s="1"/>
  <c r="G906" i="3"/>
  <c r="I906" i="3" s="1"/>
  <c r="G907" i="3"/>
  <c r="I907" i="3" s="1"/>
  <c r="G908" i="3"/>
  <c r="I908" i="3" s="1"/>
  <c r="G909" i="3"/>
  <c r="I909" i="3" s="1"/>
  <c r="G910" i="3"/>
  <c r="I910" i="3" s="1"/>
  <c r="G911" i="3"/>
  <c r="I911" i="3" s="1"/>
  <c r="G912" i="3"/>
  <c r="I912" i="3" s="1"/>
  <c r="G913" i="3"/>
  <c r="I913" i="3" s="1"/>
  <c r="G914" i="3"/>
  <c r="I914" i="3" s="1"/>
  <c r="G915" i="3"/>
  <c r="I915" i="3" s="1"/>
  <c r="G916" i="3"/>
  <c r="I916" i="3" s="1"/>
  <c r="G917" i="3"/>
  <c r="I917" i="3" s="1"/>
  <c r="G918" i="3"/>
  <c r="I918" i="3" s="1"/>
  <c r="G919" i="3"/>
  <c r="I919" i="3" s="1"/>
  <c r="G920" i="3"/>
  <c r="I920" i="3" s="1"/>
  <c r="G921" i="3"/>
  <c r="I921" i="3" s="1"/>
  <c r="G922" i="3"/>
  <c r="I922" i="3" s="1"/>
  <c r="G923" i="3"/>
  <c r="I923" i="3" s="1"/>
  <c r="G924" i="3"/>
  <c r="I924" i="3" s="1"/>
  <c r="G925" i="3"/>
  <c r="I925" i="3" s="1"/>
  <c r="G926" i="3"/>
  <c r="I926" i="3" s="1"/>
  <c r="G927" i="3"/>
  <c r="I927" i="3" s="1"/>
  <c r="G928" i="3"/>
  <c r="I928" i="3" s="1"/>
  <c r="G929" i="3"/>
  <c r="I929" i="3" s="1"/>
  <c r="G930" i="3"/>
  <c r="I930" i="3" s="1"/>
  <c r="G931" i="3"/>
  <c r="I931" i="3" s="1"/>
  <c r="G932" i="3"/>
  <c r="I932" i="3" s="1"/>
  <c r="G933" i="3"/>
  <c r="I933" i="3" s="1"/>
  <c r="G934" i="3"/>
  <c r="I934" i="3" s="1"/>
  <c r="G935" i="3"/>
  <c r="I935" i="3" s="1"/>
  <c r="G936" i="3"/>
  <c r="I936" i="3" s="1"/>
  <c r="G937" i="3"/>
  <c r="I937" i="3" s="1"/>
  <c r="G938" i="3"/>
  <c r="I938" i="3" s="1"/>
  <c r="G939" i="3"/>
  <c r="I939" i="3" s="1"/>
  <c r="G940" i="3"/>
  <c r="I940" i="3" s="1"/>
  <c r="G941" i="3"/>
  <c r="I941" i="3" s="1"/>
  <c r="G942" i="3"/>
  <c r="I942" i="3" s="1"/>
  <c r="G943" i="3"/>
  <c r="I943" i="3" s="1"/>
  <c r="G944" i="3"/>
  <c r="I944" i="3" s="1"/>
  <c r="G945" i="3"/>
  <c r="I945" i="3" s="1"/>
  <c r="G946" i="3"/>
  <c r="I946" i="3" s="1"/>
  <c r="G947" i="3"/>
  <c r="I947" i="3" s="1"/>
  <c r="G948" i="3"/>
  <c r="I948" i="3" s="1"/>
  <c r="G949" i="3"/>
  <c r="I949" i="3" s="1"/>
  <c r="G950" i="3"/>
  <c r="I950" i="3" s="1"/>
  <c r="G951" i="3"/>
  <c r="I951" i="3" s="1"/>
  <c r="G952" i="3"/>
  <c r="I952" i="3" s="1"/>
  <c r="G953" i="3"/>
  <c r="I953" i="3" s="1"/>
  <c r="G954" i="3"/>
  <c r="I954" i="3" s="1"/>
  <c r="G955" i="3"/>
  <c r="I955" i="3" s="1"/>
  <c r="G956" i="3"/>
  <c r="I956" i="3" s="1"/>
  <c r="G957" i="3"/>
  <c r="I957" i="3" s="1"/>
  <c r="G958" i="3"/>
  <c r="I958" i="3" s="1"/>
  <c r="G959" i="3"/>
  <c r="I959" i="3" s="1"/>
  <c r="G960" i="3"/>
  <c r="I960" i="3" s="1"/>
  <c r="G961" i="3"/>
  <c r="I961" i="3" s="1"/>
  <c r="G962" i="3"/>
  <c r="I962" i="3" s="1"/>
  <c r="G963" i="3"/>
  <c r="I963" i="3" s="1"/>
  <c r="G964" i="3"/>
  <c r="I964" i="3" s="1"/>
  <c r="G965" i="3"/>
  <c r="I965" i="3" s="1"/>
  <c r="G966" i="3"/>
  <c r="I966" i="3" s="1"/>
  <c r="G967" i="3"/>
  <c r="I967" i="3" s="1"/>
  <c r="G968" i="3"/>
  <c r="I968" i="3" s="1"/>
  <c r="G969" i="3"/>
  <c r="I969" i="3" s="1"/>
  <c r="G970" i="3"/>
  <c r="I970" i="3" s="1"/>
  <c r="G971" i="3"/>
  <c r="I971" i="3" s="1"/>
  <c r="G972" i="3"/>
  <c r="I972" i="3" s="1"/>
  <c r="G973" i="3"/>
  <c r="I973" i="3" s="1"/>
  <c r="G974" i="3"/>
  <c r="I974" i="3" s="1"/>
  <c r="G975" i="3"/>
  <c r="I975" i="3" s="1"/>
  <c r="G976" i="3"/>
  <c r="I976" i="3" s="1"/>
  <c r="G977" i="3"/>
  <c r="I977" i="3" s="1"/>
  <c r="G978" i="3"/>
  <c r="I978" i="3" s="1"/>
  <c r="G979" i="3"/>
  <c r="I979" i="3" s="1"/>
  <c r="G980" i="3"/>
  <c r="I980" i="3" s="1"/>
  <c r="G981" i="3"/>
  <c r="I981" i="3" s="1"/>
  <c r="G982" i="3"/>
  <c r="I982" i="3" s="1"/>
  <c r="G983" i="3"/>
  <c r="I983" i="3" s="1"/>
  <c r="G984" i="3"/>
  <c r="I984" i="3" s="1"/>
  <c r="G985" i="3"/>
  <c r="I985" i="3" s="1"/>
  <c r="G986" i="3"/>
  <c r="I986" i="3" s="1"/>
  <c r="G987" i="3"/>
  <c r="I987" i="3" s="1"/>
  <c r="G988" i="3"/>
  <c r="I988" i="3" s="1"/>
  <c r="G989" i="3"/>
  <c r="I989" i="3" s="1"/>
  <c r="G990" i="3"/>
  <c r="I990" i="3" s="1"/>
  <c r="G991" i="3"/>
  <c r="I991" i="3" s="1"/>
  <c r="G992" i="3"/>
  <c r="I992" i="3" s="1"/>
  <c r="G993" i="3"/>
  <c r="I993" i="3" s="1"/>
  <c r="G994" i="3"/>
  <c r="I994" i="3" s="1"/>
  <c r="G995" i="3"/>
  <c r="I995" i="3" s="1"/>
  <c r="G996" i="3"/>
  <c r="I996" i="3" s="1"/>
  <c r="G997" i="3"/>
  <c r="I997" i="3" s="1"/>
  <c r="G998" i="3"/>
  <c r="I998" i="3" s="1"/>
  <c r="G999" i="3"/>
  <c r="I999" i="3" s="1"/>
  <c r="G1000" i="3"/>
  <c r="I1000" i="3" s="1"/>
  <c r="G1001" i="3"/>
  <c r="I1001" i="3" s="1"/>
  <c r="G1002" i="3"/>
  <c r="I1002" i="3" s="1"/>
  <c r="G1003" i="3"/>
  <c r="I1003" i="3" s="1"/>
  <c r="G1004" i="3"/>
  <c r="I1004" i="3" s="1"/>
  <c r="G1005" i="3"/>
  <c r="I1005" i="3" s="1"/>
  <c r="G1006" i="3"/>
  <c r="I1006" i="3" s="1"/>
  <c r="G1007" i="3"/>
  <c r="I1007" i="3" s="1"/>
  <c r="G1008" i="3"/>
  <c r="I1008" i="3" s="1"/>
  <c r="G1009" i="3"/>
  <c r="I1009" i="3" s="1"/>
  <c r="G1010" i="3"/>
  <c r="I1010" i="3" s="1"/>
  <c r="G1011" i="3"/>
  <c r="I1011" i="3" s="1"/>
  <c r="G1012" i="3"/>
  <c r="I1012" i="3" s="1"/>
  <c r="G1013" i="3"/>
  <c r="I1013" i="3" s="1"/>
  <c r="G1014" i="3"/>
  <c r="I1014" i="3" s="1"/>
  <c r="G1015" i="3"/>
  <c r="I1015" i="3" s="1"/>
  <c r="G1016" i="3"/>
  <c r="I1016" i="3" s="1"/>
  <c r="G1017" i="3"/>
  <c r="I1017" i="3" s="1"/>
  <c r="G1018" i="3"/>
  <c r="I1018" i="3" s="1"/>
  <c r="G1019" i="3"/>
  <c r="I1019" i="3" s="1"/>
  <c r="G1020" i="3"/>
  <c r="I1020" i="3" s="1"/>
  <c r="G1021" i="3"/>
  <c r="I1021" i="3" s="1"/>
  <c r="G1022" i="3"/>
  <c r="I1022" i="3" s="1"/>
  <c r="G1023" i="3"/>
  <c r="I1023" i="3" s="1"/>
  <c r="G1024" i="3"/>
  <c r="I1024" i="3" s="1"/>
  <c r="G1025" i="3"/>
  <c r="I1025" i="3" s="1"/>
  <c r="G1026" i="3"/>
  <c r="I1026" i="3" s="1"/>
  <c r="G1027" i="3"/>
  <c r="I1027" i="3" s="1"/>
  <c r="G1028" i="3"/>
  <c r="I1028" i="3" s="1"/>
  <c r="G1029" i="3"/>
  <c r="I1029" i="3" s="1"/>
  <c r="G1030" i="3"/>
  <c r="I1030" i="3" s="1"/>
  <c r="G1031" i="3"/>
  <c r="I1031" i="3" s="1"/>
  <c r="G1032" i="3"/>
  <c r="I1032" i="3" s="1"/>
  <c r="G1033" i="3"/>
  <c r="I1033" i="3" s="1"/>
  <c r="G1034" i="3"/>
  <c r="I1034" i="3" s="1"/>
  <c r="G1035" i="3"/>
  <c r="I1035" i="3" s="1"/>
  <c r="G1036" i="3"/>
  <c r="I1036" i="3" s="1"/>
  <c r="G1037" i="3"/>
  <c r="I1037" i="3" s="1"/>
  <c r="G1038" i="3"/>
  <c r="I1038" i="3" s="1"/>
  <c r="G1039" i="3"/>
  <c r="I1039" i="3" s="1"/>
  <c r="G1040" i="3"/>
  <c r="I1040" i="3" s="1"/>
  <c r="G1041" i="3"/>
  <c r="I1041" i="3" s="1"/>
  <c r="G1042" i="3"/>
  <c r="I1042" i="3" s="1"/>
  <c r="G1043" i="3"/>
  <c r="I1043" i="3" s="1"/>
  <c r="G1044" i="3"/>
  <c r="I1044" i="3" s="1"/>
  <c r="G1045" i="3"/>
  <c r="I1045" i="3" s="1"/>
  <c r="G1046" i="3"/>
  <c r="I1046" i="3" s="1"/>
  <c r="G1047" i="3"/>
  <c r="I1047" i="3" s="1"/>
  <c r="G1048" i="3"/>
  <c r="I1048" i="3" s="1"/>
  <c r="G1049" i="3"/>
  <c r="I1049" i="3" s="1"/>
  <c r="G1050" i="3"/>
  <c r="I1050" i="3" s="1"/>
  <c r="G1051" i="3"/>
  <c r="I1051" i="3" s="1"/>
  <c r="G1052" i="3"/>
  <c r="I1052" i="3" s="1"/>
  <c r="G1053" i="3"/>
  <c r="I1053" i="3" s="1"/>
  <c r="G1054" i="3"/>
  <c r="I1054" i="3" s="1"/>
  <c r="G1055" i="3"/>
  <c r="I1055" i="3" s="1"/>
  <c r="G1056" i="3"/>
  <c r="I1056" i="3" s="1"/>
  <c r="G1057" i="3"/>
  <c r="I1057" i="3" s="1"/>
  <c r="G1058" i="3"/>
  <c r="I1058" i="3" s="1"/>
  <c r="G1059" i="3"/>
  <c r="I1059" i="3" s="1"/>
  <c r="G1060" i="3"/>
  <c r="I1060" i="3" s="1"/>
  <c r="G1061" i="3"/>
  <c r="I1061" i="3" s="1"/>
  <c r="G1062" i="3"/>
  <c r="I1062" i="3" s="1"/>
  <c r="G1063" i="3"/>
  <c r="I1063" i="3" s="1"/>
  <c r="G1064" i="3"/>
  <c r="I1064" i="3" s="1"/>
  <c r="G1065" i="3"/>
  <c r="I1065" i="3" s="1"/>
  <c r="G1066" i="3"/>
  <c r="I1066" i="3" s="1"/>
  <c r="G1067" i="3"/>
  <c r="I1067" i="3" s="1"/>
  <c r="G1068" i="3"/>
  <c r="I1068" i="3" s="1"/>
  <c r="G1069" i="3"/>
  <c r="I1069" i="3" s="1"/>
  <c r="G1070" i="3"/>
  <c r="I1070" i="3" s="1"/>
  <c r="G1071" i="3"/>
  <c r="I1071" i="3" s="1"/>
  <c r="G1072" i="3"/>
  <c r="I1072" i="3" s="1"/>
  <c r="G1073" i="3"/>
  <c r="I1073" i="3" s="1"/>
  <c r="G1074" i="3"/>
  <c r="I1074" i="3" s="1"/>
  <c r="G1075" i="3"/>
  <c r="I1075" i="3" s="1"/>
  <c r="G1076" i="3"/>
  <c r="I1076" i="3" s="1"/>
  <c r="G1077" i="3"/>
  <c r="I1077" i="3" s="1"/>
  <c r="G1078" i="3"/>
  <c r="I1078" i="3" s="1"/>
  <c r="G1079" i="3"/>
  <c r="I1079" i="3" s="1"/>
  <c r="G1080" i="3"/>
  <c r="I1080" i="3" s="1"/>
  <c r="G1081" i="3"/>
  <c r="I1081" i="3" s="1"/>
  <c r="G1082" i="3"/>
  <c r="I1082" i="3" s="1"/>
  <c r="G1083" i="3"/>
  <c r="I1083" i="3" s="1"/>
  <c r="G1084" i="3"/>
  <c r="I1084" i="3" s="1"/>
  <c r="G1085" i="3"/>
  <c r="I1085" i="3" s="1"/>
  <c r="G1086" i="3"/>
  <c r="I1086" i="3" s="1"/>
  <c r="G1087" i="3"/>
  <c r="I1087" i="3" s="1"/>
  <c r="G1088" i="3"/>
  <c r="I1088" i="3" s="1"/>
  <c r="G1089" i="3"/>
  <c r="I1089" i="3" s="1"/>
  <c r="G1090" i="3"/>
  <c r="I1090" i="3" s="1"/>
  <c r="G1091" i="3"/>
  <c r="I1091" i="3" s="1"/>
  <c r="G1092" i="3"/>
  <c r="I1092" i="3" s="1"/>
  <c r="G1093" i="3"/>
  <c r="I1093" i="3" s="1"/>
  <c r="G1094" i="3"/>
  <c r="I1094" i="3" s="1"/>
  <c r="G1095" i="3"/>
  <c r="I1095" i="3" s="1"/>
  <c r="G1096" i="3"/>
  <c r="I1096" i="3" s="1"/>
  <c r="G1097" i="3"/>
  <c r="I1097" i="3" s="1"/>
  <c r="G1098" i="3"/>
  <c r="I1098" i="3" s="1"/>
  <c r="G1099" i="3"/>
  <c r="I1099" i="3" s="1"/>
  <c r="G1100" i="3"/>
  <c r="I1100" i="3" s="1"/>
  <c r="G1101" i="3"/>
  <c r="I1101" i="3" s="1"/>
  <c r="G1102" i="3"/>
  <c r="I1102" i="3" s="1"/>
  <c r="G1103" i="3"/>
  <c r="I1103" i="3" s="1"/>
  <c r="G1104" i="3"/>
  <c r="I1104" i="3" s="1"/>
  <c r="G1105" i="3"/>
  <c r="I1105" i="3" s="1"/>
  <c r="G1106" i="3"/>
  <c r="I1106" i="3" s="1"/>
  <c r="G1107" i="3"/>
  <c r="I1107" i="3" s="1"/>
  <c r="G1108" i="3"/>
  <c r="I1108" i="3" s="1"/>
  <c r="G1109" i="3"/>
  <c r="I1109" i="3" s="1"/>
  <c r="G1110" i="3"/>
  <c r="I1110" i="3" s="1"/>
  <c r="G1111" i="3"/>
  <c r="I1111" i="3" s="1"/>
  <c r="G1112" i="3"/>
  <c r="I1112" i="3" s="1"/>
  <c r="G1113" i="3"/>
  <c r="I1113" i="3" s="1"/>
  <c r="G1114" i="3"/>
  <c r="I1114" i="3" s="1"/>
  <c r="G1115" i="3"/>
  <c r="I1115" i="3" s="1"/>
  <c r="G1116" i="3"/>
  <c r="I1116" i="3" s="1"/>
  <c r="G1117" i="3"/>
  <c r="I1117" i="3" s="1"/>
  <c r="G1118" i="3"/>
  <c r="I1118" i="3" s="1"/>
  <c r="G1119" i="3"/>
  <c r="I1119" i="3" s="1"/>
  <c r="G1120" i="3"/>
  <c r="I1120" i="3" s="1"/>
  <c r="G1121" i="3"/>
  <c r="I1121" i="3" s="1"/>
  <c r="G1122" i="3"/>
  <c r="I1122" i="3" s="1"/>
  <c r="G1123" i="3"/>
  <c r="I1123" i="3" s="1"/>
  <c r="G1124" i="3"/>
  <c r="I1124" i="3" s="1"/>
  <c r="G1125" i="3"/>
  <c r="I1125" i="3" s="1"/>
  <c r="G1126" i="3"/>
  <c r="I1126" i="3" s="1"/>
  <c r="G1127" i="3"/>
  <c r="I1127" i="3" s="1"/>
  <c r="G1128" i="3"/>
  <c r="I1128" i="3" s="1"/>
  <c r="G1129" i="3"/>
  <c r="I1129" i="3" s="1"/>
  <c r="G1130" i="3"/>
  <c r="I1130" i="3" s="1"/>
  <c r="G1131" i="3"/>
  <c r="I1131" i="3" s="1"/>
  <c r="G1132" i="3"/>
  <c r="I1132" i="3" s="1"/>
  <c r="G1133" i="3"/>
  <c r="I1133" i="3" s="1"/>
  <c r="G1134" i="3"/>
  <c r="I1134" i="3" s="1"/>
  <c r="G1135" i="3"/>
  <c r="I1135" i="3" s="1"/>
  <c r="G1136" i="3"/>
  <c r="I1136" i="3" s="1"/>
  <c r="G1137" i="3"/>
  <c r="I1137" i="3" s="1"/>
  <c r="G1138" i="3"/>
  <c r="I1138" i="3" s="1"/>
  <c r="G1139" i="3"/>
  <c r="I1139" i="3" s="1"/>
  <c r="G1140" i="3"/>
  <c r="I1140" i="3" s="1"/>
  <c r="G1141" i="3"/>
  <c r="I1141" i="3" s="1"/>
  <c r="G1142" i="3"/>
  <c r="I1142" i="3" s="1"/>
  <c r="G1143" i="3"/>
  <c r="I1143" i="3" s="1"/>
  <c r="G1144" i="3"/>
  <c r="I1144" i="3" s="1"/>
  <c r="G1145" i="3"/>
  <c r="I1145" i="3" s="1"/>
  <c r="G1146" i="3"/>
  <c r="I1146" i="3" s="1"/>
  <c r="G1147" i="3"/>
  <c r="I1147" i="3" s="1"/>
  <c r="G1148" i="3"/>
  <c r="I1148" i="3" s="1"/>
  <c r="G1149" i="3"/>
  <c r="I1149" i="3" s="1"/>
  <c r="G1150" i="3"/>
  <c r="I1150" i="3" s="1"/>
  <c r="G1151" i="3"/>
  <c r="I1151" i="3" s="1"/>
  <c r="G1152" i="3"/>
  <c r="I1152" i="3" s="1"/>
  <c r="G1153" i="3"/>
  <c r="I1153" i="3" s="1"/>
  <c r="G1154" i="3"/>
  <c r="I1154" i="3" s="1"/>
  <c r="G1155" i="3"/>
  <c r="I1155" i="3" s="1"/>
  <c r="G1156" i="3"/>
  <c r="I1156" i="3" s="1"/>
  <c r="G1157" i="3"/>
  <c r="I1157" i="3" s="1"/>
  <c r="G1158" i="3"/>
  <c r="I1158" i="3" s="1"/>
  <c r="G1159" i="3"/>
  <c r="I1159" i="3" s="1"/>
  <c r="G1160" i="3"/>
  <c r="I1160" i="3" s="1"/>
  <c r="G1161" i="3"/>
  <c r="I1161" i="3" s="1"/>
  <c r="G1162" i="3"/>
  <c r="I1162" i="3" s="1"/>
  <c r="G1163" i="3"/>
  <c r="I1163" i="3" s="1"/>
  <c r="G1164" i="3"/>
  <c r="I1164" i="3" s="1"/>
  <c r="G1165" i="3"/>
  <c r="I1165" i="3" s="1"/>
  <c r="G1166" i="3"/>
  <c r="I1166" i="3" s="1"/>
  <c r="G1167" i="3"/>
  <c r="I1167" i="3" s="1"/>
  <c r="G1168" i="3"/>
  <c r="I1168" i="3" s="1"/>
  <c r="G1169" i="3"/>
  <c r="I1169" i="3" s="1"/>
  <c r="G1170" i="3"/>
  <c r="I1170" i="3" s="1"/>
  <c r="G1171" i="3"/>
  <c r="I1171" i="3" s="1"/>
  <c r="G1172" i="3"/>
  <c r="I1172" i="3" s="1"/>
  <c r="G1173" i="3"/>
  <c r="I1173" i="3" s="1"/>
  <c r="G1174" i="3"/>
  <c r="I1174" i="3" s="1"/>
  <c r="G1175" i="3"/>
  <c r="I1175" i="3" s="1"/>
  <c r="G1176" i="3"/>
  <c r="I1176" i="3" s="1"/>
  <c r="G1177" i="3"/>
  <c r="I1177" i="3" s="1"/>
  <c r="G1178" i="3"/>
  <c r="I1178" i="3" s="1"/>
  <c r="G1179" i="3"/>
  <c r="I1179" i="3" s="1"/>
  <c r="G1180" i="3"/>
  <c r="I1180" i="3" s="1"/>
  <c r="G1181" i="3"/>
  <c r="I1181" i="3" s="1"/>
  <c r="G1182" i="3"/>
  <c r="I1182" i="3" s="1"/>
  <c r="G1183" i="3"/>
  <c r="I1183" i="3" s="1"/>
  <c r="G1184" i="3"/>
  <c r="I1184" i="3" s="1"/>
  <c r="G1185" i="3"/>
  <c r="I1185" i="3" s="1"/>
  <c r="G1186" i="3"/>
  <c r="I1186" i="3" s="1"/>
  <c r="G1187" i="3"/>
  <c r="I1187" i="3" s="1"/>
  <c r="G1188" i="3"/>
  <c r="I1188" i="3" s="1"/>
  <c r="G1189" i="3"/>
  <c r="I1189" i="3" s="1"/>
  <c r="G1190" i="3"/>
  <c r="I1190" i="3" s="1"/>
  <c r="G1191" i="3"/>
  <c r="I1191" i="3" s="1"/>
  <c r="G1192" i="3"/>
  <c r="I1192" i="3" s="1"/>
  <c r="G1193" i="3"/>
  <c r="I1193" i="3" s="1"/>
  <c r="G1194" i="3"/>
  <c r="I1194" i="3" s="1"/>
  <c r="G1195" i="3"/>
  <c r="I1195" i="3" s="1"/>
  <c r="G1196" i="3"/>
  <c r="I1196" i="3" s="1"/>
  <c r="G1197" i="3"/>
  <c r="I1197" i="3" s="1"/>
  <c r="G1198" i="3"/>
  <c r="I1198" i="3" s="1"/>
  <c r="G1199" i="3"/>
  <c r="I1199" i="3" s="1"/>
  <c r="G1200" i="3"/>
  <c r="I1200" i="3" s="1"/>
  <c r="G1201" i="3"/>
  <c r="I1201" i="3" s="1"/>
  <c r="G1202" i="3"/>
  <c r="I1202" i="3" s="1"/>
  <c r="G1203" i="3"/>
  <c r="I1203" i="3" s="1"/>
  <c r="G1204" i="3"/>
  <c r="I1204" i="3" s="1"/>
  <c r="G1205" i="3"/>
  <c r="I1205" i="3" s="1"/>
  <c r="G1206" i="3"/>
  <c r="I1206" i="3" s="1"/>
  <c r="G1207" i="3"/>
  <c r="I1207" i="3" s="1"/>
  <c r="G1208" i="3"/>
  <c r="I1208" i="3" s="1"/>
  <c r="G1209" i="3"/>
  <c r="I1209" i="3" s="1"/>
  <c r="G1210" i="3"/>
  <c r="I1210" i="3" s="1"/>
  <c r="G1211" i="3"/>
  <c r="I1211" i="3" s="1"/>
  <c r="G1212" i="3"/>
  <c r="I1212" i="3" s="1"/>
  <c r="G1213" i="3"/>
  <c r="I1213" i="3" s="1"/>
  <c r="G1214" i="3"/>
  <c r="I1214" i="3" s="1"/>
  <c r="G1215" i="3"/>
  <c r="I1215" i="3" s="1"/>
  <c r="G1216" i="3"/>
  <c r="I1216" i="3" s="1"/>
  <c r="G1217" i="3"/>
  <c r="I1217" i="3" s="1"/>
  <c r="G1218" i="3"/>
  <c r="I1218" i="3" s="1"/>
  <c r="G1219" i="3"/>
  <c r="I1219" i="3" s="1"/>
  <c r="G1220" i="3"/>
  <c r="I1220" i="3" s="1"/>
  <c r="G1221" i="3"/>
  <c r="I1221" i="3" s="1"/>
  <c r="G1222" i="3"/>
  <c r="I1222" i="3" s="1"/>
  <c r="G1223" i="3"/>
  <c r="I1223" i="3" s="1"/>
  <c r="G1224" i="3"/>
  <c r="I1224" i="3" s="1"/>
  <c r="G1225" i="3"/>
  <c r="I1225" i="3" s="1"/>
  <c r="G1226" i="3"/>
  <c r="I1226" i="3" s="1"/>
  <c r="G1227" i="3"/>
  <c r="I1227" i="3" s="1"/>
  <c r="G1228" i="3"/>
  <c r="I1228" i="3" s="1"/>
  <c r="G1229" i="3"/>
  <c r="I1229" i="3" s="1"/>
  <c r="G1230" i="3"/>
  <c r="I1230" i="3" s="1"/>
  <c r="G1231" i="3"/>
  <c r="I1231" i="3" s="1"/>
  <c r="G1232" i="3"/>
  <c r="I1232" i="3" s="1"/>
  <c r="G1233" i="3"/>
  <c r="I1233" i="3" s="1"/>
  <c r="G1234" i="3"/>
  <c r="I1234" i="3" s="1"/>
  <c r="G1235" i="3"/>
  <c r="I1235" i="3" s="1"/>
  <c r="G1236" i="3"/>
  <c r="I1236" i="3" s="1"/>
  <c r="G1237" i="3"/>
  <c r="I1237" i="3" s="1"/>
  <c r="G1238" i="3"/>
  <c r="I1238" i="3" s="1"/>
  <c r="G1239" i="3"/>
  <c r="I1239" i="3" s="1"/>
  <c r="G1240" i="3"/>
  <c r="I1240" i="3" s="1"/>
  <c r="G1241" i="3"/>
  <c r="I1241" i="3" s="1"/>
  <c r="G1242" i="3"/>
  <c r="I1242" i="3" s="1"/>
  <c r="G1243" i="3"/>
  <c r="I1243" i="3" s="1"/>
  <c r="G1244" i="3"/>
  <c r="I1244" i="3" s="1"/>
  <c r="G1245" i="3"/>
  <c r="I1245" i="3" s="1"/>
  <c r="G1246" i="3"/>
  <c r="I1246" i="3" s="1"/>
  <c r="G1247" i="3"/>
  <c r="I1247" i="3" s="1"/>
  <c r="G1248" i="3"/>
  <c r="I1248" i="3" s="1"/>
  <c r="G1249" i="3"/>
  <c r="I1249" i="3" s="1"/>
  <c r="G1250" i="3"/>
  <c r="I1250" i="3" s="1"/>
  <c r="G1251" i="3"/>
  <c r="I1251" i="3" s="1"/>
  <c r="G1252" i="3"/>
  <c r="I1252" i="3" s="1"/>
  <c r="G1253" i="3"/>
  <c r="I1253" i="3" s="1"/>
  <c r="G1254" i="3"/>
  <c r="I1254" i="3" s="1"/>
  <c r="G1255" i="3"/>
  <c r="I1255" i="3" s="1"/>
  <c r="G1256" i="3"/>
  <c r="I1256" i="3" s="1"/>
  <c r="G1257" i="3"/>
  <c r="I1257" i="3" s="1"/>
  <c r="G1258" i="3"/>
  <c r="I1258" i="3" s="1"/>
  <c r="G1259" i="3"/>
  <c r="I1259" i="3" s="1"/>
  <c r="G1260" i="3"/>
  <c r="I1260" i="3" s="1"/>
  <c r="G1261" i="3"/>
  <c r="I1261" i="3" s="1"/>
  <c r="G1262" i="3"/>
  <c r="I1262" i="3" s="1"/>
  <c r="G1263" i="3"/>
  <c r="I1263" i="3" s="1"/>
  <c r="G1264" i="3"/>
  <c r="I1264" i="3" s="1"/>
  <c r="G1265" i="3"/>
  <c r="I1265" i="3" s="1"/>
  <c r="G1266" i="3"/>
  <c r="I1266" i="3" s="1"/>
  <c r="G1267" i="3"/>
  <c r="I1267" i="3" s="1"/>
  <c r="G1268" i="3"/>
  <c r="I1268" i="3" s="1"/>
  <c r="G1269" i="3"/>
  <c r="I1269" i="3" s="1"/>
  <c r="G1270" i="3"/>
  <c r="I1270" i="3" s="1"/>
  <c r="G1271" i="3"/>
  <c r="I1271" i="3" s="1"/>
  <c r="G1272" i="3"/>
  <c r="I1272" i="3" s="1"/>
  <c r="G1273" i="3"/>
  <c r="I1273" i="3" s="1"/>
  <c r="G1274" i="3"/>
  <c r="I1274" i="3" s="1"/>
  <c r="G1275" i="3"/>
  <c r="I1275" i="3" s="1"/>
  <c r="G1276" i="3"/>
  <c r="I1276" i="3" s="1"/>
  <c r="G1277" i="3"/>
  <c r="I1277" i="3" s="1"/>
  <c r="G1278" i="3"/>
  <c r="I1278" i="3" s="1"/>
  <c r="G1279" i="3"/>
  <c r="I1279" i="3" s="1"/>
  <c r="G1280" i="3"/>
  <c r="I1280" i="3" s="1"/>
  <c r="G1281" i="3"/>
  <c r="I1281" i="3" s="1"/>
  <c r="G1282" i="3"/>
  <c r="I1282" i="3" s="1"/>
  <c r="G1283" i="3"/>
  <c r="I1283" i="3" s="1"/>
  <c r="G1284" i="3"/>
  <c r="I1284" i="3" s="1"/>
  <c r="G1285" i="3"/>
  <c r="I1285" i="3" s="1"/>
  <c r="G1286" i="3"/>
  <c r="I1286" i="3" s="1"/>
  <c r="G1287" i="3"/>
  <c r="I1287" i="3" s="1"/>
  <c r="G1288" i="3"/>
  <c r="I1288" i="3" s="1"/>
  <c r="G1289" i="3"/>
  <c r="I1289" i="3" s="1"/>
  <c r="G1290" i="3"/>
  <c r="I1290" i="3" s="1"/>
  <c r="G1291" i="3"/>
  <c r="I1291" i="3" s="1"/>
  <c r="G1292" i="3"/>
  <c r="I1292" i="3" s="1"/>
  <c r="G1293" i="3"/>
  <c r="I1293" i="3" s="1"/>
  <c r="G1294" i="3"/>
  <c r="I1294" i="3" s="1"/>
  <c r="G1295" i="3"/>
  <c r="I1295" i="3" s="1"/>
  <c r="G1296" i="3"/>
  <c r="I1296" i="3" s="1"/>
  <c r="G1297" i="3"/>
  <c r="I1297" i="3" s="1"/>
  <c r="G1298" i="3"/>
  <c r="I1298" i="3" s="1"/>
  <c r="G1299" i="3"/>
  <c r="I1299" i="3" s="1"/>
  <c r="G1300" i="3"/>
  <c r="I1300" i="3" s="1"/>
  <c r="G1301" i="3"/>
  <c r="I1301" i="3" s="1"/>
  <c r="G1302" i="3"/>
  <c r="I1302" i="3" s="1"/>
  <c r="G1303" i="3"/>
  <c r="I1303" i="3" s="1"/>
  <c r="G1304" i="3"/>
  <c r="I1304" i="3" s="1"/>
  <c r="G1305" i="3"/>
  <c r="I1305" i="3" s="1"/>
  <c r="G1306" i="3"/>
  <c r="I1306" i="3" s="1"/>
  <c r="G1307" i="3"/>
  <c r="I1307" i="3" s="1"/>
  <c r="G1308" i="3"/>
  <c r="I1308" i="3" s="1"/>
  <c r="G1309" i="3"/>
  <c r="I1309" i="3" s="1"/>
  <c r="G1310" i="3"/>
  <c r="I1310" i="3" s="1"/>
  <c r="G1311" i="3"/>
  <c r="I1311" i="3" s="1"/>
  <c r="G1312" i="3"/>
  <c r="I1312" i="3" s="1"/>
  <c r="G1313" i="3"/>
  <c r="I1313" i="3" s="1"/>
  <c r="G1314" i="3"/>
  <c r="I1314" i="3" s="1"/>
  <c r="G1315" i="3"/>
  <c r="I1315" i="3" s="1"/>
  <c r="G1316" i="3"/>
  <c r="I1316" i="3" s="1"/>
  <c r="G1317" i="3"/>
  <c r="I1317" i="3" s="1"/>
  <c r="G1318" i="3"/>
  <c r="I1318" i="3" s="1"/>
  <c r="G1319" i="3"/>
  <c r="I1319" i="3" s="1"/>
  <c r="G1320" i="3"/>
  <c r="I1320" i="3" s="1"/>
  <c r="G1321" i="3"/>
  <c r="I1321" i="3" s="1"/>
  <c r="G1322" i="3"/>
  <c r="I1322" i="3" s="1"/>
  <c r="G1323" i="3"/>
  <c r="I1323" i="3" s="1"/>
  <c r="G1324" i="3"/>
  <c r="I1324" i="3" s="1"/>
  <c r="G1325" i="3"/>
  <c r="I1325" i="3" s="1"/>
  <c r="G1326" i="3"/>
  <c r="I1326" i="3" s="1"/>
  <c r="G1327" i="3"/>
  <c r="I1327" i="3" s="1"/>
  <c r="G1328" i="3"/>
  <c r="I1328" i="3" s="1"/>
  <c r="G1329" i="3"/>
  <c r="I1329" i="3" s="1"/>
  <c r="G1330" i="3"/>
  <c r="I1330" i="3" s="1"/>
  <c r="G1331" i="3"/>
  <c r="I1331" i="3" s="1"/>
  <c r="G1332" i="3"/>
  <c r="I1332" i="3" s="1"/>
  <c r="G1333" i="3"/>
  <c r="I1333" i="3" s="1"/>
  <c r="G1334" i="3"/>
  <c r="I1334" i="3" s="1"/>
  <c r="G1335" i="3"/>
  <c r="I1335" i="3" s="1"/>
  <c r="G1336" i="3"/>
  <c r="I1336" i="3" s="1"/>
  <c r="G1337" i="3"/>
  <c r="I1337" i="3" s="1"/>
  <c r="G1338" i="3"/>
  <c r="I1338" i="3" s="1"/>
  <c r="G1339" i="3"/>
  <c r="I1339" i="3" s="1"/>
  <c r="G1340" i="3"/>
  <c r="I1340" i="3" s="1"/>
  <c r="G1341" i="3"/>
  <c r="I1341" i="3" s="1"/>
  <c r="G1342" i="3"/>
  <c r="I1342" i="3" s="1"/>
  <c r="G1343" i="3"/>
  <c r="I1343" i="3" s="1"/>
  <c r="G1344" i="3"/>
  <c r="I1344" i="3" s="1"/>
  <c r="G1345" i="3"/>
  <c r="I1345" i="3" s="1"/>
  <c r="G1346" i="3"/>
  <c r="I1346" i="3" s="1"/>
  <c r="G1347" i="3"/>
  <c r="I1347" i="3" s="1"/>
  <c r="G1348" i="3"/>
  <c r="I1348" i="3" s="1"/>
  <c r="G1349" i="3"/>
  <c r="I1349" i="3" s="1"/>
  <c r="G1350" i="3"/>
  <c r="I1350" i="3" s="1"/>
  <c r="G1351" i="3"/>
  <c r="I1351" i="3" s="1"/>
  <c r="G1352" i="3"/>
  <c r="I1352" i="3" s="1"/>
  <c r="G1353" i="3"/>
  <c r="I1353" i="3" s="1"/>
  <c r="G1354" i="3"/>
  <c r="I1354" i="3" s="1"/>
  <c r="G1355" i="3"/>
  <c r="I1355" i="3" s="1"/>
  <c r="G1356" i="3"/>
  <c r="I1356" i="3" s="1"/>
  <c r="G1357" i="3"/>
  <c r="I1357" i="3" s="1"/>
  <c r="G1358" i="3"/>
  <c r="I1358" i="3" s="1"/>
  <c r="G1359" i="3"/>
  <c r="I1359" i="3" s="1"/>
  <c r="G1360" i="3"/>
  <c r="I1360" i="3" s="1"/>
  <c r="G1361" i="3"/>
  <c r="I1361" i="3" s="1"/>
  <c r="G1362" i="3"/>
  <c r="I1362" i="3" s="1"/>
  <c r="G1363" i="3"/>
  <c r="I1363" i="3" s="1"/>
  <c r="G1364" i="3"/>
  <c r="I1364" i="3" s="1"/>
  <c r="G1365" i="3"/>
  <c r="I1365" i="3" s="1"/>
  <c r="G1366" i="3"/>
  <c r="I1366" i="3" s="1"/>
  <c r="G1367" i="3"/>
  <c r="I1367" i="3" s="1"/>
  <c r="G1368" i="3"/>
  <c r="I1368" i="3" s="1"/>
  <c r="G1369" i="3"/>
  <c r="I1369" i="3" s="1"/>
  <c r="G1370" i="3"/>
  <c r="I1370" i="3" s="1"/>
  <c r="G1371" i="3"/>
  <c r="I1371" i="3" s="1"/>
  <c r="G1372" i="3"/>
  <c r="I1372" i="3" s="1"/>
  <c r="G1373" i="3"/>
  <c r="I1373" i="3" s="1"/>
  <c r="G1374" i="3"/>
  <c r="I1374" i="3" s="1"/>
  <c r="G1375" i="3"/>
  <c r="I1375" i="3" s="1"/>
  <c r="G1376" i="3"/>
  <c r="I1376" i="3" s="1"/>
  <c r="G1377" i="3"/>
  <c r="I1377" i="3" s="1"/>
  <c r="G1378" i="3"/>
  <c r="I1378" i="3" s="1"/>
  <c r="G1379" i="3"/>
  <c r="I1379" i="3" s="1"/>
  <c r="G1380" i="3"/>
  <c r="I1380" i="3" s="1"/>
  <c r="G1381" i="3"/>
  <c r="I1381" i="3" s="1"/>
  <c r="G1382" i="3"/>
  <c r="I1382" i="3" s="1"/>
  <c r="G1383" i="3"/>
  <c r="I1383" i="3" s="1"/>
  <c r="G1384" i="3"/>
  <c r="I1384" i="3" s="1"/>
  <c r="G1385" i="3"/>
  <c r="I1385" i="3" s="1"/>
  <c r="G1386" i="3"/>
  <c r="I1386" i="3" s="1"/>
  <c r="G1387" i="3"/>
  <c r="I1387" i="3" s="1"/>
  <c r="G1388" i="3"/>
  <c r="I1388" i="3" s="1"/>
  <c r="G1389" i="3"/>
  <c r="I1389" i="3" s="1"/>
  <c r="G1390" i="3"/>
  <c r="I1390" i="3" s="1"/>
  <c r="G1391" i="3"/>
  <c r="I1391" i="3" s="1"/>
  <c r="G1392" i="3"/>
  <c r="I1392" i="3" s="1"/>
  <c r="G1393" i="3"/>
  <c r="I1393" i="3" s="1"/>
  <c r="G1394" i="3"/>
  <c r="I1394" i="3" s="1"/>
  <c r="G1395" i="3"/>
  <c r="I1395" i="3" s="1"/>
  <c r="G1396" i="3"/>
  <c r="I1396" i="3" s="1"/>
  <c r="G1397" i="3"/>
  <c r="I1397" i="3" s="1"/>
  <c r="G1398" i="3"/>
  <c r="I1398" i="3" s="1"/>
  <c r="G1399" i="3"/>
  <c r="I1399" i="3" s="1"/>
  <c r="G1400" i="3"/>
  <c r="I1400" i="3" s="1"/>
  <c r="G1401" i="3"/>
  <c r="I1401" i="3" s="1"/>
  <c r="G1402" i="3"/>
  <c r="I1402" i="3" s="1"/>
  <c r="G1403" i="3"/>
  <c r="I1403" i="3" s="1"/>
  <c r="G1404" i="3"/>
  <c r="I1404" i="3" s="1"/>
  <c r="G1405" i="3"/>
  <c r="I1405" i="3" s="1"/>
  <c r="G1406" i="3"/>
  <c r="I1406" i="3" s="1"/>
  <c r="G1407" i="3"/>
  <c r="I1407" i="3" s="1"/>
  <c r="G1408" i="3"/>
  <c r="I1408" i="3" s="1"/>
  <c r="G1409" i="3"/>
  <c r="I1409" i="3" s="1"/>
  <c r="G1410" i="3"/>
  <c r="I1410" i="3" s="1"/>
  <c r="G1411" i="3"/>
  <c r="I1411" i="3" s="1"/>
  <c r="G1412" i="3"/>
  <c r="I1412" i="3" s="1"/>
  <c r="G1413" i="3"/>
  <c r="I1413" i="3" s="1"/>
  <c r="G1414" i="3"/>
  <c r="I1414" i="3" s="1"/>
  <c r="G1415" i="3"/>
  <c r="I1415" i="3" s="1"/>
  <c r="G1416" i="3"/>
  <c r="I1416" i="3" s="1"/>
  <c r="G1417" i="3"/>
  <c r="I1417" i="3" s="1"/>
  <c r="G1418" i="3"/>
  <c r="I1418" i="3" s="1"/>
  <c r="G1419" i="3"/>
  <c r="I1419" i="3" s="1"/>
  <c r="G1420" i="3"/>
  <c r="I1420" i="3" s="1"/>
  <c r="G1421" i="3"/>
  <c r="I1421" i="3" s="1"/>
  <c r="G1422" i="3"/>
  <c r="I1422" i="3" s="1"/>
  <c r="G1423" i="3"/>
  <c r="I1423" i="3" s="1"/>
  <c r="G1424" i="3"/>
  <c r="I1424" i="3" s="1"/>
  <c r="G1425" i="3"/>
  <c r="I1425" i="3" s="1"/>
  <c r="G1426" i="3"/>
  <c r="I1426" i="3" s="1"/>
  <c r="G1427" i="3"/>
  <c r="I1427" i="3" s="1"/>
  <c r="G1428" i="3"/>
  <c r="I1428" i="3" s="1"/>
  <c r="G1429" i="3"/>
  <c r="I1429" i="3" s="1"/>
  <c r="G1430" i="3"/>
  <c r="I1430" i="3" s="1"/>
  <c r="G1431" i="3"/>
  <c r="I1431" i="3" s="1"/>
  <c r="G1432" i="3"/>
  <c r="I1432" i="3" s="1"/>
  <c r="G1433" i="3"/>
  <c r="I1433" i="3" s="1"/>
  <c r="G1434" i="3"/>
  <c r="I1434" i="3" s="1"/>
  <c r="G1435" i="3"/>
  <c r="I1435" i="3" s="1"/>
  <c r="G1436" i="3"/>
  <c r="I1436" i="3" s="1"/>
  <c r="G1437" i="3"/>
  <c r="I1437" i="3" s="1"/>
  <c r="G1438" i="3"/>
  <c r="I1438" i="3" s="1"/>
  <c r="G1439" i="3"/>
  <c r="I1439" i="3" s="1"/>
  <c r="G1440" i="3"/>
  <c r="I1440" i="3" s="1"/>
  <c r="G1441" i="3"/>
  <c r="I1441" i="3" s="1"/>
  <c r="G1442" i="3"/>
  <c r="I1442" i="3" s="1"/>
  <c r="G1443" i="3"/>
  <c r="I1443" i="3" s="1"/>
  <c r="G1444" i="3"/>
  <c r="I1444" i="3" s="1"/>
  <c r="G1445" i="3"/>
  <c r="I1445" i="3" s="1"/>
  <c r="G1446" i="3"/>
  <c r="I1446" i="3" s="1"/>
  <c r="G1447" i="3"/>
  <c r="I1447" i="3" s="1"/>
  <c r="G1448" i="3"/>
  <c r="I1448" i="3" s="1"/>
  <c r="G1449" i="3"/>
  <c r="I1449" i="3" s="1"/>
  <c r="G1450" i="3"/>
  <c r="I1450" i="3" s="1"/>
  <c r="G1451" i="3"/>
  <c r="I1451" i="3" s="1"/>
  <c r="G1452" i="3"/>
  <c r="I1452" i="3" s="1"/>
  <c r="G1453" i="3"/>
  <c r="I1453" i="3" s="1"/>
  <c r="G1454" i="3"/>
  <c r="I1454" i="3" s="1"/>
  <c r="G1455" i="3"/>
  <c r="I1455" i="3" s="1"/>
  <c r="G1456" i="3"/>
  <c r="I1456" i="3" s="1"/>
  <c r="G1457" i="3"/>
  <c r="I1457" i="3" s="1"/>
  <c r="G1458" i="3"/>
  <c r="I1458" i="3" s="1"/>
  <c r="G1459" i="3"/>
  <c r="I1459" i="3" s="1"/>
  <c r="G1460" i="3"/>
  <c r="I1460" i="3" s="1"/>
  <c r="G1461" i="3"/>
  <c r="I1461" i="3" s="1"/>
  <c r="G1462" i="3"/>
  <c r="I1462" i="3" s="1"/>
  <c r="G1463" i="3"/>
  <c r="I1463" i="3" s="1"/>
  <c r="G1464" i="3"/>
  <c r="I1464" i="3" s="1"/>
  <c r="G1465" i="3"/>
  <c r="I1465" i="3" s="1"/>
  <c r="G1466" i="3"/>
  <c r="I1466" i="3" s="1"/>
  <c r="G1467" i="3"/>
  <c r="I1467" i="3" s="1"/>
  <c r="G1468" i="3"/>
  <c r="I1468" i="3" s="1"/>
  <c r="G1469" i="3"/>
  <c r="I1469" i="3" s="1"/>
  <c r="G1470" i="3"/>
  <c r="I1470" i="3" s="1"/>
  <c r="G1471" i="3"/>
  <c r="I1471" i="3" s="1"/>
  <c r="G1472" i="3"/>
  <c r="I1472" i="3" s="1"/>
  <c r="G1473" i="3"/>
  <c r="I1473" i="3" s="1"/>
  <c r="G1474" i="3"/>
  <c r="I1474" i="3" s="1"/>
  <c r="G1475" i="3"/>
  <c r="I1475" i="3" s="1"/>
  <c r="G1476" i="3"/>
  <c r="I1476" i="3" s="1"/>
  <c r="G1477" i="3"/>
  <c r="I1477" i="3" s="1"/>
  <c r="G1478" i="3"/>
  <c r="I1478" i="3" s="1"/>
  <c r="G1479" i="3"/>
  <c r="I1479" i="3" s="1"/>
  <c r="G1480" i="3"/>
  <c r="I1480" i="3" s="1"/>
  <c r="G1481" i="3"/>
  <c r="I1481" i="3" s="1"/>
  <c r="G1482" i="3"/>
  <c r="I1482" i="3" s="1"/>
  <c r="G1483" i="3"/>
  <c r="I1483" i="3" s="1"/>
  <c r="G1484" i="3"/>
  <c r="I1484" i="3" s="1"/>
  <c r="G1485" i="3"/>
  <c r="I1485" i="3" s="1"/>
  <c r="G1486" i="3"/>
  <c r="I1486" i="3" s="1"/>
  <c r="G1487" i="3"/>
  <c r="I1487" i="3" s="1"/>
  <c r="G1488" i="3"/>
  <c r="I1488" i="3" s="1"/>
  <c r="G1489" i="3"/>
  <c r="I1489" i="3" s="1"/>
  <c r="G1490" i="3"/>
  <c r="I1490" i="3" s="1"/>
  <c r="G1491" i="3"/>
  <c r="I1491" i="3" s="1"/>
  <c r="G1492" i="3"/>
  <c r="I1492" i="3" s="1"/>
  <c r="G1493" i="3"/>
  <c r="I1493" i="3" s="1"/>
  <c r="G1494" i="3"/>
  <c r="I1494" i="3" s="1"/>
  <c r="G1495" i="3"/>
  <c r="I1495" i="3" s="1"/>
  <c r="G1496" i="3"/>
  <c r="I1496" i="3" s="1"/>
  <c r="G1497" i="3"/>
  <c r="I1497" i="3" s="1"/>
  <c r="G1498" i="3"/>
  <c r="I1498" i="3" s="1"/>
  <c r="G1499" i="3"/>
  <c r="I1499" i="3" s="1"/>
  <c r="G1500" i="3"/>
  <c r="I1500" i="3" s="1"/>
  <c r="G1501" i="3"/>
  <c r="I1501" i="3" s="1"/>
  <c r="G1502" i="3"/>
  <c r="I1502" i="3" s="1"/>
  <c r="G1503" i="3"/>
  <c r="I1503" i="3" s="1"/>
  <c r="G1504" i="3"/>
  <c r="I1504" i="3" s="1"/>
  <c r="G1505" i="3"/>
  <c r="I1505" i="3" s="1"/>
  <c r="G1506" i="3"/>
  <c r="I1506" i="3" s="1"/>
  <c r="G1507" i="3"/>
  <c r="I1507" i="3" s="1"/>
  <c r="G1508" i="3"/>
  <c r="I1508" i="3" s="1"/>
  <c r="G1509" i="3"/>
  <c r="I1509" i="3" s="1"/>
  <c r="G1510" i="3"/>
  <c r="I1510" i="3" s="1"/>
  <c r="G1511" i="3"/>
  <c r="I1511" i="3" s="1"/>
  <c r="G1512" i="3"/>
  <c r="I1512" i="3" s="1"/>
  <c r="G1513" i="3"/>
  <c r="I1513" i="3" s="1"/>
  <c r="G1514" i="3"/>
  <c r="I1514" i="3" s="1"/>
  <c r="G1515" i="3"/>
  <c r="I1515" i="3" s="1"/>
  <c r="G1516" i="3"/>
  <c r="I1516" i="3" s="1"/>
  <c r="G1517" i="3"/>
  <c r="I1517" i="3" s="1"/>
  <c r="G1518" i="3"/>
  <c r="I1518" i="3" s="1"/>
  <c r="G1519" i="3"/>
  <c r="I1519" i="3" s="1"/>
  <c r="G1520" i="3"/>
  <c r="I1520" i="3" s="1"/>
  <c r="G1521" i="3"/>
  <c r="I1521" i="3" s="1"/>
  <c r="G1522" i="3"/>
  <c r="I1522" i="3" s="1"/>
  <c r="G1523" i="3"/>
  <c r="I1523" i="3" s="1"/>
  <c r="G1524" i="3"/>
  <c r="I1524" i="3" s="1"/>
  <c r="G1525" i="3"/>
  <c r="I1525" i="3" s="1"/>
  <c r="G1526" i="3"/>
  <c r="I1526" i="3" s="1"/>
  <c r="G1527" i="3"/>
  <c r="I1527" i="3" s="1"/>
  <c r="G1528" i="3"/>
  <c r="I1528" i="3" s="1"/>
  <c r="G1529" i="3"/>
  <c r="I1529" i="3" s="1"/>
  <c r="G1530" i="3"/>
  <c r="I1530" i="3" s="1"/>
  <c r="G1531" i="3"/>
  <c r="I1531" i="3" s="1"/>
  <c r="G1532" i="3"/>
  <c r="I1532" i="3" s="1"/>
  <c r="G1533" i="3"/>
  <c r="I1533" i="3" s="1"/>
  <c r="G1534" i="3"/>
  <c r="I1534" i="3" s="1"/>
  <c r="G1535" i="3"/>
  <c r="I1535" i="3" s="1"/>
  <c r="G1536" i="3"/>
  <c r="I1536" i="3" s="1"/>
  <c r="G1537" i="3"/>
  <c r="I1537" i="3" s="1"/>
  <c r="G1538" i="3"/>
  <c r="I1538" i="3" s="1"/>
  <c r="G1539" i="3"/>
  <c r="I1539" i="3" s="1"/>
  <c r="G1540" i="3"/>
  <c r="I1540" i="3" s="1"/>
  <c r="G1541" i="3"/>
  <c r="I1541" i="3" s="1"/>
  <c r="G1542" i="3"/>
  <c r="I1542" i="3" s="1"/>
  <c r="G1543" i="3"/>
  <c r="I1543" i="3" s="1"/>
  <c r="G1544" i="3"/>
  <c r="I1544" i="3" s="1"/>
  <c r="G1545" i="3"/>
  <c r="I1545" i="3" s="1"/>
  <c r="G1546" i="3"/>
  <c r="I1546" i="3" s="1"/>
  <c r="G1547" i="3"/>
  <c r="I1547" i="3" s="1"/>
  <c r="G1548" i="3"/>
  <c r="I1548" i="3" s="1"/>
  <c r="G1549" i="3"/>
  <c r="I1549" i="3" s="1"/>
  <c r="G1550" i="3"/>
  <c r="I1550" i="3" s="1"/>
  <c r="G1551" i="3"/>
  <c r="I1551" i="3" s="1"/>
  <c r="G1552" i="3"/>
  <c r="I1552" i="3" s="1"/>
  <c r="G1553" i="3"/>
  <c r="I1553" i="3" s="1"/>
  <c r="G1554" i="3"/>
  <c r="I1554" i="3" s="1"/>
  <c r="G1555" i="3"/>
  <c r="I1555" i="3" s="1"/>
  <c r="G1556" i="3"/>
  <c r="I1556" i="3" s="1"/>
  <c r="G1557" i="3"/>
  <c r="I1557" i="3" s="1"/>
  <c r="G1558" i="3"/>
  <c r="I1558" i="3" s="1"/>
  <c r="G1559" i="3"/>
  <c r="I1559" i="3" s="1"/>
  <c r="G1560" i="3"/>
  <c r="I1560" i="3" s="1"/>
  <c r="G1561" i="3"/>
  <c r="I1561" i="3" s="1"/>
  <c r="G1562" i="3"/>
  <c r="I1562" i="3" s="1"/>
  <c r="G1563" i="3"/>
  <c r="I1563" i="3" s="1"/>
  <c r="G1564" i="3"/>
  <c r="I1564" i="3" s="1"/>
  <c r="G1565" i="3"/>
  <c r="I1565" i="3" s="1"/>
  <c r="G1566" i="3"/>
  <c r="I1566" i="3" s="1"/>
  <c r="G1567" i="3"/>
  <c r="I1567" i="3" s="1"/>
  <c r="G1568" i="3"/>
  <c r="I1568" i="3" s="1"/>
  <c r="G1569" i="3"/>
  <c r="I1569" i="3" s="1"/>
  <c r="G1570" i="3"/>
  <c r="I1570" i="3" s="1"/>
  <c r="G1571" i="3"/>
  <c r="I1571" i="3" s="1"/>
  <c r="G1572" i="3"/>
  <c r="I1572" i="3" s="1"/>
  <c r="G1573" i="3"/>
  <c r="I1573" i="3" s="1"/>
  <c r="G1574" i="3"/>
  <c r="I1574" i="3" s="1"/>
  <c r="G1575" i="3"/>
  <c r="I1575" i="3" s="1"/>
  <c r="G1576" i="3"/>
  <c r="I1576" i="3" s="1"/>
  <c r="G1577" i="3"/>
  <c r="I1577" i="3" s="1"/>
  <c r="G1578" i="3"/>
  <c r="I1578" i="3" s="1"/>
  <c r="G1579" i="3"/>
  <c r="I1579" i="3" s="1"/>
  <c r="G1580" i="3"/>
  <c r="I1580" i="3" s="1"/>
  <c r="G1581" i="3"/>
  <c r="I1581" i="3" s="1"/>
  <c r="G1582" i="3"/>
  <c r="I1582" i="3" s="1"/>
  <c r="G1583" i="3"/>
  <c r="I1583" i="3" s="1"/>
  <c r="G1584" i="3"/>
  <c r="I1584" i="3" s="1"/>
  <c r="G1585" i="3"/>
  <c r="I1585" i="3" s="1"/>
  <c r="G1586" i="3"/>
  <c r="I1586" i="3" s="1"/>
  <c r="G1587" i="3"/>
  <c r="I1587" i="3" s="1"/>
  <c r="G1588" i="3"/>
  <c r="I1588" i="3" s="1"/>
  <c r="G1589" i="3"/>
  <c r="I1589" i="3" s="1"/>
  <c r="G1590" i="3"/>
  <c r="I1590" i="3" s="1"/>
  <c r="G1591" i="3"/>
  <c r="I1591" i="3" s="1"/>
  <c r="G1592" i="3"/>
  <c r="I1592" i="3" s="1"/>
  <c r="G1593" i="3"/>
  <c r="I1593" i="3" s="1"/>
  <c r="G1594" i="3"/>
  <c r="I1594" i="3" s="1"/>
  <c r="G1595" i="3"/>
  <c r="I1595" i="3" s="1"/>
  <c r="G1596" i="3"/>
  <c r="I1596" i="3" s="1"/>
  <c r="G1597" i="3"/>
  <c r="I1597" i="3" s="1"/>
  <c r="G1598" i="3"/>
  <c r="I1598" i="3" s="1"/>
  <c r="G1599" i="3"/>
  <c r="I1599" i="3" s="1"/>
  <c r="G1600" i="3"/>
  <c r="I1600" i="3" s="1"/>
  <c r="G1601" i="3"/>
  <c r="I1601" i="3" s="1"/>
  <c r="G1602" i="3"/>
  <c r="I1602" i="3" s="1"/>
  <c r="G1603" i="3"/>
  <c r="I1603" i="3" s="1"/>
  <c r="G1604" i="3"/>
  <c r="I1604" i="3" s="1"/>
  <c r="G1605" i="3"/>
  <c r="I1605" i="3" s="1"/>
  <c r="G1606" i="3"/>
  <c r="I1606" i="3" s="1"/>
  <c r="G1607" i="3"/>
  <c r="I1607" i="3" s="1"/>
  <c r="G1608" i="3"/>
  <c r="I1608" i="3" s="1"/>
  <c r="G1609" i="3"/>
  <c r="I1609" i="3" s="1"/>
  <c r="G1610" i="3"/>
  <c r="I1610" i="3" s="1"/>
  <c r="G1611" i="3"/>
  <c r="I1611" i="3" s="1"/>
  <c r="G1612" i="3"/>
  <c r="I1612" i="3" s="1"/>
  <c r="G1613" i="3"/>
  <c r="I1613" i="3" s="1"/>
  <c r="G1614" i="3"/>
  <c r="I1614" i="3" s="1"/>
  <c r="G1615" i="3"/>
  <c r="I1615" i="3" s="1"/>
  <c r="G1616" i="3"/>
  <c r="I1616" i="3" s="1"/>
  <c r="G1617" i="3"/>
  <c r="I1617" i="3" s="1"/>
  <c r="G1618" i="3"/>
  <c r="I1618" i="3" s="1"/>
  <c r="G1619" i="3"/>
  <c r="I1619" i="3" s="1"/>
  <c r="G1620" i="3"/>
  <c r="I1620" i="3" s="1"/>
  <c r="G1621" i="3"/>
  <c r="I1621" i="3" s="1"/>
  <c r="G1622" i="3"/>
  <c r="I1622" i="3" s="1"/>
  <c r="G1623" i="3"/>
  <c r="I1623" i="3" s="1"/>
  <c r="G1624" i="3"/>
  <c r="I1624" i="3" s="1"/>
  <c r="G1625" i="3"/>
  <c r="I1625" i="3" s="1"/>
  <c r="G1626" i="3"/>
  <c r="I1626" i="3" s="1"/>
  <c r="G1627" i="3"/>
  <c r="I1627" i="3" s="1"/>
  <c r="G1628" i="3"/>
  <c r="I1628" i="3" s="1"/>
  <c r="G1629" i="3"/>
  <c r="I1629" i="3" s="1"/>
  <c r="G1630" i="3"/>
  <c r="I1630" i="3" s="1"/>
  <c r="G1631" i="3"/>
  <c r="I1631" i="3" s="1"/>
  <c r="G1632" i="3"/>
  <c r="I1632" i="3" s="1"/>
  <c r="G1633" i="3"/>
  <c r="I1633" i="3" s="1"/>
  <c r="G1634" i="3"/>
  <c r="I1634" i="3" s="1"/>
  <c r="G1635" i="3"/>
  <c r="I1635" i="3" s="1"/>
  <c r="G1636" i="3"/>
  <c r="I1636" i="3" s="1"/>
  <c r="G1637" i="3"/>
  <c r="I1637" i="3" s="1"/>
  <c r="G1638" i="3"/>
  <c r="I1638" i="3" s="1"/>
  <c r="G1639" i="3"/>
  <c r="I1639" i="3" s="1"/>
  <c r="G1640" i="3"/>
  <c r="I1640" i="3" s="1"/>
  <c r="G1641" i="3"/>
  <c r="I1641" i="3" s="1"/>
  <c r="G1642" i="3"/>
  <c r="I1642" i="3" s="1"/>
  <c r="G1643" i="3"/>
  <c r="I1643" i="3" s="1"/>
  <c r="G1644" i="3"/>
  <c r="I1644" i="3" s="1"/>
  <c r="G1645" i="3"/>
  <c r="I1645" i="3" s="1"/>
  <c r="G1646" i="3"/>
  <c r="I1646" i="3" s="1"/>
  <c r="G1647" i="3"/>
  <c r="I1647" i="3" s="1"/>
  <c r="G1648" i="3"/>
  <c r="I1648" i="3" s="1"/>
  <c r="G1649" i="3"/>
  <c r="I1649" i="3" s="1"/>
  <c r="G1650" i="3"/>
  <c r="I1650" i="3" s="1"/>
  <c r="G1651" i="3"/>
  <c r="I1651" i="3" s="1"/>
  <c r="G1652" i="3"/>
  <c r="I1652" i="3" s="1"/>
  <c r="G1653" i="3"/>
  <c r="I1653" i="3" s="1"/>
  <c r="G1654" i="3"/>
  <c r="I1654" i="3" s="1"/>
  <c r="G1655" i="3"/>
  <c r="I1655" i="3" s="1"/>
  <c r="G1656" i="3"/>
  <c r="I1656" i="3" s="1"/>
  <c r="G1657" i="3"/>
  <c r="I1657" i="3" s="1"/>
  <c r="G1658" i="3"/>
  <c r="I1658" i="3" s="1"/>
  <c r="G1659" i="3"/>
  <c r="I1659" i="3" s="1"/>
  <c r="G1660" i="3"/>
  <c r="I1660" i="3" s="1"/>
  <c r="G1661" i="3"/>
  <c r="I1661" i="3" s="1"/>
  <c r="G1662" i="3"/>
  <c r="I1662" i="3" s="1"/>
  <c r="G1663" i="3"/>
  <c r="I1663" i="3" s="1"/>
  <c r="G1664" i="3"/>
  <c r="I1664" i="3" s="1"/>
  <c r="G1665" i="3"/>
  <c r="I1665" i="3" s="1"/>
  <c r="G1666" i="3"/>
  <c r="I1666" i="3" s="1"/>
  <c r="G1667" i="3"/>
  <c r="I1667" i="3" s="1"/>
  <c r="G1668" i="3"/>
  <c r="I1668" i="3" s="1"/>
  <c r="G1669" i="3"/>
  <c r="I1669" i="3" s="1"/>
  <c r="G1670" i="3"/>
  <c r="I1670" i="3" s="1"/>
  <c r="G1671" i="3"/>
  <c r="I1671" i="3" s="1"/>
  <c r="G1672" i="3"/>
  <c r="I1672" i="3" s="1"/>
  <c r="G1673" i="3"/>
  <c r="I1673" i="3" s="1"/>
  <c r="G1674" i="3"/>
  <c r="I1674" i="3" s="1"/>
  <c r="G1675" i="3"/>
  <c r="I1675" i="3" s="1"/>
  <c r="G1676" i="3"/>
  <c r="I1676" i="3" s="1"/>
  <c r="G1677" i="3"/>
  <c r="I1677" i="3" s="1"/>
  <c r="G1678" i="3"/>
  <c r="I1678" i="3" s="1"/>
  <c r="G1679" i="3"/>
  <c r="I1679" i="3" s="1"/>
  <c r="G1680" i="3"/>
  <c r="I1680" i="3" s="1"/>
  <c r="G1681" i="3"/>
  <c r="I1681" i="3" s="1"/>
  <c r="G1682" i="3"/>
  <c r="I1682" i="3" s="1"/>
  <c r="G1683" i="3"/>
  <c r="I1683" i="3" s="1"/>
  <c r="G1684" i="3"/>
  <c r="I1684" i="3" s="1"/>
  <c r="G1685" i="3"/>
  <c r="I1685" i="3" s="1"/>
  <c r="G1686" i="3"/>
  <c r="I1686" i="3" s="1"/>
  <c r="G1687" i="3"/>
  <c r="I1687" i="3" s="1"/>
  <c r="G1688" i="3"/>
  <c r="I1688" i="3" s="1"/>
  <c r="G1689" i="3"/>
  <c r="I1689" i="3" s="1"/>
  <c r="G1690" i="3"/>
  <c r="I1690" i="3" s="1"/>
  <c r="G1691" i="3"/>
  <c r="I1691" i="3" s="1"/>
  <c r="G1692" i="3"/>
  <c r="I1692" i="3" s="1"/>
  <c r="G1693" i="3"/>
  <c r="I1693" i="3" s="1"/>
  <c r="G1694" i="3"/>
  <c r="I1694" i="3" s="1"/>
  <c r="G1695" i="3"/>
  <c r="I1695" i="3" s="1"/>
  <c r="G1696" i="3"/>
  <c r="I1696" i="3" s="1"/>
  <c r="G1697" i="3"/>
  <c r="I1697" i="3" s="1"/>
  <c r="G1698" i="3"/>
  <c r="I1698" i="3" s="1"/>
  <c r="G2" i="3"/>
  <c r="I2" i="3" s="1"/>
  <c r="N367" i="4" l="1"/>
  <c r="N415" i="4"/>
  <c r="N423" i="4"/>
  <c r="N495" i="4"/>
  <c r="N3" i="4"/>
  <c r="N92" i="4"/>
  <c r="N55" i="4"/>
  <c r="N63" i="4"/>
  <c r="N71" i="4"/>
  <c r="N79" i="4"/>
  <c r="N87" i="4"/>
  <c r="N102" i="4"/>
  <c r="N110" i="4"/>
  <c r="N18" i="4"/>
  <c r="N11" i="4"/>
  <c r="N19" i="4"/>
  <c r="N27" i="4"/>
  <c r="N35" i="4"/>
  <c r="N43" i="4"/>
  <c r="N51" i="4"/>
  <c r="N59" i="4"/>
  <c r="N67" i="4"/>
  <c r="N75" i="4"/>
  <c r="N83" i="4"/>
  <c r="N89" i="4"/>
  <c r="N97" i="4"/>
  <c r="N4" i="4"/>
  <c r="N12" i="4"/>
  <c r="N20" i="4"/>
  <c r="N28" i="4"/>
  <c r="N36" i="4"/>
  <c r="N44" i="4"/>
  <c r="N52" i="4"/>
  <c r="N60" i="4"/>
  <c r="N68" i="4"/>
  <c r="N76" i="4"/>
  <c r="N84" i="4"/>
  <c r="N107" i="4"/>
  <c r="N117" i="4"/>
  <c r="N126" i="4"/>
  <c r="N134" i="4"/>
  <c r="N142" i="4"/>
  <c r="N150" i="4"/>
  <c r="N158" i="4"/>
  <c r="N166" i="4"/>
  <c r="N174" i="4"/>
  <c r="N182" i="4"/>
  <c r="N190" i="4"/>
  <c r="N198" i="4"/>
  <c r="N206" i="4"/>
  <c r="N214" i="4"/>
  <c r="N222" i="4"/>
  <c r="N230" i="4"/>
  <c r="N238" i="4"/>
  <c r="N246" i="4"/>
  <c r="N254" i="4"/>
  <c r="N262" i="4"/>
  <c r="N270" i="4"/>
  <c r="N278" i="4"/>
  <c r="N350" i="4"/>
  <c r="N372" i="4"/>
  <c r="N380" i="4"/>
  <c r="N388" i="4"/>
  <c r="N396" i="4"/>
  <c r="N400" i="4"/>
  <c r="N412" i="4"/>
  <c r="N416" i="4"/>
  <c r="N420" i="4"/>
  <c r="N428" i="4"/>
  <c r="N432" i="4"/>
  <c r="N436" i="4"/>
  <c r="N444" i="4"/>
  <c r="N448" i="4"/>
  <c r="N452" i="4"/>
  <c r="N460" i="4"/>
  <c r="N464" i="4"/>
  <c r="N468" i="4"/>
  <c r="N476" i="4"/>
  <c r="N480" i="4"/>
  <c r="N484" i="4"/>
  <c r="N492" i="4"/>
  <c r="N496" i="4"/>
  <c r="N500" i="4"/>
  <c r="N508" i="4"/>
  <c r="N512" i="4"/>
  <c r="N516" i="4"/>
  <c r="N524" i="4"/>
  <c r="N528" i="4"/>
  <c r="N532" i="4"/>
  <c r="N540" i="4"/>
  <c r="N544" i="4"/>
  <c r="N548" i="4"/>
  <c r="N552" i="4"/>
  <c r="N556" i="4"/>
  <c r="N560" i="4"/>
  <c r="N568" i="4"/>
  <c r="N572" i="4"/>
  <c r="N576" i="4"/>
  <c r="N584" i="4"/>
  <c r="N588" i="4"/>
  <c r="N592" i="4"/>
  <c r="N600" i="4"/>
  <c r="N604" i="4"/>
  <c r="N608" i="4"/>
  <c r="N616" i="4"/>
  <c r="N620" i="4"/>
  <c r="N623" i="4"/>
  <c r="N631" i="4"/>
  <c r="N635" i="4"/>
  <c r="N639" i="4"/>
  <c r="N647" i="4"/>
  <c r="N651" i="4"/>
  <c r="N219" i="4"/>
  <c r="N227" i="4"/>
  <c r="N235" i="4"/>
  <c r="N243" i="4"/>
  <c r="N251" i="4"/>
  <c r="N259" i="4"/>
  <c r="N267" i="4"/>
  <c r="N275" i="4"/>
  <c r="N283" i="4"/>
  <c r="N291" i="4"/>
  <c r="N299" i="4"/>
  <c r="N307" i="4"/>
  <c r="N315" i="4"/>
  <c r="N323" i="4"/>
  <c r="N331" i="4"/>
  <c r="N339" i="4"/>
  <c r="N355" i="4"/>
  <c r="N363" i="4"/>
  <c r="N370" i="4"/>
  <c r="N378" i="4"/>
  <c r="N386" i="4"/>
  <c r="N394" i="4"/>
  <c r="N105" i="4"/>
  <c r="N115" i="4"/>
  <c r="N124" i="4"/>
  <c r="N132" i="4"/>
  <c r="N140" i="4"/>
  <c r="N284" i="4"/>
  <c r="N292" i="4"/>
  <c r="N300" i="4"/>
  <c r="N316" i="4"/>
  <c r="N324" i="4"/>
  <c r="N332" i="4"/>
  <c r="N348" i="4"/>
  <c r="N356" i="4"/>
  <c r="N364" i="4"/>
  <c r="N373" i="4"/>
  <c r="N381" i="4"/>
  <c r="N397" i="4"/>
  <c r="N413" i="4"/>
  <c r="N429" i="4"/>
  <c r="N445" i="4"/>
  <c r="N461" i="4"/>
  <c r="N477" i="4"/>
  <c r="N493" i="4"/>
  <c r="N509" i="4"/>
  <c r="N525" i="4"/>
  <c r="N541" i="4"/>
  <c r="N553" i="4"/>
  <c r="N569" i="4"/>
  <c r="N585" i="4"/>
  <c r="N601" i="4"/>
  <c r="N617" i="4"/>
  <c r="N351" i="4"/>
  <c r="N359" i="4"/>
  <c r="N344" i="4"/>
  <c r="N407" i="4"/>
  <c r="N431" i="4"/>
  <c r="N471" i="4"/>
  <c r="N479" i="4"/>
  <c r="N487" i="4"/>
  <c r="N632" i="4"/>
  <c r="N648" i="4"/>
  <c r="N120" i="4"/>
  <c r="N129" i="4"/>
  <c r="N137" i="4"/>
  <c r="N297" i="4"/>
  <c r="N305" i="4"/>
  <c r="N313" i="4"/>
  <c r="N329" i="4"/>
  <c r="N337" i="4"/>
  <c r="N361" i="4"/>
  <c r="N371" i="4"/>
  <c r="N379" i="4"/>
  <c r="N387" i="4"/>
  <c r="N395" i="4"/>
  <c r="N375" i="4"/>
  <c r="N383" i="4"/>
  <c r="N391" i="4"/>
  <c r="N336" i="4"/>
  <c r="N399" i="4"/>
  <c r="N439" i="4"/>
  <c r="N447" i="4"/>
  <c r="N455" i="4"/>
  <c r="N463" i="4"/>
  <c r="N503" i="4"/>
  <c r="N511" i="4"/>
  <c r="N94" i="4"/>
  <c r="N17" i="4"/>
  <c r="N25" i="4"/>
  <c r="N33" i="4"/>
  <c r="N41" i="4"/>
  <c r="N49" i="4"/>
  <c r="N100" i="4"/>
  <c r="N108" i="4"/>
  <c r="N6" i="4"/>
  <c r="N14" i="4"/>
  <c r="N22" i="4"/>
  <c r="N30" i="4"/>
  <c r="N38" i="4"/>
  <c r="N46" i="4"/>
  <c r="N7" i="4"/>
  <c r="N23" i="4"/>
  <c r="N31" i="4"/>
  <c r="N39" i="4"/>
  <c r="N47" i="4"/>
  <c r="N54" i="4"/>
  <c r="N62" i="4"/>
  <c r="N70" i="4"/>
  <c r="N78" i="4"/>
  <c r="N86" i="4"/>
  <c r="N91" i="4"/>
  <c r="N95" i="4"/>
  <c r="N99" i="4"/>
  <c r="N16" i="4"/>
  <c r="N57" i="4"/>
  <c r="N65" i="4"/>
  <c r="N73" i="4"/>
  <c r="N81" i="4"/>
  <c r="N103" i="4"/>
  <c r="N113" i="4"/>
  <c r="N121" i="4"/>
  <c r="N130" i="4"/>
  <c r="N138" i="4"/>
  <c r="N146" i="4"/>
  <c r="N154" i="4"/>
  <c r="N162" i="4"/>
  <c r="N170" i="4"/>
  <c r="N178" i="4"/>
  <c r="N186" i="4"/>
  <c r="N194" i="4"/>
  <c r="N202" i="4"/>
  <c r="N210" i="4"/>
  <c r="N218" i="4"/>
  <c r="N226" i="4"/>
  <c r="N234" i="4"/>
  <c r="N242" i="4"/>
  <c r="N258" i="4"/>
  <c r="N274" i="4"/>
  <c r="N290" i="4"/>
  <c r="N298" i="4"/>
  <c r="N314" i="4"/>
  <c r="N322" i="4"/>
  <c r="N330" i="4"/>
  <c r="N346" i="4"/>
  <c r="N362" i="4"/>
  <c r="N398" i="4"/>
  <c r="N402" i="4"/>
  <c r="N410" i="4"/>
  <c r="N414" i="4"/>
  <c r="N418" i="4"/>
  <c r="N426" i="4"/>
  <c r="N430" i="4"/>
  <c r="N434" i="4"/>
  <c r="N442" i="4"/>
  <c r="N446" i="4"/>
  <c r="N450" i="4"/>
  <c r="N458" i="4"/>
  <c r="N462" i="4"/>
  <c r="N466" i="4"/>
  <c r="N474" i="4"/>
  <c r="N478" i="4"/>
  <c r="N482" i="4"/>
  <c r="N490" i="4"/>
  <c r="N494" i="4"/>
  <c r="N498" i="4"/>
  <c r="N506" i="4"/>
  <c r="N510" i="4"/>
  <c r="N514" i="4"/>
  <c r="N522" i="4"/>
  <c r="N526" i="4"/>
  <c r="N530" i="4"/>
  <c r="N538" i="4"/>
  <c r="N542" i="4"/>
  <c r="N546" i="4"/>
  <c r="N550" i="4"/>
  <c r="N554" i="4"/>
  <c r="N558" i="4"/>
  <c r="N566" i="4"/>
  <c r="N570" i="4"/>
  <c r="N574" i="4"/>
  <c r="N582" i="4"/>
  <c r="N586" i="4"/>
  <c r="N590" i="4"/>
  <c r="N598" i="4"/>
  <c r="N602" i="4"/>
  <c r="N606" i="4"/>
  <c r="N614" i="4"/>
  <c r="N618" i="4"/>
  <c r="N622" i="4"/>
  <c r="N629" i="4"/>
  <c r="N633" i="4"/>
  <c r="N637" i="4"/>
  <c r="N645" i="4"/>
  <c r="N649" i="4"/>
  <c r="N118" i="4"/>
  <c r="N127" i="4"/>
  <c r="N135" i="4"/>
  <c r="N143" i="4"/>
  <c r="N287" i="4"/>
  <c r="N303" i="4"/>
  <c r="N311" i="4"/>
  <c r="N319" i="4"/>
  <c r="N335" i="4"/>
  <c r="N343" i="4"/>
  <c r="N2" i="4"/>
  <c r="N216" i="4"/>
  <c r="N224" i="4"/>
  <c r="N232" i="4"/>
  <c r="N240" i="4"/>
  <c r="N248" i="4"/>
  <c r="N256" i="4"/>
  <c r="N264" i="4"/>
  <c r="N272" i="4"/>
  <c r="N280" i="4"/>
  <c r="N288" i="4"/>
  <c r="N296" i="4"/>
  <c r="N304" i="4"/>
  <c r="N312" i="4"/>
  <c r="N320" i="4"/>
  <c r="N328" i="4"/>
  <c r="N368" i="4"/>
  <c r="N384" i="4"/>
  <c r="N403" i="4"/>
  <c r="N411" i="4"/>
  <c r="N419" i="4"/>
  <c r="N427" i="4"/>
  <c r="N435" i="4"/>
  <c r="N443" i="4"/>
  <c r="N451" i="4"/>
  <c r="N459" i="4"/>
  <c r="N467" i="4"/>
  <c r="N475" i="4"/>
  <c r="N483" i="4"/>
  <c r="N491" i="4"/>
  <c r="N499" i="4"/>
  <c r="N507" i="4"/>
  <c r="N515" i="4"/>
  <c r="N519" i="4"/>
  <c r="N523" i="4"/>
  <c r="N531" i="4"/>
  <c r="N535" i="4"/>
  <c r="N539" i="4"/>
  <c r="N547" i="4"/>
  <c r="N551" i="4"/>
  <c r="N559" i="4"/>
  <c r="N563" i="4"/>
  <c r="N567" i="4"/>
  <c r="N575" i="4"/>
  <c r="N579" i="4"/>
  <c r="N583" i="4"/>
  <c r="N591" i="4"/>
  <c r="N595" i="4"/>
  <c r="N599" i="4"/>
  <c r="N607" i="4"/>
  <c r="N611" i="4"/>
  <c r="N615" i="4"/>
  <c r="N626" i="4"/>
  <c r="N630" i="4"/>
  <c r="N638" i="4"/>
  <c r="N642" i="4"/>
  <c r="N646" i="4"/>
  <c r="N213" i="4"/>
  <c r="N221" i="4"/>
  <c r="N229" i="4"/>
  <c r="N237" i="4"/>
  <c r="N245" i="4"/>
  <c r="N253" i="4"/>
  <c r="N261" i="4"/>
  <c r="N269" i="4"/>
  <c r="N277" i="4"/>
  <c r="N285" i="4"/>
  <c r="N293" i="4"/>
  <c r="N301" i="4"/>
  <c r="N309" i="4"/>
  <c r="N317" i="4"/>
  <c r="N325" i="4"/>
  <c r="N333" i="4"/>
  <c r="N341" i="4"/>
  <c r="N349" i="4"/>
  <c r="N365" i="4"/>
  <c r="N382" i="4"/>
  <c r="J1696" i="3"/>
  <c r="K1696" i="3"/>
  <c r="L1696" i="3" s="1"/>
  <c r="J1692" i="3"/>
  <c r="K1692" i="3"/>
  <c r="J1688" i="3"/>
  <c r="K1688" i="3"/>
  <c r="L1688" i="3" s="1"/>
  <c r="J1680" i="3"/>
  <c r="K1680" i="3"/>
  <c r="J1676" i="3"/>
  <c r="K1676" i="3"/>
  <c r="L1676" i="3" s="1"/>
  <c r="J1666" i="3"/>
  <c r="K1666" i="3"/>
  <c r="J1664" i="3"/>
  <c r="K1664" i="3"/>
  <c r="L1664" i="3" s="1"/>
  <c r="J1652" i="3"/>
  <c r="K1652" i="3"/>
  <c r="J1646" i="3"/>
  <c r="K1646" i="3"/>
  <c r="L1646" i="3" s="1"/>
  <c r="J1634" i="3"/>
  <c r="K1634" i="3"/>
  <c r="J1628" i="3"/>
  <c r="K1628" i="3"/>
  <c r="L1628" i="3" s="1"/>
  <c r="K1622" i="3"/>
  <c r="J1622" i="3"/>
  <c r="K1616" i="3"/>
  <c r="J1616" i="3"/>
  <c r="K1606" i="3"/>
  <c r="J1606" i="3"/>
  <c r="K1604" i="3"/>
  <c r="J1604" i="3"/>
  <c r="K1594" i="3"/>
  <c r="J1594" i="3"/>
  <c r="K1590" i="3"/>
  <c r="J1590" i="3"/>
  <c r="K1584" i="3"/>
  <c r="J1584" i="3"/>
  <c r="K1580" i="3"/>
  <c r="J1580" i="3"/>
  <c r="K1572" i="3"/>
  <c r="J1572" i="3"/>
  <c r="K1570" i="3"/>
  <c r="J1570" i="3"/>
  <c r="K1562" i="3"/>
  <c r="J1562" i="3"/>
  <c r="K1560" i="3"/>
  <c r="J1560" i="3"/>
  <c r="K1554" i="3"/>
  <c r="J1554" i="3"/>
  <c r="K1550" i="3"/>
  <c r="J1550" i="3"/>
  <c r="J1529" i="3"/>
  <c r="K1529" i="3"/>
  <c r="K1516" i="3"/>
  <c r="J1516" i="3"/>
  <c r="K1508" i="3"/>
  <c r="J1508" i="3"/>
  <c r="K1500" i="3"/>
  <c r="J1500" i="3"/>
  <c r="J1481" i="3"/>
  <c r="K1481" i="3"/>
  <c r="K1476" i="3"/>
  <c r="J1476" i="3"/>
  <c r="K1460" i="3"/>
  <c r="J1460" i="3"/>
  <c r="J1449" i="3"/>
  <c r="K1449" i="3"/>
  <c r="L1449" i="3" s="1"/>
  <c r="J1441" i="3"/>
  <c r="K1441" i="3"/>
  <c r="K1436" i="3"/>
  <c r="J1436" i="3"/>
  <c r="K1428" i="3"/>
  <c r="J1428" i="3"/>
  <c r="J1417" i="3"/>
  <c r="K1417" i="3"/>
  <c r="J1401" i="3"/>
  <c r="K1401" i="3"/>
  <c r="J1393" i="3"/>
  <c r="K1393" i="3"/>
  <c r="J1377" i="3"/>
  <c r="K1377" i="3"/>
  <c r="K1372" i="3"/>
  <c r="J1372" i="3"/>
  <c r="K2" i="3"/>
  <c r="J2" i="3"/>
  <c r="J1547" i="3"/>
  <c r="K1547" i="3"/>
  <c r="L1547" i="3" s="1"/>
  <c r="K1542" i="3"/>
  <c r="J1542" i="3"/>
  <c r="J1539" i="3"/>
  <c r="K1539" i="3"/>
  <c r="L1539" i="3" s="1"/>
  <c r="K1534" i="3"/>
  <c r="J1534" i="3"/>
  <c r="J1531" i="3"/>
  <c r="K1531" i="3"/>
  <c r="L1531" i="3" s="1"/>
  <c r="K1526" i="3"/>
  <c r="J1526" i="3"/>
  <c r="J1523" i="3"/>
  <c r="K1523" i="3"/>
  <c r="L1523" i="3" s="1"/>
  <c r="K1518" i="3"/>
  <c r="J1518" i="3"/>
  <c r="J1515" i="3"/>
  <c r="K1515" i="3"/>
  <c r="L1515" i="3" s="1"/>
  <c r="K1510" i="3"/>
  <c r="J1510" i="3"/>
  <c r="J1507" i="3"/>
  <c r="K1507" i="3"/>
  <c r="L1507" i="3" s="1"/>
  <c r="K1502" i="3"/>
  <c r="J1502" i="3"/>
  <c r="J1499" i="3"/>
  <c r="K1499" i="3"/>
  <c r="L1499" i="3" s="1"/>
  <c r="K1494" i="3"/>
  <c r="J1494" i="3"/>
  <c r="J1491" i="3"/>
  <c r="K1491" i="3"/>
  <c r="L1491" i="3" s="1"/>
  <c r="K1486" i="3"/>
  <c r="J1486" i="3"/>
  <c r="J1483" i="3"/>
  <c r="K1483" i="3"/>
  <c r="L1483" i="3" s="1"/>
  <c r="K1478" i="3"/>
  <c r="J1478" i="3"/>
  <c r="J1475" i="3"/>
  <c r="K1475" i="3"/>
  <c r="L1475" i="3" s="1"/>
  <c r="K1470" i="3"/>
  <c r="J1470" i="3"/>
  <c r="J1467" i="3"/>
  <c r="K1467" i="3"/>
  <c r="L1467" i="3" s="1"/>
  <c r="K1462" i="3"/>
  <c r="J1462" i="3"/>
  <c r="J1459" i="3"/>
  <c r="K1459" i="3"/>
  <c r="L1459" i="3" s="1"/>
  <c r="K1454" i="3"/>
  <c r="J1454" i="3"/>
  <c r="J1451" i="3"/>
  <c r="K1451" i="3"/>
  <c r="L1451" i="3" s="1"/>
  <c r="K1446" i="3"/>
  <c r="J1446" i="3"/>
  <c r="J1443" i="3"/>
  <c r="K1443" i="3"/>
  <c r="L1443" i="3" s="1"/>
  <c r="K1438" i="3"/>
  <c r="J1438" i="3"/>
  <c r="J1435" i="3"/>
  <c r="K1435" i="3"/>
  <c r="L1435" i="3" s="1"/>
  <c r="K1430" i="3"/>
  <c r="J1430" i="3"/>
  <c r="J1427" i="3"/>
  <c r="K1427" i="3"/>
  <c r="K1422" i="3"/>
  <c r="J1422" i="3"/>
  <c r="J1419" i="3"/>
  <c r="K1419" i="3"/>
  <c r="K1414" i="3"/>
  <c r="J1414" i="3"/>
  <c r="J1411" i="3"/>
  <c r="K1411" i="3"/>
  <c r="K1406" i="3"/>
  <c r="J1406" i="3"/>
  <c r="J1403" i="3"/>
  <c r="K1403" i="3"/>
  <c r="K1398" i="3"/>
  <c r="J1398" i="3"/>
  <c r="J1395" i="3"/>
  <c r="K1395" i="3"/>
  <c r="K1390" i="3"/>
  <c r="J1390" i="3"/>
  <c r="J1387" i="3"/>
  <c r="K1387" i="3"/>
  <c r="K1382" i="3"/>
  <c r="J1382" i="3"/>
  <c r="J1379" i="3"/>
  <c r="K1379" i="3"/>
  <c r="K1374" i="3"/>
  <c r="J1374" i="3"/>
  <c r="J1371" i="3"/>
  <c r="K1371" i="3"/>
  <c r="K1366" i="3"/>
  <c r="J1366" i="3"/>
  <c r="J1363" i="3"/>
  <c r="K1363" i="3"/>
  <c r="K1358" i="3"/>
  <c r="J1358" i="3"/>
  <c r="J1355" i="3"/>
  <c r="K1355" i="3"/>
  <c r="K1350" i="3"/>
  <c r="J1350" i="3"/>
  <c r="J1347" i="3"/>
  <c r="K1347" i="3"/>
  <c r="K1342" i="3"/>
  <c r="J1342" i="3"/>
  <c r="J1339" i="3"/>
  <c r="K1339" i="3"/>
  <c r="K1334" i="3"/>
  <c r="J1334" i="3"/>
  <c r="J1331" i="3"/>
  <c r="K1331" i="3"/>
  <c r="K1326" i="3"/>
  <c r="J1326" i="3"/>
  <c r="J1323" i="3"/>
  <c r="K1323" i="3"/>
  <c r="K1318" i="3"/>
  <c r="J1318" i="3"/>
  <c r="J1315" i="3"/>
  <c r="K1315" i="3"/>
  <c r="K1310" i="3"/>
  <c r="J1310" i="3"/>
  <c r="J1307" i="3"/>
  <c r="K1307" i="3"/>
  <c r="K1302" i="3"/>
  <c r="J1302" i="3"/>
  <c r="J1299" i="3"/>
  <c r="K1299" i="3"/>
  <c r="K1294" i="3"/>
  <c r="J1294" i="3"/>
  <c r="J1291" i="3"/>
  <c r="K1291" i="3"/>
  <c r="K1286" i="3"/>
  <c r="J1286" i="3"/>
  <c r="J1283" i="3"/>
  <c r="K1283" i="3"/>
  <c r="K1278" i="3"/>
  <c r="J1278" i="3"/>
  <c r="J1275" i="3"/>
  <c r="K1275" i="3"/>
  <c r="K1270" i="3"/>
  <c r="J1270" i="3"/>
  <c r="J1267" i="3"/>
  <c r="K1267" i="3"/>
  <c r="K1262" i="3"/>
  <c r="J1262" i="3"/>
  <c r="J1259" i="3"/>
  <c r="K1259" i="3"/>
  <c r="K1254" i="3"/>
  <c r="J1254" i="3"/>
  <c r="J1251" i="3"/>
  <c r="K1251" i="3"/>
  <c r="K1246" i="3"/>
  <c r="J1246" i="3"/>
  <c r="J1243" i="3"/>
  <c r="K1243" i="3"/>
  <c r="K1238" i="3"/>
  <c r="J1238" i="3"/>
  <c r="J1235" i="3"/>
  <c r="K1235" i="3"/>
  <c r="K1230" i="3"/>
  <c r="J1230" i="3"/>
  <c r="J1227" i="3"/>
  <c r="K1227" i="3"/>
  <c r="K1222" i="3"/>
  <c r="J1222" i="3"/>
  <c r="J1219" i="3"/>
  <c r="K1219" i="3"/>
  <c r="K1214" i="3"/>
  <c r="J1214" i="3"/>
  <c r="J1211" i="3"/>
  <c r="K1211" i="3"/>
  <c r="K1206" i="3"/>
  <c r="J1206" i="3"/>
  <c r="J1203" i="3"/>
  <c r="K1203" i="3"/>
  <c r="K1198" i="3"/>
  <c r="J1198" i="3"/>
  <c r="J1195" i="3"/>
  <c r="K1195" i="3"/>
  <c r="K1190" i="3"/>
  <c r="J1190" i="3"/>
  <c r="J1187" i="3"/>
  <c r="K1187" i="3"/>
  <c r="K1182" i="3"/>
  <c r="J1182" i="3"/>
  <c r="J1179" i="3"/>
  <c r="K1179" i="3"/>
  <c r="K1174" i="3"/>
  <c r="J1174" i="3"/>
  <c r="J1171" i="3"/>
  <c r="K1171" i="3"/>
  <c r="K1166" i="3"/>
  <c r="J1166" i="3"/>
  <c r="J1163" i="3"/>
  <c r="K1163" i="3"/>
  <c r="K1158" i="3"/>
  <c r="J1158" i="3"/>
  <c r="J1155" i="3"/>
  <c r="K1155" i="3"/>
  <c r="K1150" i="3"/>
  <c r="J1150" i="3"/>
  <c r="J1147" i="3"/>
  <c r="K1147" i="3"/>
  <c r="K1142" i="3"/>
  <c r="J1142" i="3"/>
  <c r="J1139" i="3"/>
  <c r="K1139" i="3"/>
  <c r="K1134" i="3"/>
  <c r="J1134" i="3"/>
  <c r="J1131" i="3"/>
  <c r="K1131" i="3"/>
  <c r="K1126" i="3"/>
  <c r="J1126" i="3"/>
  <c r="J1123" i="3"/>
  <c r="K1123" i="3"/>
  <c r="K1118" i="3"/>
  <c r="J1118" i="3"/>
  <c r="J1115" i="3"/>
  <c r="K1115" i="3"/>
  <c r="K1110" i="3"/>
  <c r="J1110" i="3"/>
  <c r="J1107" i="3"/>
  <c r="K1107" i="3"/>
  <c r="K1102" i="3"/>
  <c r="J1102" i="3"/>
  <c r="J1099" i="3"/>
  <c r="K1099" i="3"/>
  <c r="K1094" i="3"/>
  <c r="J1094" i="3"/>
  <c r="J1091" i="3"/>
  <c r="K1091" i="3"/>
  <c r="K1086" i="3"/>
  <c r="J1086" i="3"/>
  <c r="J1083" i="3"/>
  <c r="K1083" i="3"/>
  <c r="K1078" i="3"/>
  <c r="J1078" i="3"/>
  <c r="J1075" i="3"/>
  <c r="K1075" i="3"/>
  <c r="K1070" i="3"/>
  <c r="J1070" i="3"/>
  <c r="J1067" i="3"/>
  <c r="K1067" i="3"/>
  <c r="L1067" i="3" s="1"/>
  <c r="K1062" i="3"/>
  <c r="J1062" i="3"/>
  <c r="J1059" i="3"/>
  <c r="K1059" i="3"/>
  <c r="K1054" i="3"/>
  <c r="J1054" i="3"/>
  <c r="J1051" i="3"/>
  <c r="K1051" i="3"/>
  <c r="L1051" i="3" s="1"/>
  <c r="K1046" i="3"/>
  <c r="J1046" i="3"/>
  <c r="J1043" i="3"/>
  <c r="K1043" i="3"/>
  <c r="K1038" i="3"/>
  <c r="J1038" i="3"/>
  <c r="J1035" i="3"/>
  <c r="K1035" i="3"/>
  <c r="L1035" i="3" s="1"/>
  <c r="K1030" i="3"/>
  <c r="J1030" i="3"/>
  <c r="J1027" i="3"/>
  <c r="K1027" i="3"/>
  <c r="K1022" i="3"/>
  <c r="J1022" i="3"/>
  <c r="J1019" i="3"/>
  <c r="K1019" i="3"/>
  <c r="L1019" i="3" s="1"/>
  <c r="K1014" i="3"/>
  <c r="J1014" i="3"/>
  <c r="J1011" i="3"/>
  <c r="K1011" i="3"/>
  <c r="K1006" i="3"/>
  <c r="J1006" i="3"/>
  <c r="J1003" i="3"/>
  <c r="K1003" i="3"/>
  <c r="L1003" i="3" s="1"/>
  <c r="K998" i="3"/>
  <c r="J998" i="3"/>
  <c r="J995" i="3"/>
  <c r="K995" i="3"/>
  <c r="K990" i="3"/>
  <c r="J990" i="3"/>
  <c r="J987" i="3"/>
  <c r="K987" i="3"/>
  <c r="L987" i="3" s="1"/>
  <c r="K982" i="3"/>
  <c r="J982" i="3"/>
  <c r="J979" i="3"/>
  <c r="K979" i="3"/>
  <c r="K974" i="3"/>
  <c r="J974" i="3"/>
  <c r="J971" i="3"/>
  <c r="K971" i="3"/>
  <c r="L971" i="3" s="1"/>
  <c r="K966" i="3"/>
  <c r="J966" i="3"/>
  <c r="J963" i="3"/>
  <c r="K963" i="3"/>
  <c r="K958" i="3"/>
  <c r="J958" i="3"/>
  <c r="J955" i="3"/>
  <c r="K955" i="3"/>
  <c r="L955" i="3" s="1"/>
  <c r="K950" i="3"/>
  <c r="J950" i="3"/>
  <c r="J947" i="3"/>
  <c r="K947" i="3"/>
  <c r="K942" i="3"/>
  <c r="J942" i="3"/>
  <c r="J939" i="3"/>
  <c r="K939" i="3"/>
  <c r="L939" i="3" s="1"/>
  <c r="J935" i="3"/>
  <c r="K935" i="3"/>
  <c r="J931" i="3"/>
  <c r="K931" i="3"/>
  <c r="L931" i="3" s="1"/>
  <c r="J927" i="3"/>
  <c r="K927" i="3"/>
  <c r="J923" i="3"/>
  <c r="K923" i="3"/>
  <c r="J919" i="3"/>
  <c r="K919" i="3"/>
  <c r="J915" i="3"/>
  <c r="K915" i="3"/>
  <c r="J911" i="3"/>
  <c r="K911" i="3"/>
  <c r="J907" i="3"/>
  <c r="K907" i="3"/>
  <c r="J903" i="3"/>
  <c r="K903" i="3"/>
  <c r="J899" i="3"/>
  <c r="K899" i="3"/>
  <c r="J895" i="3"/>
  <c r="K895" i="3"/>
  <c r="J891" i="3"/>
  <c r="K891" i="3"/>
  <c r="J887" i="3"/>
  <c r="K887" i="3"/>
  <c r="J883" i="3"/>
  <c r="K883" i="3"/>
  <c r="J879" i="3"/>
  <c r="K879" i="3"/>
  <c r="J875" i="3"/>
  <c r="K875" i="3"/>
  <c r="J871" i="3"/>
  <c r="K871" i="3"/>
  <c r="J867" i="3"/>
  <c r="K867" i="3"/>
  <c r="J863" i="3"/>
  <c r="K863" i="3"/>
  <c r="J859" i="3"/>
  <c r="K859" i="3"/>
  <c r="J855" i="3"/>
  <c r="K855" i="3"/>
  <c r="J851" i="3"/>
  <c r="K851" i="3"/>
  <c r="J847" i="3"/>
  <c r="K847" i="3"/>
  <c r="J843" i="3"/>
  <c r="K843" i="3"/>
  <c r="J839" i="3"/>
  <c r="K839" i="3"/>
  <c r="J835" i="3"/>
  <c r="K835" i="3"/>
  <c r="J831" i="3"/>
  <c r="K831" i="3"/>
  <c r="J827" i="3"/>
  <c r="K827" i="3"/>
  <c r="J823" i="3"/>
  <c r="K823" i="3"/>
  <c r="J819" i="3"/>
  <c r="K819" i="3"/>
  <c r="J815" i="3"/>
  <c r="K815" i="3"/>
  <c r="J811" i="3"/>
  <c r="K811" i="3"/>
  <c r="J807" i="3"/>
  <c r="K807" i="3"/>
  <c r="J803" i="3"/>
  <c r="K803" i="3"/>
  <c r="J799" i="3"/>
  <c r="K799" i="3"/>
  <c r="J795" i="3"/>
  <c r="K795" i="3"/>
  <c r="J791" i="3"/>
  <c r="K791" i="3"/>
  <c r="J787" i="3"/>
  <c r="K787" i="3"/>
  <c r="J783" i="3"/>
  <c r="K783" i="3"/>
  <c r="J779" i="3"/>
  <c r="K779" i="3"/>
  <c r="J775" i="3"/>
  <c r="K775" i="3"/>
  <c r="J771" i="3"/>
  <c r="K771" i="3"/>
  <c r="J767" i="3"/>
  <c r="K767" i="3"/>
  <c r="J763" i="3"/>
  <c r="K763" i="3"/>
  <c r="J759" i="3"/>
  <c r="K759" i="3"/>
  <c r="J755" i="3"/>
  <c r="K755" i="3"/>
  <c r="J751" i="3"/>
  <c r="K751" i="3"/>
  <c r="J747" i="3"/>
  <c r="K747" i="3"/>
  <c r="J743" i="3"/>
  <c r="K743" i="3"/>
  <c r="J739" i="3"/>
  <c r="K739" i="3"/>
  <c r="J735" i="3"/>
  <c r="K735" i="3"/>
  <c r="J731" i="3"/>
  <c r="K731" i="3"/>
  <c r="J727" i="3"/>
  <c r="K727" i="3"/>
  <c r="J723" i="3"/>
  <c r="K723" i="3"/>
  <c r="J719" i="3"/>
  <c r="K719" i="3"/>
  <c r="J715" i="3"/>
  <c r="K715" i="3"/>
  <c r="J711" i="3"/>
  <c r="K711" i="3"/>
  <c r="J707" i="3"/>
  <c r="K707" i="3"/>
  <c r="J703" i="3"/>
  <c r="K703" i="3"/>
  <c r="J699" i="3"/>
  <c r="K699" i="3"/>
  <c r="J695" i="3"/>
  <c r="K695" i="3"/>
  <c r="J691" i="3"/>
  <c r="K691" i="3"/>
  <c r="J687" i="3"/>
  <c r="K687" i="3"/>
  <c r="J683" i="3"/>
  <c r="K683" i="3"/>
  <c r="J679" i="3"/>
  <c r="K679" i="3"/>
  <c r="J675" i="3"/>
  <c r="K675" i="3"/>
  <c r="J671" i="3"/>
  <c r="K671" i="3"/>
  <c r="J667" i="3"/>
  <c r="K667" i="3"/>
  <c r="J663" i="3"/>
  <c r="K663" i="3"/>
  <c r="J659" i="3"/>
  <c r="K659" i="3"/>
  <c r="J655" i="3"/>
  <c r="K655" i="3"/>
  <c r="J651" i="3"/>
  <c r="K651" i="3"/>
  <c r="J647" i="3"/>
  <c r="K647" i="3"/>
  <c r="J643" i="3"/>
  <c r="K643" i="3"/>
  <c r="J639" i="3"/>
  <c r="K639" i="3"/>
  <c r="J635" i="3"/>
  <c r="K635" i="3"/>
  <c r="J631" i="3"/>
  <c r="K631" i="3"/>
  <c r="J627" i="3"/>
  <c r="K627" i="3"/>
  <c r="J623" i="3"/>
  <c r="K623" i="3"/>
  <c r="J619" i="3"/>
  <c r="K619" i="3"/>
  <c r="J615" i="3"/>
  <c r="K615" i="3"/>
  <c r="J611" i="3"/>
  <c r="K611" i="3"/>
  <c r="L611" i="3" s="1"/>
  <c r="J607" i="3"/>
  <c r="K607" i="3"/>
  <c r="J603" i="3"/>
  <c r="K603" i="3"/>
  <c r="L603" i="3" s="1"/>
  <c r="J599" i="3"/>
  <c r="K599" i="3"/>
  <c r="J595" i="3"/>
  <c r="K595" i="3"/>
  <c r="L595" i="3" s="1"/>
  <c r="J591" i="3"/>
  <c r="K591" i="3"/>
  <c r="J587" i="3"/>
  <c r="K587" i="3"/>
  <c r="J583" i="3"/>
  <c r="K583" i="3"/>
  <c r="J579" i="3"/>
  <c r="K579" i="3"/>
  <c r="J575" i="3"/>
  <c r="K575" i="3"/>
  <c r="J571" i="3"/>
  <c r="K571" i="3"/>
  <c r="J567" i="3"/>
  <c r="K567" i="3"/>
  <c r="J563" i="3"/>
  <c r="K563" i="3"/>
  <c r="J559" i="3"/>
  <c r="K559" i="3"/>
  <c r="J555" i="3"/>
  <c r="K555" i="3"/>
  <c r="J551" i="3"/>
  <c r="K551" i="3"/>
  <c r="J547" i="3"/>
  <c r="K547" i="3"/>
  <c r="J543" i="3"/>
  <c r="K543" i="3"/>
  <c r="J539" i="3"/>
  <c r="K539" i="3"/>
  <c r="J535" i="3"/>
  <c r="K535" i="3"/>
  <c r="J531" i="3"/>
  <c r="K531" i="3"/>
  <c r="J527" i="3"/>
  <c r="K527" i="3"/>
  <c r="J523" i="3"/>
  <c r="K523" i="3"/>
  <c r="J519" i="3"/>
  <c r="K519" i="3"/>
  <c r="J515" i="3"/>
  <c r="K515" i="3"/>
  <c r="J511" i="3"/>
  <c r="K511" i="3"/>
  <c r="J507" i="3"/>
  <c r="K507" i="3"/>
  <c r="J503" i="3"/>
  <c r="K503" i="3"/>
  <c r="J499" i="3"/>
  <c r="K499" i="3"/>
  <c r="J495" i="3"/>
  <c r="K495" i="3"/>
  <c r="J491" i="3"/>
  <c r="K491" i="3"/>
  <c r="J487" i="3"/>
  <c r="K487" i="3"/>
  <c r="J483" i="3"/>
  <c r="K483" i="3"/>
  <c r="J479" i="3"/>
  <c r="K479" i="3"/>
  <c r="J475" i="3"/>
  <c r="K475" i="3"/>
  <c r="J471" i="3"/>
  <c r="K471" i="3"/>
  <c r="J467" i="3"/>
  <c r="K467" i="3"/>
  <c r="J463" i="3"/>
  <c r="K463" i="3"/>
  <c r="J459" i="3"/>
  <c r="K459" i="3"/>
  <c r="J455" i="3"/>
  <c r="K455" i="3"/>
  <c r="J451" i="3"/>
  <c r="K451" i="3"/>
  <c r="J447" i="3"/>
  <c r="K447" i="3"/>
  <c r="J443" i="3"/>
  <c r="K443" i="3"/>
  <c r="J439" i="3"/>
  <c r="K439" i="3"/>
  <c r="J435" i="3"/>
  <c r="K435" i="3"/>
  <c r="J431" i="3"/>
  <c r="K431" i="3"/>
  <c r="J427" i="3"/>
  <c r="K427" i="3"/>
  <c r="J423" i="3"/>
  <c r="K423" i="3"/>
  <c r="J419" i="3"/>
  <c r="K419" i="3"/>
  <c r="J415" i="3"/>
  <c r="K415" i="3"/>
  <c r="J411" i="3"/>
  <c r="K411" i="3"/>
  <c r="J407" i="3"/>
  <c r="K407" i="3"/>
  <c r="J403" i="3"/>
  <c r="K403" i="3"/>
  <c r="J399" i="3"/>
  <c r="K399" i="3"/>
  <c r="J395" i="3"/>
  <c r="K395" i="3"/>
  <c r="J391" i="3"/>
  <c r="K391" i="3"/>
  <c r="J387" i="3"/>
  <c r="K387" i="3"/>
  <c r="J383" i="3"/>
  <c r="K383" i="3"/>
  <c r="J379" i="3"/>
  <c r="K379" i="3"/>
  <c r="J375" i="3"/>
  <c r="K375" i="3"/>
  <c r="J371" i="3"/>
  <c r="K371" i="3"/>
  <c r="J367" i="3"/>
  <c r="K367" i="3"/>
  <c r="J363" i="3"/>
  <c r="K363" i="3"/>
  <c r="J359" i="3"/>
  <c r="K359" i="3"/>
  <c r="J355" i="3"/>
  <c r="K355" i="3"/>
  <c r="J351" i="3"/>
  <c r="K351" i="3"/>
  <c r="J347" i="3"/>
  <c r="K347" i="3"/>
  <c r="J343" i="3"/>
  <c r="K343" i="3"/>
  <c r="J339" i="3"/>
  <c r="K339" i="3"/>
  <c r="J335" i="3"/>
  <c r="K335" i="3"/>
  <c r="J331" i="3"/>
  <c r="K331" i="3"/>
  <c r="L331" i="3" s="1"/>
  <c r="J327" i="3"/>
  <c r="K327" i="3"/>
  <c r="J323" i="3"/>
  <c r="K323" i="3"/>
  <c r="J319" i="3"/>
  <c r="K319" i="3"/>
  <c r="J315" i="3"/>
  <c r="K315" i="3"/>
  <c r="L315" i="3" s="1"/>
  <c r="J311" i="3"/>
  <c r="K311" i="3"/>
  <c r="J307" i="3"/>
  <c r="K307" i="3"/>
  <c r="J303" i="3"/>
  <c r="K303" i="3"/>
  <c r="J299" i="3"/>
  <c r="K299" i="3"/>
  <c r="L299" i="3" s="1"/>
  <c r="J295" i="3"/>
  <c r="K295" i="3"/>
  <c r="J291" i="3"/>
  <c r="K291" i="3"/>
  <c r="J287" i="3"/>
  <c r="K287" i="3"/>
  <c r="J283" i="3"/>
  <c r="K283" i="3"/>
  <c r="L283" i="3" s="1"/>
  <c r="J279" i="3"/>
  <c r="K279" i="3"/>
  <c r="J275" i="3"/>
  <c r="K275" i="3"/>
  <c r="J271" i="3"/>
  <c r="K271" i="3"/>
  <c r="J267" i="3"/>
  <c r="K267" i="3"/>
  <c r="K263" i="3"/>
  <c r="J263" i="3"/>
  <c r="K259" i="3"/>
  <c r="J259" i="3"/>
  <c r="K255" i="3"/>
  <c r="J255" i="3"/>
  <c r="J1698" i="3"/>
  <c r="K1698" i="3"/>
  <c r="J1694" i="3"/>
  <c r="K1694" i="3"/>
  <c r="J1682" i="3"/>
  <c r="K1682" i="3"/>
  <c r="J1674" i="3"/>
  <c r="K1674" i="3"/>
  <c r="J1668" i="3"/>
  <c r="K1668" i="3"/>
  <c r="J1662" i="3"/>
  <c r="K1662" i="3"/>
  <c r="J1658" i="3"/>
  <c r="K1658" i="3"/>
  <c r="J1654" i="3"/>
  <c r="K1654" i="3"/>
  <c r="J1648" i="3"/>
  <c r="K1648" i="3"/>
  <c r="J1640" i="3"/>
  <c r="K1640" i="3"/>
  <c r="J1638" i="3"/>
  <c r="K1638" i="3"/>
  <c r="J1632" i="3"/>
  <c r="K1632" i="3"/>
  <c r="K1624" i="3"/>
  <c r="J1624" i="3"/>
  <c r="K1614" i="3"/>
  <c r="J1614" i="3"/>
  <c r="K1610" i="3"/>
  <c r="J1610" i="3"/>
  <c r="K1600" i="3"/>
  <c r="J1600" i="3"/>
  <c r="K1598" i="3"/>
  <c r="J1598" i="3"/>
  <c r="K1592" i="3"/>
  <c r="J1592" i="3"/>
  <c r="K1586" i="3"/>
  <c r="J1586" i="3"/>
  <c r="K1578" i="3"/>
  <c r="J1578" i="3"/>
  <c r="K1576" i="3"/>
  <c r="J1576" i="3"/>
  <c r="K1568" i="3"/>
  <c r="J1568" i="3"/>
  <c r="K1564" i="3"/>
  <c r="J1564" i="3"/>
  <c r="K1558" i="3"/>
  <c r="J1558" i="3"/>
  <c r="K1552" i="3"/>
  <c r="J1552" i="3"/>
  <c r="J1537" i="3"/>
  <c r="K1537" i="3"/>
  <c r="J1521" i="3"/>
  <c r="K1521" i="3"/>
  <c r="J1513" i="3"/>
  <c r="K1513" i="3"/>
  <c r="J1497" i="3"/>
  <c r="K1497" i="3"/>
  <c r="K1492" i="3"/>
  <c r="J1492" i="3"/>
  <c r="K1484" i="3"/>
  <c r="J1484" i="3"/>
  <c r="J1473" i="3"/>
  <c r="K1473" i="3"/>
  <c r="K1468" i="3"/>
  <c r="J1468" i="3"/>
  <c r="J1457" i="3"/>
  <c r="K1457" i="3"/>
  <c r="K1444" i="3"/>
  <c r="J1444" i="3"/>
  <c r="J1425" i="3"/>
  <c r="K1425" i="3"/>
  <c r="K1420" i="3"/>
  <c r="J1420" i="3"/>
  <c r="J1409" i="3"/>
  <c r="K1409" i="3"/>
  <c r="K1388" i="3"/>
  <c r="J1388" i="3"/>
  <c r="K1380" i="3"/>
  <c r="J1380" i="3"/>
  <c r="J1369" i="3"/>
  <c r="K1369" i="3"/>
  <c r="J1361" i="3"/>
  <c r="K1361" i="3"/>
  <c r="J1353" i="3"/>
  <c r="K1353" i="3"/>
  <c r="K1348" i="3"/>
  <c r="J1348" i="3"/>
  <c r="J1345" i="3"/>
  <c r="K1345" i="3"/>
  <c r="K1340" i="3"/>
  <c r="J1340" i="3"/>
  <c r="J1337" i="3"/>
  <c r="K1337" i="3"/>
  <c r="K1324" i="3"/>
  <c r="J1324" i="3"/>
  <c r="K1316" i="3"/>
  <c r="J1316" i="3"/>
  <c r="J1305" i="3"/>
  <c r="K1305" i="3"/>
  <c r="K1300" i="3"/>
  <c r="J1300" i="3"/>
  <c r="K1292" i="3"/>
  <c r="J1292" i="3"/>
  <c r="K1276" i="3"/>
  <c r="J1276" i="3"/>
  <c r="J1273" i="3"/>
  <c r="K1273" i="3"/>
  <c r="J1249" i="3"/>
  <c r="K1249" i="3"/>
  <c r="J1697" i="3"/>
  <c r="K1697" i="3"/>
  <c r="J1695" i="3"/>
  <c r="K1695" i="3"/>
  <c r="J1693" i="3"/>
  <c r="K1693" i="3"/>
  <c r="J1691" i="3"/>
  <c r="K1691" i="3"/>
  <c r="J1689" i="3"/>
  <c r="K1689" i="3"/>
  <c r="J1687" i="3"/>
  <c r="K1687" i="3"/>
  <c r="J1685" i="3"/>
  <c r="K1685" i="3"/>
  <c r="J1683" i="3"/>
  <c r="K1683" i="3"/>
  <c r="J1681" i="3"/>
  <c r="K1681" i="3"/>
  <c r="J1679" i="3"/>
  <c r="K1679" i="3"/>
  <c r="J1677" i="3"/>
  <c r="K1677" i="3"/>
  <c r="J1675" i="3"/>
  <c r="K1675" i="3"/>
  <c r="J1673" i="3"/>
  <c r="K1673" i="3"/>
  <c r="J1671" i="3"/>
  <c r="K1671" i="3"/>
  <c r="J1669" i="3"/>
  <c r="K1669" i="3"/>
  <c r="J1667" i="3"/>
  <c r="K1667" i="3"/>
  <c r="J1665" i="3"/>
  <c r="K1665" i="3"/>
  <c r="J1663" i="3"/>
  <c r="K1663" i="3"/>
  <c r="J1661" i="3"/>
  <c r="K1661" i="3"/>
  <c r="J1659" i="3"/>
  <c r="K1659" i="3"/>
  <c r="J1657" i="3"/>
  <c r="K1657" i="3"/>
  <c r="J1655" i="3"/>
  <c r="K1655" i="3"/>
  <c r="J1653" i="3"/>
  <c r="K1653" i="3"/>
  <c r="J1651" i="3"/>
  <c r="K1651" i="3"/>
  <c r="J1649" i="3"/>
  <c r="K1649" i="3"/>
  <c r="J1647" i="3"/>
  <c r="K1647" i="3"/>
  <c r="J1645" i="3"/>
  <c r="K1645" i="3"/>
  <c r="J1643" i="3"/>
  <c r="K1643" i="3"/>
  <c r="J1641" i="3"/>
  <c r="K1641" i="3"/>
  <c r="J1639" i="3"/>
  <c r="K1639" i="3"/>
  <c r="J1637" i="3"/>
  <c r="K1637" i="3"/>
  <c r="J1635" i="3"/>
  <c r="K1635" i="3"/>
  <c r="J1633" i="3"/>
  <c r="K1633" i="3"/>
  <c r="J1631" i="3"/>
  <c r="K1631" i="3"/>
  <c r="J1629" i="3"/>
  <c r="K1629" i="3"/>
  <c r="J1627" i="3"/>
  <c r="K1627" i="3"/>
  <c r="J1625" i="3"/>
  <c r="K1625" i="3"/>
  <c r="J1623" i="3"/>
  <c r="K1623" i="3"/>
  <c r="J1621" i="3"/>
  <c r="K1621" i="3"/>
  <c r="J1619" i="3"/>
  <c r="K1619" i="3"/>
  <c r="J1617" i="3"/>
  <c r="K1617" i="3"/>
  <c r="J1615" i="3"/>
  <c r="K1615" i="3"/>
  <c r="J1613" i="3"/>
  <c r="K1613" i="3"/>
  <c r="J1611" i="3"/>
  <c r="K1611" i="3"/>
  <c r="J1609" i="3"/>
  <c r="K1609" i="3"/>
  <c r="J1607" i="3"/>
  <c r="K1607" i="3"/>
  <c r="J1605" i="3"/>
  <c r="K1605" i="3"/>
  <c r="J1603" i="3"/>
  <c r="K1603" i="3"/>
  <c r="J1601" i="3"/>
  <c r="K1601" i="3"/>
  <c r="J1599" i="3"/>
  <c r="K1599" i="3"/>
  <c r="J1597" i="3"/>
  <c r="K1597" i="3"/>
  <c r="J1595" i="3"/>
  <c r="K1595" i="3"/>
  <c r="J1593" i="3"/>
  <c r="K1593" i="3"/>
  <c r="J1591" i="3"/>
  <c r="K1591" i="3"/>
  <c r="J1589" i="3"/>
  <c r="K1589" i="3"/>
  <c r="J1587" i="3"/>
  <c r="K1587" i="3"/>
  <c r="J1585" i="3"/>
  <c r="K1585" i="3"/>
  <c r="J1583" i="3"/>
  <c r="K1583" i="3"/>
  <c r="J1581" i="3"/>
  <c r="K1581" i="3"/>
  <c r="J1579" i="3"/>
  <c r="K1579" i="3"/>
  <c r="J1577" i="3"/>
  <c r="K1577" i="3"/>
  <c r="J1575" i="3"/>
  <c r="K1575" i="3"/>
  <c r="J1573" i="3"/>
  <c r="K1573" i="3"/>
  <c r="J1571" i="3"/>
  <c r="K1571" i="3"/>
  <c r="J1569" i="3"/>
  <c r="K1569" i="3"/>
  <c r="J1567" i="3"/>
  <c r="K1567" i="3"/>
  <c r="J1565" i="3"/>
  <c r="K1565" i="3"/>
  <c r="J1563" i="3"/>
  <c r="K1563" i="3"/>
  <c r="J1561" i="3"/>
  <c r="K1561" i="3"/>
  <c r="J1559" i="3"/>
  <c r="K1559" i="3"/>
  <c r="J1557" i="3"/>
  <c r="K1557" i="3"/>
  <c r="J1555" i="3"/>
  <c r="K1555" i="3"/>
  <c r="J1553" i="3"/>
  <c r="K1553" i="3"/>
  <c r="J1551" i="3"/>
  <c r="K1551" i="3"/>
  <c r="J1549" i="3"/>
  <c r="K1549" i="3"/>
  <c r="K1544" i="3"/>
  <c r="J1544" i="3"/>
  <c r="J1541" i="3"/>
  <c r="K1541" i="3"/>
  <c r="K1536" i="3"/>
  <c r="J1536" i="3"/>
  <c r="J1533" i="3"/>
  <c r="K1533" i="3"/>
  <c r="K1528" i="3"/>
  <c r="J1528" i="3"/>
  <c r="J1525" i="3"/>
  <c r="K1525" i="3"/>
  <c r="K1520" i="3"/>
  <c r="J1520" i="3"/>
  <c r="J1517" i="3"/>
  <c r="K1517" i="3"/>
  <c r="K1512" i="3"/>
  <c r="J1512" i="3"/>
  <c r="J1509" i="3"/>
  <c r="K1509" i="3"/>
  <c r="K1504" i="3"/>
  <c r="J1504" i="3"/>
  <c r="J1501" i="3"/>
  <c r="K1501" i="3"/>
  <c r="K1496" i="3"/>
  <c r="J1496" i="3"/>
  <c r="J1493" i="3"/>
  <c r="K1493" i="3"/>
  <c r="K1488" i="3"/>
  <c r="J1488" i="3"/>
  <c r="J1485" i="3"/>
  <c r="K1485" i="3"/>
  <c r="K1480" i="3"/>
  <c r="J1480" i="3"/>
  <c r="J1477" i="3"/>
  <c r="K1477" i="3"/>
  <c r="K1472" i="3"/>
  <c r="J1472" i="3"/>
  <c r="J1469" i="3"/>
  <c r="K1469" i="3"/>
  <c r="K1464" i="3"/>
  <c r="J1464" i="3"/>
  <c r="J1461" i="3"/>
  <c r="K1461" i="3"/>
  <c r="K1456" i="3"/>
  <c r="J1456" i="3"/>
  <c r="J1453" i="3"/>
  <c r="K1453" i="3"/>
  <c r="K1448" i="3"/>
  <c r="J1448" i="3"/>
  <c r="J1445" i="3"/>
  <c r="K1445" i="3"/>
  <c r="K1440" i="3"/>
  <c r="J1440" i="3"/>
  <c r="J1437" i="3"/>
  <c r="K1437" i="3"/>
  <c r="K1432" i="3"/>
  <c r="J1432" i="3"/>
  <c r="J1429" i="3"/>
  <c r="K1429" i="3"/>
  <c r="K1424" i="3"/>
  <c r="J1424" i="3"/>
  <c r="J1421" i="3"/>
  <c r="K1421" i="3"/>
  <c r="K1416" i="3"/>
  <c r="J1416" i="3"/>
  <c r="J1413" i="3"/>
  <c r="K1413" i="3"/>
  <c r="K1408" i="3"/>
  <c r="J1408" i="3"/>
  <c r="J1405" i="3"/>
  <c r="K1405" i="3"/>
  <c r="K1400" i="3"/>
  <c r="J1400" i="3"/>
  <c r="J1397" i="3"/>
  <c r="K1397" i="3"/>
  <c r="K1392" i="3"/>
  <c r="J1392" i="3"/>
  <c r="J1389" i="3"/>
  <c r="K1389" i="3"/>
  <c r="K1384" i="3"/>
  <c r="J1384" i="3"/>
  <c r="J1381" i="3"/>
  <c r="K1381" i="3"/>
  <c r="K1376" i="3"/>
  <c r="J1376" i="3"/>
  <c r="J1373" i="3"/>
  <c r="K1373" i="3"/>
  <c r="K1368" i="3"/>
  <c r="J1368" i="3"/>
  <c r="J1365" i="3"/>
  <c r="K1365" i="3"/>
  <c r="K1360" i="3"/>
  <c r="J1360" i="3"/>
  <c r="J1357" i="3"/>
  <c r="K1357" i="3"/>
  <c r="K1352" i="3"/>
  <c r="J1352" i="3"/>
  <c r="J1349" i="3"/>
  <c r="K1349" i="3"/>
  <c r="K1344" i="3"/>
  <c r="J1344" i="3"/>
  <c r="J1341" i="3"/>
  <c r="K1341" i="3"/>
  <c r="K1336" i="3"/>
  <c r="J1336" i="3"/>
  <c r="J1333" i="3"/>
  <c r="K1333" i="3"/>
  <c r="K1328" i="3"/>
  <c r="J1328" i="3"/>
  <c r="J1325" i="3"/>
  <c r="K1325" i="3"/>
  <c r="K1320" i="3"/>
  <c r="J1320" i="3"/>
  <c r="J1317" i="3"/>
  <c r="K1317" i="3"/>
  <c r="K1312" i="3"/>
  <c r="J1312" i="3"/>
  <c r="J1309" i="3"/>
  <c r="K1309" i="3"/>
  <c r="K1304" i="3"/>
  <c r="J1304" i="3"/>
  <c r="J1301" i="3"/>
  <c r="K1301" i="3"/>
  <c r="K1296" i="3"/>
  <c r="J1296" i="3"/>
  <c r="J1293" i="3"/>
  <c r="K1293" i="3"/>
  <c r="K1288" i="3"/>
  <c r="J1288" i="3"/>
  <c r="J1285" i="3"/>
  <c r="K1285" i="3"/>
  <c r="K1280" i="3"/>
  <c r="J1280" i="3"/>
  <c r="J1277" i="3"/>
  <c r="K1277" i="3"/>
  <c r="K1272" i="3"/>
  <c r="J1272" i="3"/>
  <c r="J1269" i="3"/>
  <c r="K1269" i="3"/>
  <c r="K1264" i="3"/>
  <c r="J1264" i="3"/>
  <c r="J1261" i="3"/>
  <c r="K1261" i="3"/>
  <c r="K1256" i="3"/>
  <c r="J1256" i="3"/>
  <c r="J1253" i="3"/>
  <c r="K1253" i="3"/>
  <c r="K1248" i="3"/>
  <c r="J1248" i="3"/>
  <c r="J1245" i="3"/>
  <c r="K1245" i="3"/>
  <c r="K1240" i="3"/>
  <c r="J1240" i="3"/>
  <c r="J1237" i="3"/>
  <c r="K1237" i="3"/>
  <c r="K1232" i="3"/>
  <c r="J1232" i="3"/>
  <c r="J1229" i="3"/>
  <c r="K1229" i="3"/>
  <c r="K1224" i="3"/>
  <c r="J1224" i="3"/>
  <c r="J1221" i="3"/>
  <c r="K1221" i="3"/>
  <c r="K1216" i="3"/>
  <c r="J1216" i="3"/>
  <c r="J1213" i="3"/>
  <c r="K1213" i="3"/>
  <c r="K1208" i="3"/>
  <c r="J1208" i="3"/>
  <c r="J1205" i="3"/>
  <c r="K1205" i="3"/>
  <c r="K1200" i="3"/>
  <c r="J1200" i="3"/>
  <c r="J1197" i="3"/>
  <c r="K1197" i="3"/>
  <c r="K1192" i="3"/>
  <c r="J1192" i="3"/>
  <c r="J1189" i="3"/>
  <c r="K1189" i="3"/>
  <c r="K1184" i="3"/>
  <c r="J1184" i="3"/>
  <c r="J1181" i="3"/>
  <c r="K1181" i="3"/>
  <c r="K1176" i="3"/>
  <c r="J1176" i="3"/>
  <c r="J1173" i="3"/>
  <c r="K1173" i="3"/>
  <c r="K1168" i="3"/>
  <c r="J1168" i="3"/>
  <c r="J1165" i="3"/>
  <c r="K1165" i="3"/>
  <c r="K1160" i="3"/>
  <c r="J1160" i="3"/>
  <c r="J1157" i="3"/>
  <c r="K1157" i="3"/>
  <c r="K1152" i="3"/>
  <c r="J1152" i="3"/>
  <c r="J1149" i="3"/>
  <c r="K1149" i="3"/>
  <c r="K1144" i="3"/>
  <c r="J1144" i="3"/>
  <c r="J1141" i="3"/>
  <c r="K1141" i="3"/>
  <c r="K1136" i="3"/>
  <c r="J1136" i="3"/>
  <c r="J1133" i="3"/>
  <c r="K1133" i="3"/>
  <c r="K1128" i="3"/>
  <c r="J1128" i="3"/>
  <c r="J1125" i="3"/>
  <c r="K1125" i="3"/>
  <c r="K1120" i="3"/>
  <c r="J1120" i="3"/>
  <c r="J1117" i="3"/>
  <c r="K1117" i="3"/>
  <c r="K1112" i="3"/>
  <c r="J1112" i="3"/>
  <c r="J1109" i="3"/>
  <c r="K1109" i="3"/>
  <c r="K1104" i="3"/>
  <c r="J1104" i="3"/>
  <c r="J1101" i="3"/>
  <c r="K1101" i="3"/>
  <c r="K1096" i="3"/>
  <c r="J1096" i="3"/>
  <c r="J1093" i="3"/>
  <c r="K1093" i="3"/>
  <c r="K1088" i="3"/>
  <c r="J1088" i="3"/>
  <c r="J1085" i="3"/>
  <c r="K1085" i="3"/>
  <c r="K1080" i="3"/>
  <c r="J1080" i="3"/>
  <c r="J1077" i="3"/>
  <c r="K1077" i="3"/>
  <c r="K1072" i="3"/>
  <c r="J1072" i="3"/>
  <c r="J1069" i="3"/>
  <c r="K1069" i="3"/>
  <c r="K1064" i="3"/>
  <c r="J1064" i="3"/>
  <c r="J1061" i="3"/>
  <c r="K1061" i="3"/>
  <c r="K1056" i="3"/>
  <c r="J1056" i="3"/>
  <c r="J1053" i="3"/>
  <c r="K1053" i="3"/>
  <c r="K1048" i="3"/>
  <c r="J1048" i="3"/>
  <c r="J1045" i="3"/>
  <c r="K1045" i="3"/>
  <c r="K1040" i="3"/>
  <c r="J1040" i="3"/>
  <c r="J1037" i="3"/>
  <c r="K1037" i="3"/>
  <c r="K1032" i="3"/>
  <c r="J1032" i="3"/>
  <c r="J1029" i="3"/>
  <c r="K1029" i="3"/>
  <c r="K1024" i="3"/>
  <c r="J1024" i="3"/>
  <c r="J1021" i="3"/>
  <c r="K1021" i="3"/>
  <c r="K1016" i="3"/>
  <c r="J1016" i="3"/>
  <c r="J1013" i="3"/>
  <c r="K1013" i="3"/>
  <c r="K1008" i="3"/>
  <c r="J1008" i="3"/>
  <c r="J1005" i="3"/>
  <c r="K1005" i="3"/>
  <c r="K1000" i="3"/>
  <c r="J1000" i="3"/>
  <c r="J997" i="3"/>
  <c r="K997" i="3"/>
  <c r="K992" i="3"/>
  <c r="J992" i="3"/>
  <c r="J989" i="3"/>
  <c r="K989" i="3"/>
  <c r="J984" i="3"/>
  <c r="K984" i="3"/>
  <c r="J981" i="3"/>
  <c r="K981" i="3"/>
  <c r="J976" i="3"/>
  <c r="K976" i="3"/>
  <c r="J973" i="3"/>
  <c r="K973" i="3"/>
  <c r="J968" i="3"/>
  <c r="K968" i="3"/>
  <c r="J965" i="3"/>
  <c r="K965" i="3"/>
  <c r="J960" i="3"/>
  <c r="K960" i="3"/>
  <c r="J957" i="3"/>
  <c r="K957" i="3"/>
  <c r="J952" i="3"/>
  <c r="K952" i="3"/>
  <c r="J949" i="3"/>
  <c r="K949" i="3"/>
  <c r="J944" i="3"/>
  <c r="K944" i="3"/>
  <c r="J941" i="3"/>
  <c r="K941" i="3"/>
  <c r="K938" i="3"/>
  <c r="J938" i="3"/>
  <c r="K934" i="3"/>
  <c r="J934" i="3"/>
  <c r="K930" i="3"/>
  <c r="J930" i="3"/>
  <c r="K926" i="3"/>
  <c r="J926" i="3"/>
  <c r="K922" i="3"/>
  <c r="J922" i="3"/>
  <c r="K918" i="3"/>
  <c r="J918" i="3"/>
  <c r="K914" i="3"/>
  <c r="J914" i="3"/>
  <c r="K910" i="3"/>
  <c r="J910" i="3"/>
  <c r="K906" i="3"/>
  <c r="J906" i="3"/>
  <c r="J902" i="3"/>
  <c r="K902" i="3"/>
  <c r="J898" i="3"/>
  <c r="K898" i="3"/>
  <c r="J894" i="3"/>
  <c r="K894" i="3"/>
  <c r="J890" i="3"/>
  <c r="K890" i="3"/>
  <c r="J886" i="3"/>
  <c r="K886" i="3"/>
  <c r="J882" i="3"/>
  <c r="K882" i="3"/>
  <c r="J878" i="3"/>
  <c r="K878" i="3"/>
  <c r="J874" i="3"/>
  <c r="K874" i="3"/>
  <c r="J870" i="3"/>
  <c r="K870" i="3"/>
  <c r="J866" i="3"/>
  <c r="K866" i="3"/>
  <c r="J862" i="3"/>
  <c r="K862" i="3"/>
  <c r="J858" i="3"/>
  <c r="K858" i="3"/>
  <c r="J854" i="3"/>
  <c r="K854" i="3"/>
  <c r="J850" i="3"/>
  <c r="K850" i="3"/>
  <c r="J846" i="3"/>
  <c r="K846" i="3"/>
  <c r="J842" i="3"/>
  <c r="K842" i="3"/>
  <c r="J838" i="3"/>
  <c r="K838" i="3"/>
  <c r="J834" i="3"/>
  <c r="K834" i="3"/>
  <c r="J830" i="3"/>
  <c r="K830" i="3"/>
  <c r="J826" i="3"/>
  <c r="K826" i="3"/>
  <c r="J822" i="3"/>
  <c r="K822" i="3"/>
  <c r="J818" i="3"/>
  <c r="K818" i="3"/>
  <c r="J814" i="3"/>
  <c r="K814" i="3"/>
  <c r="J810" i="3"/>
  <c r="K810" i="3"/>
  <c r="J806" i="3"/>
  <c r="K806" i="3"/>
  <c r="J802" i="3"/>
  <c r="K802" i="3"/>
  <c r="J798" i="3"/>
  <c r="K798" i="3"/>
  <c r="J794" i="3"/>
  <c r="K794" i="3"/>
  <c r="J790" i="3"/>
  <c r="K790" i="3"/>
  <c r="J786" i="3"/>
  <c r="K786" i="3"/>
  <c r="J782" i="3"/>
  <c r="K782" i="3"/>
  <c r="J778" i="3"/>
  <c r="K778" i="3"/>
  <c r="J774" i="3"/>
  <c r="K774" i="3"/>
  <c r="J770" i="3"/>
  <c r="K770" i="3"/>
  <c r="J766" i="3"/>
  <c r="K766" i="3"/>
  <c r="J762" i="3"/>
  <c r="K762" i="3"/>
  <c r="J758" i="3"/>
  <c r="K758" i="3"/>
  <c r="J754" i="3"/>
  <c r="K754" i="3"/>
  <c r="J750" i="3"/>
  <c r="K750" i="3"/>
  <c r="J746" i="3"/>
  <c r="K746" i="3"/>
  <c r="J742" i="3"/>
  <c r="K742" i="3"/>
  <c r="J738" i="3"/>
  <c r="K738" i="3"/>
  <c r="J734" i="3"/>
  <c r="K734" i="3"/>
  <c r="J730" i="3"/>
  <c r="K730" i="3"/>
  <c r="J726" i="3"/>
  <c r="K726" i="3"/>
  <c r="J722" i="3"/>
  <c r="K722" i="3"/>
  <c r="J718" i="3"/>
  <c r="K718" i="3"/>
  <c r="J714" i="3"/>
  <c r="K714" i="3"/>
  <c r="J710" i="3"/>
  <c r="K710" i="3"/>
  <c r="L710" i="3" s="1"/>
  <c r="J706" i="3"/>
  <c r="K706" i="3"/>
  <c r="J702" i="3"/>
  <c r="K702" i="3"/>
  <c r="L702" i="3" s="1"/>
  <c r="J698" i="3"/>
  <c r="K698" i="3"/>
  <c r="J694" i="3"/>
  <c r="K694" i="3"/>
  <c r="L694" i="3" s="1"/>
  <c r="J690" i="3"/>
  <c r="K690" i="3"/>
  <c r="J686" i="3"/>
  <c r="K686" i="3"/>
  <c r="L686" i="3" s="1"/>
  <c r="J682" i="3"/>
  <c r="K682" i="3"/>
  <c r="J678" i="3"/>
  <c r="K678" i="3"/>
  <c r="L678" i="3" s="1"/>
  <c r="J674" i="3"/>
  <c r="K674" i="3"/>
  <c r="J670" i="3"/>
  <c r="K670" i="3"/>
  <c r="L670" i="3" s="1"/>
  <c r="J666" i="3"/>
  <c r="K666" i="3"/>
  <c r="J662" i="3"/>
  <c r="K662" i="3"/>
  <c r="L662" i="3" s="1"/>
  <c r="J658" i="3"/>
  <c r="K658" i="3"/>
  <c r="J654" i="3"/>
  <c r="K654" i="3"/>
  <c r="L654" i="3" s="1"/>
  <c r="J650" i="3"/>
  <c r="K650" i="3"/>
  <c r="J646" i="3"/>
  <c r="K646" i="3"/>
  <c r="L646" i="3" s="1"/>
  <c r="J642" i="3"/>
  <c r="K642" i="3"/>
  <c r="J638" i="3"/>
  <c r="K638" i="3"/>
  <c r="L638" i="3" s="1"/>
  <c r="J634" i="3"/>
  <c r="K634" i="3"/>
  <c r="J630" i="3"/>
  <c r="K630" i="3"/>
  <c r="L630" i="3" s="1"/>
  <c r="J626" i="3"/>
  <c r="K626" i="3"/>
  <c r="J622" i="3"/>
  <c r="K622" i="3"/>
  <c r="L622" i="3" s="1"/>
  <c r="J618" i="3"/>
  <c r="K618" i="3"/>
  <c r="J614" i="3"/>
  <c r="K614" i="3"/>
  <c r="L614" i="3" s="1"/>
  <c r="J610" i="3"/>
  <c r="K610" i="3"/>
  <c r="J606" i="3"/>
  <c r="K606" i="3"/>
  <c r="L606" i="3" s="1"/>
  <c r="J602" i="3"/>
  <c r="K602" i="3"/>
  <c r="J598" i="3"/>
  <c r="K598" i="3"/>
  <c r="L598" i="3" s="1"/>
  <c r="J594" i="3"/>
  <c r="K594" i="3"/>
  <c r="J590" i="3"/>
  <c r="K590" i="3"/>
  <c r="L590" i="3" s="1"/>
  <c r="J586" i="3"/>
  <c r="K586" i="3"/>
  <c r="J582" i="3"/>
  <c r="K582" i="3"/>
  <c r="L582" i="3" s="1"/>
  <c r="J578" i="3"/>
  <c r="K578" i="3"/>
  <c r="J574" i="3"/>
  <c r="K574" i="3"/>
  <c r="L574" i="3" s="1"/>
  <c r="J570" i="3"/>
  <c r="K570" i="3"/>
  <c r="J566" i="3"/>
  <c r="K566" i="3"/>
  <c r="L566" i="3" s="1"/>
  <c r="J562" i="3"/>
  <c r="K562" i="3"/>
  <c r="J558" i="3"/>
  <c r="K558" i="3"/>
  <c r="L558" i="3" s="1"/>
  <c r="J554" i="3"/>
  <c r="K554" i="3"/>
  <c r="J550" i="3"/>
  <c r="K550" i="3"/>
  <c r="L550" i="3" s="1"/>
  <c r="J546" i="3"/>
  <c r="K546" i="3"/>
  <c r="J542" i="3"/>
  <c r="K542" i="3"/>
  <c r="L542" i="3" s="1"/>
  <c r="J538" i="3"/>
  <c r="K538" i="3"/>
  <c r="J534" i="3"/>
  <c r="K534" i="3"/>
  <c r="L534" i="3" s="1"/>
  <c r="J530" i="3"/>
  <c r="K530" i="3"/>
  <c r="J526" i="3"/>
  <c r="K526" i="3"/>
  <c r="L526" i="3" s="1"/>
  <c r="J522" i="3"/>
  <c r="K522" i="3"/>
  <c r="J518" i="3"/>
  <c r="K518" i="3"/>
  <c r="L518" i="3" s="1"/>
  <c r="J514" i="3"/>
  <c r="K514" i="3"/>
  <c r="J510" i="3"/>
  <c r="K510" i="3"/>
  <c r="L510" i="3" s="1"/>
  <c r="J506" i="3"/>
  <c r="K506" i="3"/>
  <c r="J502" i="3"/>
  <c r="K502" i="3"/>
  <c r="L502" i="3" s="1"/>
  <c r="J498" i="3"/>
  <c r="K498" i="3"/>
  <c r="J494" i="3"/>
  <c r="K494" i="3"/>
  <c r="L494" i="3" s="1"/>
  <c r="J490" i="3"/>
  <c r="K490" i="3"/>
  <c r="J486" i="3"/>
  <c r="K486" i="3"/>
  <c r="L486" i="3" s="1"/>
  <c r="J482" i="3"/>
  <c r="K482" i="3"/>
  <c r="J478" i="3"/>
  <c r="K478" i="3"/>
  <c r="L478" i="3" s="1"/>
  <c r="J474" i="3"/>
  <c r="K474" i="3"/>
  <c r="J470" i="3"/>
  <c r="K470" i="3"/>
  <c r="L470" i="3" s="1"/>
  <c r="J466" i="3"/>
  <c r="K466" i="3"/>
  <c r="J462" i="3"/>
  <c r="K462" i="3"/>
  <c r="L462" i="3" s="1"/>
  <c r="J458" i="3"/>
  <c r="K458" i="3"/>
  <c r="J454" i="3"/>
  <c r="K454" i="3"/>
  <c r="L454" i="3" s="1"/>
  <c r="J450" i="3"/>
  <c r="K450" i="3"/>
  <c r="J446" i="3"/>
  <c r="K446" i="3"/>
  <c r="L446" i="3" s="1"/>
  <c r="J442" i="3"/>
  <c r="K442" i="3"/>
  <c r="J438" i="3"/>
  <c r="K438" i="3"/>
  <c r="L438" i="3" s="1"/>
  <c r="J434" i="3"/>
  <c r="K434" i="3"/>
  <c r="J430" i="3"/>
  <c r="K430" i="3"/>
  <c r="L430" i="3" s="1"/>
  <c r="J426" i="3"/>
  <c r="K426" i="3"/>
  <c r="J422" i="3"/>
  <c r="K422" i="3"/>
  <c r="L422" i="3" s="1"/>
  <c r="J418" i="3"/>
  <c r="K418" i="3"/>
  <c r="J414" i="3"/>
  <c r="K414" i="3"/>
  <c r="L414" i="3" s="1"/>
  <c r="J410" i="3"/>
  <c r="K410" i="3"/>
  <c r="J406" i="3"/>
  <c r="K406" i="3"/>
  <c r="L406" i="3" s="1"/>
  <c r="J402" i="3"/>
  <c r="K402" i="3"/>
  <c r="J398" i="3"/>
  <c r="K398" i="3"/>
  <c r="L398" i="3" s="1"/>
  <c r="J394" i="3"/>
  <c r="K394" i="3"/>
  <c r="J390" i="3"/>
  <c r="K390" i="3"/>
  <c r="L390" i="3" s="1"/>
  <c r="J386" i="3"/>
  <c r="K386" i="3"/>
  <c r="J382" i="3"/>
  <c r="K382" i="3"/>
  <c r="L382" i="3" s="1"/>
  <c r="J378" i="3"/>
  <c r="K378" i="3"/>
  <c r="J374" i="3"/>
  <c r="K374" i="3"/>
  <c r="L374" i="3" s="1"/>
  <c r="J370" i="3"/>
  <c r="K370" i="3"/>
  <c r="J366" i="3"/>
  <c r="K366" i="3"/>
  <c r="L366" i="3" s="1"/>
  <c r="J362" i="3"/>
  <c r="K362" i="3"/>
  <c r="J358" i="3"/>
  <c r="K358" i="3"/>
  <c r="L358" i="3" s="1"/>
  <c r="J354" i="3"/>
  <c r="K354" i="3"/>
  <c r="J350" i="3"/>
  <c r="K350" i="3"/>
  <c r="L350" i="3" s="1"/>
  <c r="J346" i="3"/>
  <c r="K346" i="3"/>
  <c r="J342" i="3"/>
  <c r="K342" i="3"/>
  <c r="L342" i="3" s="1"/>
  <c r="J338" i="3"/>
  <c r="K338" i="3"/>
  <c r="J334" i="3"/>
  <c r="K334" i="3"/>
  <c r="L334" i="3" s="1"/>
  <c r="J330" i="3"/>
  <c r="K330" i="3"/>
  <c r="J326" i="3"/>
  <c r="K326" i="3"/>
  <c r="L326" i="3" s="1"/>
  <c r="J322" i="3"/>
  <c r="K322" i="3"/>
  <c r="J318" i="3"/>
  <c r="K318" i="3"/>
  <c r="L318" i="3" s="1"/>
  <c r="J314" i="3"/>
  <c r="K314" i="3"/>
  <c r="J310" i="3"/>
  <c r="K310" i="3"/>
  <c r="L310" i="3" s="1"/>
  <c r="J306" i="3"/>
  <c r="K306" i="3"/>
  <c r="J302" i="3"/>
  <c r="K302" i="3"/>
  <c r="L302" i="3" s="1"/>
  <c r="J298" i="3"/>
  <c r="K298" i="3"/>
  <c r="J294" i="3"/>
  <c r="K294" i="3"/>
  <c r="L294" i="3" s="1"/>
  <c r="J290" i="3"/>
  <c r="K290" i="3"/>
  <c r="J286" i="3"/>
  <c r="K286" i="3"/>
  <c r="L286" i="3" s="1"/>
  <c r="J282" i="3"/>
  <c r="K282" i="3"/>
  <c r="J278" i="3"/>
  <c r="K278" i="3"/>
  <c r="L278" i="3" s="1"/>
  <c r="J274" i="3"/>
  <c r="K274" i="3"/>
  <c r="J1690" i="3"/>
  <c r="K1690" i="3"/>
  <c r="L1690" i="3" s="1"/>
  <c r="J1686" i="3"/>
  <c r="K1686" i="3"/>
  <c r="J1684" i="3"/>
  <c r="K1684" i="3"/>
  <c r="L1684" i="3" s="1"/>
  <c r="J1678" i="3"/>
  <c r="K1678" i="3"/>
  <c r="J1672" i="3"/>
  <c r="K1672" i="3"/>
  <c r="L1672" i="3" s="1"/>
  <c r="J1670" i="3"/>
  <c r="K1670" i="3"/>
  <c r="J1660" i="3"/>
  <c r="K1660" i="3"/>
  <c r="L1660" i="3" s="1"/>
  <c r="J1656" i="3"/>
  <c r="K1656" i="3"/>
  <c r="J1650" i="3"/>
  <c r="K1650" i="3"/>
  <c r="L1650" i="3" s="1"/>
  <c r="J1644" i="3"/>
  <c r="K1644" i="3"/>
  <c r="J1642" i="3"/>
  <c r="K1642" i="3"/>
  <c r="L1642" i="3" s="1"/>
  <c r="J1636" i="3"/>
  <c r="K1636" i="3"/>
  <c r="J1630" i="3"/>
  <c r="K1630" i="3"/>
  <c r="L1630" i="3" s="1"/>
  <c r="K1626" i="3"/>
  <c r="J1626" i="3"/>
  <c r="K1620" i="3"/>
  <c r="J1620" i="3"/>
  <c r="K1618" i="3"/>
  <c r="J1618" i="3"/>
  <c r="K1612" i="3"/>
  <c r="J1612" i="3"/>
  <c r="K1608" i="3"/>
  <c r="J1608" i="3"/>
  <c r="K1602" i="3"/>
  <c r="J1602" i="3"/>
  <c r="K1596" i="3"/>
  <c r="J1596" i="3"/>
  <c r="K1588" i="3"/>
  <c r="J1588" i="3"/>
  <c r="K1582" i="3"/>
  <c r="J1582" i="3"/>
  <c r="K1574" i="3"/>
  <c r="J1574" i="3"/>
  <c r="K1566" i="3"/>
  <c r="J1566" i="3"/>
  <c r="K1556" i="3"/>
  <c r="J1556" i="3"/>
  <c r="K1548" i="3"/>
  <c r="J1548" i="3"/>
  <c r="J1545" i="3"/>
  <c r="K1545" i="3"/>
  <c r="L1545" i="3" s="1"/>
  <c r="K1540" i="3"/>
  <c r="J1540" i="3"/>
  <c r="K1532" i="3"/>
  <c r="J1532" i="3"/>
  <c r="K1524" i="3"/>
  <c r="J1524" i="3"/>
  <c r="J1505" i="3"/>
  <c r="K1505" i="3"/>
  <c r="L1505" i="3" s="1"/>
  <c r="J1489" i="3"/>
  <c r="K1489" i="3"/>
  <c r="J1465" i="3"/>
  <c r="K1465" i="3"/>
  <c r="L1465" i="3" s="1"/>
  <c r="K1452" i="3"/>
  <c r="J1452" i="3"/>
  <c r="J1433" i="3"/>
  <c r="K1433" i="3"/>
  <c r="L1433" i="3" s="1"/>
  <c r="K1412" i="3"/>
  <c r="J1412" i="3"/>
  <c r="K1404" i="3"/>
  <c r="J1404" i="3"/>
  <c r="K1396" i="3"/>
  <c r="J1396" i="3"/>
  <c r="J1385" i="3"/>
  <c r="K1385" i="3"/>
  <c r="K1364" i="3"/>
  <c r="J1364" i="3"/>
  <c r="K1356" i="3"/>
  <c r="J1356" i="3"/>
  <c r="K1332" i="3"/>
  <c r="J1332" i="3"/>
  <c r="J1329" i="3"/>
  <c r="K1329" i="3"/>
  <c r="J1321" i="3"/>
  <c r="K1321" i="3"/>
  <c r="J1313" i="3"/>
  <c r="K1313" i="3"/>
  <c r="K1308" i="3"/>
  <c r="J1308" i="3"/>
  <c r="J1297" i="3"/>
  <c r="K1297" i="3"/>
  <c r="J1289" i="3"/>
  <c r="K1289" i="3"/>
  <c r="K1284" i="3"/>
  <c r="J1284" i="3"/>
  <c r="J1281" i="3"/>
  <c r="K1281" i="3"/>
  <c r="K1268" i="3"/>
  <c r="J1268" i="3"/>
  <c r="J1265" i="3"/>
  <c r="K1265" i="3"/>
  <c r="K1260" i="3"/>
  <c r="J1260" i="3"/>
  <c r="J1257" i="3"/>
  <c r="K1257" i="3"/>
  <c r="K1252" i="3"/>
  <c r="J1252" i="3"/>
  <c r="K1244" i="3"/>
  <c r="J1244" i="3"/>
  <c r="K1546" i="3"/>
  <c r="J1546" i="3"/>
  <c r="J1543" i="3"/>
  <c r="K1543" i="3"/>
  <c r="K1538" i="3"/>
  <c r="J1538" i="3"/>
  <c r="J1535" i="3"/>
  <c r="K1535" i="3"/>
  <c r="K1530" i="3"/>
  <c r="J1530" i="3"/>
  <c r="J1527" i="3"/>
  <c r="K1527" i="3"/>
  <c r="K1522" i="3"/>
  <c r="J1522" i="3"/>
  <c r="J1519" i="3"/>
  <c r="K1519" i="3"/>
  <c r="K1514" i="3"/>
  <c r="J1514" i="3"/>
  <c r="J1511" i="3"/>
  <c r="K1511" i="3"/>
  <c r="K1506" i="3"/>
  <c r="J1506" i="3"/>
  <c r="J1503" i="3"/>
  <c r="K1503" i="3"/>
  <c r="K1498" i="3"/>
  <c r="J1498" i="3"/>
  <c r="J1495" i="3"/>
  <c r="K1495" i="3"/>
  <c r="K1490" i="3"/>
  <c r="J1490" i="3"/>
  <c r="J1487" i="3"/>
  <c r="K1487" i="3"/>
  <c r="K1482" i="3"/>
  <c r="J1482" i="3"/>
  <c r="J1479" i="3"/>
  <c r="K1479" i="3"/>
  <c r="K1474" i="3"/>
  <c r="J1474" i="3"/>
  <c r="J1471" i="3"/>
  <c r="K1471" i="3"/>
  <c r="K1466" i="3"/>
  <c r="J1466" i="3"/>
  <c r="J1463" i="3"/>
  <c r="K1463" i="3"/>
  <c r="K1458" i="3"/>
  <c r="J1458" i="3"/>
  <c r="J1455" i="3"/>
  <c r="K1455" i="3"/>
  <c r="K1450" i="3"/>
  <c r="J1450" i="3"/>
  <c r="J1447" i="3"/>
  <c r="K1447" i="3"/>
  <c r="K1442" i="3"/>
  <c r="J1442" i="3"/>
  <c r="J1439" i="3"/>
  <c r="K1439" i="3"/>
  <c r="K1434" i="3"/>
  <c r="J1434" i="3"/>
  <c r="J1431" i="3"/>
  <c r="K1431" i="3"/>
  <c r="K1426" i="3"/>
  <c r="J1426" i="3"/>
  <c r="J1423" i="3"/>
  <c r="K1423" i="3"/>
  <c r="K1418" i="3"/>
  <c r="J1418" i="3"/>
  <c r="J1415" i="3"/>
  <c r="K1415" i="3"/>
  <c r="K1410" i="3"/>
  <c r="J1410" i="3"/>
  <c r="J1407" i="3"/>
  <c r="K1407" i="3"/>
  <c r="K1402" i="3"/>
  <c r="J1402" i="3"/>
  <c r="J1399" i="3"/>
  <c r="K1399" i="3"/>
  <c r="K1394" i="3"/>
  <c r="J1394" i="3"/>
  <c r="J1391" i="3"/>
  <c r="K1391" i="3"/>
  <c r="K1386" i="3"/>
  <c r="J1386" i="3"/>
  <c r="J1383" i="3"/>
  <c r="K1383" i="3"/>
  <c r="K1378" i="3"/>
  <c r="J1378" i="3"/>
  <c r="J1375" i="3"/>
  <c r="K1375" i="3"/>
  <c r="K1370" i="3"/>
  <c r="J1370" i="3"/>
  <c r="J1367" i="3"/>
  <c r="K1367" i="3"/>
  <c r="K1362" i="3"/>
  <c r="J1362" i="3"/>
  <c r="J1359" i="3"/>
  <c r="K1359" i="3"/>
  <c r="K1354" i="3"/>
  <c r="J1354" i="3"/>
  <c r="J1351" i="3"/>
  <c r="K1351" i="3"/>
  <c r="K1346" i="3"/>
  <c r="J1346" i="3"/>
  <c r="J1343" i="3"/>
  <c r="K1343" i="3"/>
  <c r="K1338" i="3"/>
  <c r="J1338" i="3"/>
  <c r="J1335" i="3"/>
  <c r="K1335" i="3"/>
  <c r="K1330" i="3"/>
  <c r="J1330" i="3"/>
  <c r="J1327" i="3"/>
  <c r="K1327" i="3"/>
  <c r="K1322" i="3"/>
  <c r="J1322" i="3"/>
  <c r="J1319" i="3"/>
  <c r="K1319" i="3"/>
  <c r="K1314" i="3"/>
  <c r="J1314" i="3"/>
  <c r="J1311" i="3"/>
  <c r="K1311" i="3"/>
  <c r="K1306" i="3"/>
  <c r="J1306" i="3"/>
  <c r="J1303" i="3"/>
  <c r="K1303" i="3"/>
  <c r="K1298" i="3"/>
  <c r="J1298" i="3"/>
  <c r="J1295" i="3"/>
  <c r="K1295" i="3"/>
  <c r="K1290" i="3"/>
  <c r="J1290" i="3"/>
  <c r="J1287" i="3"/>
  <c r="K1287" i="3"/>
  <c r="K1282" i="3"/>
  <c r="J1282" i="3"/>
  <c r="J1279" i="3"/>
  <c r="K1279" i="3"/>
  <c r="K1274" i="3"/>
  <c r="J1274" i="3"/>
  <c r="J1271" i="3"/>
  <c r="K1271" i="3"/>
  <c r="K1266" i="3"/>
  <c r="J1266" i="3"/>
  <c r="J1263" i="3"/>
  <c r="K1263" i="3"/>
  <c r="K1258" i="3"/>
  <c r="J1258" i="3"/>
  <c r="J1255" i="3"/>
  <c r="K1255" i="3"/>
  <c r="K1250" i="3"/>
  <c r="J1250" i="3"/>
  <c r="J1247" i="3"/>
  <c r="K1247" i="3"/>
  <c r="K1242" i="3"/>
  <c r="J1242" i="3"/>
  <c r="J1239" i="3"/>
  <c r="K1239" i="3"/>
  <c r="K1234" i="3"/>
  <c r="J1234" i="3"/>
  <c r="J1231" i="3"/>
  <c r="K1231" i="3"/>
  <c r="K1226" i="3"/>
  <c r="J1226" i="3"/>
  <c r="J1223" i="3"/>
  <c r="K1223" i="3"/>
  <c r="K1218" i="3"/>
  <c r="J1218" i="3"/>
  <c r="J1215" i="3"/>
  <c r="K1215" i="3"/>
  <c r="K1210" i="3"/>
  <c r="J1210" i="3"/>
  <c r="J1207" i="3"/>
  <c r="K1207" i="3"/>
  <c r="K1202" i="3"/>
  <c r="J1202" i="3"/>
  <c r="J1199" i="3"/>
  <c r="K1199" i="3"/>
  <c r="K1194" i="3"/>
  <c r="J1194" i="3"/>
  <c r="J1191" i="3"/>
  <c r="K1191" i="3"/>
  <c r="K1186" i="3"/>
  <c r="J1186" i="3"/>
  <c r="J1183" i="3"/>
  <c r="K1183" i="3"/>
  <c r="K1178" i="3"/>
  <c r="J1178" i="3"/>
  <c r="J1175" i="3"/>
  <c r="K1175" i="3"/>
  <c r="K1170" i="3"/>
  <c r="J1170" i="3"/>
  <c r="J1167" i="3"/>
  <c r="K1167" i="3"/>
  <c r="K1162" i="3"/>
  <c r="J1162" i="3"/>
  <c r="J1159" i="3"/>
  <c r="K1159" i="3"/>
  <c r="K1154" i="3"/>
  <c r="J1154" i="3"/>
  <c r="J1151" i="3"/>
  <c r="K1151" i="3"/>
  <c r="K1146" i="3"/>
  <c r="J1146" i="3"/>
  <c r="J1143" i="3"/>
  <c r="K1143" i="3"/>
  <c r="K1138" i="3"/>
  <c r="J1138" i="3"/>
  <c r="J1135" i="3"/>
  <c r="K1135" i="3"/>
  <c r="K1130" i="3"/>
  <c r="J1130" i="3"/>
  <c r="J1127" i="3"/>
  <c r="K1127" i="3"/>
  <c r="K1122" i="3"/>
  <c r="J1122" i="3"/>
  <c r="J1119" i="3"/>
  <c r="K1119" i="3"/>
  <c r="K1114" i="3"/>
  <c r="J1114" i="3"/>
  <c r="J1111" i="3"/>
  <c r="K1111" i="3"/>
  <c r="K1106" i="3"/>
  <c r="J1106" i="3"/>
  <c r="J1103" i="3"/>
  <c r="K1103" i="3"/>
  <c r="K1098" i="3"/>
  <c r="J1098" i="3"/>
  <c r="J1095" i="3"/>
  <c r="K1095" i="3"/>
  <c r="K1090" i="3"/>
  <c r="J1090" i="3"/>
  <c r="J1087" i="3"/>
  <c r="K1087" i="3"/>
  <c r="K1082" i="3"/>
  <c r="J1082" i="3"/>
  <c r="J1079" i="3"/>
  <c r="K1079" i="3"/>
  <c r="L1079" i="3" s="1"/>
  <c r="K1074" i="3"/>
  <c r="J1074" i="3"/>
  <c r="J1071" i="3"/>
  <c r="K1071" i="3"/>
  <c r="K1066" i="3"/>
  <c r="J1066" i="3"/>
  <c r="J1063" i="3"/>
  <c r="K1063" i="3"/>
  <c r="L1063" i="3" s="1"/>
  <c r="K1058" i="3"/>
  <c r="J1058" i="3"/>
  <c r="J1055" i="3"/>
  <c r="K1055" i="3"/>
  <c r="K1050" i="3"/>
  <c r="J1050" i="3"/>
  <c r="J1047" i="3"/>
  <c r="K1047" i="3"/>
  <c r="L1047" i="3" s="1"/>
  <c r="K1042" i="3"/>
  <c r="J1042" i="3"/>
  <c r="J1039" i="3"/>
  <c r="K1039" i="3"/>
  <c r="K1034" i="3"/>
  <c r="J1034" i="3"/>
  <c r="J1031" i="3"/>
  <c r="K1031" i="3"/>
  <c r="L1031" i="3" s="1"/>
  <c r="K1026" i="3"/>
  <c r="J1026" i="3"/>
  <c r="J1023" i="3"/>
  <c r="K1023" i="3"/>
  <c r="K1018" i="3"/>
  <c r="J1018" i="3"/>
  <c r="J1015" i="3"/>
  <c r="K1015" i="3"/>
  <c r="L1015" i="3" s="1"/>
  <c r="K1010" i="3"/>
  <c r="J1010" i="3"/>
  <c r="J1007" i="3"/>
  <c r="K1007" i="3"/>
  <c r="K1002" i="3"/>
  <c r="J1002" i="3"/>
  <c r="J999" i="3"/>
  <c r="K999" i="3"/>
  <c r="L999" i="3" s="1"/>
  <c r="K994" i="3"/>
  <c r="J994" i="3"/>
  <c r="J991" i="3"/>
  <c r="K991" i="3"/>
  <c r="K986" i="3"/>
  <c r="J986" i="3"/>
  <c r="J983" i="3"/>
  <c r="K983" i="3"/>
  <c r="L983" i="3" s="1"/>
  <c r="K978" i="3"/>
  <c r="J978" i="3"/>
  <c r="J975" i="3"/>
  <c r="K975" i="3"/>
  <c r="K970" i="3"/>
  <c r="J970" i="3"/>
  <c r="J967" i="3"/>
  <c r="K967" i="3"/>
  <c r="L967" i="3" s="1"/>
  <c r="K962" i="3"/>
  <c r="J962" i="3"/>
  <c r="J959" i="3"/>
  <c r="K959" i="3"/>
  <c r="K954" i="3"/>
  <c r="J954" i="3"/>
  <c r="J951" i="3"/>
  <c r="K951" i="3"/>
  <c r="L951" i="3" s="1"/>
  <c r="K946" i="3"/>
  <c r="J946" i="3"/>
  <c r="J943" i="3"/>
  <c r="K943" i="3"/>
  <c r="J937" i="3"/>
  <c r="K937" i="3"/>
  <c r="J933" i="3"/>
  <c r="K933" i="3"/>
  <c r="J929" i="3"/>
  <c r="K929" i="3"/>
  <c r="J925" i="3"/>
  <c r="K925" i="3"/>
  <c r="J921" i="3"/>
  <c r="K921" i="3"/>
  <c r="J917" i="3"/>
  <c r="K917" i="3"/>
  <c r="J913" i="3"/>
  <c r="K913" i="3"/>
  <c r="J909" i="3"/>
  <c r="K909" i="3"/>
  <c r="J905" i="3"/>
  <c r="K905" i="3"/>
  <c r="J901" i="3"/>
  <c r="K901" i="3"/>
  <c r="J897" i="3"/>
  <c r="K897" i="3"/>
  <c r="J893" i="3"/>
  <c r="K893" i="3"/>
  <c r="J889" i="3"/>
  <c r="K889" i="3"/>
  <c r="J885" i="3"/>
  <c r="K885" i="3"/>
  <c r="J881" i="3"/>
  <c r="K881" i="3"/>
  <c r="J877" i="3"/>
  <c r="K877" i="3"/>
  <c r="J873" i="3"/>
  <c r="K873" i="3"/>
  <c r="J869" i="3"/>
  <c r="K869" i="3"/>
  <c r="J865" i="3"/>
  <c r="K865" i="3"/>
  <c r="J861" i="3"/>
  <c r="K861" i="3"/>
  <c r="J857" i="3"/>
  <c r="K857" i="3"/>
  <c r="J853" i="3"/>
  <c r="K853" i="3"/>
  <c r="J849" i="3"/>
  <c r="K849" i="3"/>
  <c r="J845" i="3"/>
  <c r="K845" i="3"/>
  <c r="J841" i="3"/>
  <c r="K841" i="3"/>
  <c r="J837" i="3"/>
  <c r="K837" i="3"/>
  <c r="J833" i="3"/>
  <c r="K833" i="3"/>
  <c r="J829" i="3"/>
  <c r="K829" i="3"/>
  <c r="J825" i="3"/>
  <c r="K825" i="3"/>
  <c r="J821" i="3"/>
  <c r="K821" i="3"/>
  <c r="J817" i="3"/>
  <c r="K817" i="3"/>
  <c r="J813" i="3"/>
  <c r="K813" i="3"/>
  <c r="J809" i="3"/>
  <c r="K809" i="3"/>
  <c r="J805" i="3"/>
  <c r="K805" i="3"/>
  <c r="J801" i="3"/>
  <c r="K801" i="3"/>
  <c r="J797" i="3"/>
  <c r="K797" i="3"/>
  <c r="J793" i="3"/>
  <c r="K793" i="3"/>
  <c r="J789" i="3"/>
  <c r="K789" i="3"/>
  <c r="J785" i="3"/>
  <c r="K785" i="3"/>
  <c r="J781" i="3"/>
  <c r="K781" i="3"/>
  <c r="J777" i="3"/>
  <c r="K777" i="3"/>
  <c r="J773" i="3"/>
  <c r="K773" i="3"/>
  <c r="J769" i="3"/>
  <c r="K769" i="3"/>
  <c r="J765" i="3"/>
  <c r="K765" i="3"/>
  <c r="J761" i="3"/>
  <c r="K761" i="3"/>
  <c r="J757" i="3"/>
  <c r="K757" i="3"/>
  <c r="J753" i="3"/>
  <c r="K753" i="3"/>
  <c r="J749" i="3"/>
  <c r="K749" i="3"/>
  <c r="J745" i="3"/>
  <c r="K745" i="3"/>
  <c r="J741" i="3"/>
  <c r="K741" i="3"/>
  <c r="J737" i="3"/>
  <c r="K737" i="3"/>
  <c r="J733" i="3"/>
  <c r="K733" i="3"/>
  <c r="J729" i="3"/>
  <c r="K729" i="3"/>
  <c r="J725" i="3"/>
  <c r="K725" i="3"/>
  <c r="J721" i="3"/>
  <c r="K721" i="3"/>
  <c r="J717" i="3"/>
  <c r="K717" i="3"/>
  <c r="J713" i="3"/>
  <c r="K713" i="3"/>
  <c r="J709" i="3"/>
  <c r="K709" i="3"/>
  <c r="J705" i="3"/>
  <c r="K705" i="3"/>
  <c r="J701" i="3"/>
  <c r="K701" i="3"/>
  <c r="J697" i="3"/>
  <c r="K697" i="3"/>
  <c r="J693" i="3"/>
  <c r="K693" i="3"/>
  <c r="J689" i="3"/>
  <c r="K689" i="3"/>
  <c r="J685" i="3"/>
  <c r="K685" i="3"/>
  <c r="J681" i="3"/>
  <c r="K681" i="3"/>
  <c r="J677" i="3"/>
  <c r="K677" i="3"/>
  <c r="J673" i="3"/>
  <c r="K673" i="3"/>
  <c r="J669" i="3"/>
  <c r="K669" i="3"/>
  <c r="J665" i="3"/>
  <c r="K665" i="3"/>
  <c r="J661" i="3"/>
  <c r="K661" i="3"/>
  <c r="J657" i="3"/>
  <c r="K657" i="3"/>
  <c r="J653" i="3"/>
  <c r="K653" i="3"/>
  <c r="J649" i="3"/>
  <c r="K649" i="3"/>
  <c r="J645" i="3"/>
  <c r="K645" i="3"/>
  <c r="J641" i="3"/>
  <c r="K641" i="3"/>
  <c r="J637" i="3"/>
  <c r="K637" i="3"/>
  <c r="J633" i="3"/>
  <c r="K633" i="3"/>
  <c r="J629" i="3"/>
  <c r="K629" i="3"/>
  <c r="J625" i="3"/>
  <c r="K625" i="3"/>
  <c r="J621" i="3"/>
  <c r="K621" i="3"/>
  <c r="J617" i="3"/>
  <c r="K617" i="3"/>
  <c r="J613" i="3"/>
  <c r="K613" i="3"/>
  <c r="J609" i="3"/>
  <c r="K609" i="3"/>
  <c r="J605" i="3"/>
  <c r="K605" i="3"/>
  <c r="J601" i="3"/>
  <c r="K601" i="3"/>
  <c r="J597" i="3"/>
  <c r="K597" i="3"/>
  <c r="J593" i="3"/>
  <c r="K593" i="3"/>
  <c r="J589" i="3"/>
  <c r="K589" i="3"/>
  <c r="J585" i="3"/>
  <c r="K585" i="3"/>
  <c r="J581" i="3"/>
  <c r="K581" i="3"/>
  <c r="J577" i="3"/>
  <c r="K577" i="3"/>
  <c r="J573" i="3"/>
  <c r="K573" i="3"/>
  <c r="J569" i="3"/>
  <c r="K569" i="3"/>
  <c r="J565" i="3"/>
  <c r="K565" i="3"/>
  <c r="J561" i="3"/>
  <c r="K561" i="3"/>
  <c r="J557" i="3"/>
  <c r="K557" i="3"/>
  <c r="J553" i="3"/>
  <c r="K553" i="3"/>
  <c r="J549" i="3"/>
  <c r="K549" i="3"/>
  <c r="J545" i="3"/>
  <c r="K545" i="3"/>
  <c r="J541" i="3"/>
  <c r="K541" i="3"/>
  <c r="J537" i="3"/>
  <c r="K537" i="3"/>
  <c r="J533" i="3"/>
  <c r="K533" i="3"/>
  <c r="J529" i="3"/>
  <c r="K529" i="3"/>
  <c r="J525" i="3"/>
  <c r="K525" i="3"/>
  <c r="J521" i="3"/>
  <c r="K521" i="3"/>
  <c r="J517" i="3"/>
  <c r="K517" i="3"/>
  <c r="J513" i="3"/>
  <c r="K513" i="3"/>
  <c r="J509" i="3"/>
  <c r="K509" i="3"/>
  <c r="J505" i="3"/>
  <c r="K505" i="3"/>
  <c r="J501" i="3"/>
  <c r="K501" i="3"/>
  <c r="J497" i="3"/>
  <c r="K497" i="3"/>
  <c r="J493" i="3"/>
  <c r="K493" i="3"/>
  <c r="J489" i="3"/>
  <c r="K489" i="3"/>
  <c r="J485" i="3"/>
  <c r="K485" i="3"/>
  <c r="J481" i="3"/>
  <c r="K481" i="3"/>
  <c r="J477" i="3"/>
  <c r="K477" i="3"/>
  <c r="J473" i="3"/>
  <c r="K473" i="3"/>
  <c r="J469" i="3"/>
  <c r="K469" i="3"/>
  <c r="J465" i="3"/>
  <c r="K465" i="3"/>
  <c r="J461" i="3"/>
  <c r="K461" i="3"/>
  <c r="J457" i="3"/>
  <c r="K457" i="3"/>
  <c r="J453" i="3"/>
  <c r="K453" i="3"/>
  <c r="J449" i="3"/>
  <c r="K449" i="3"/>
  <c r="J445" i="3"/>
  <c r="K445" i="3"/>
  <c r="J441" i="3"/>
  <c r="K441" i="3"/>
  <c r="J437" i="3"/>
  <c r="K437" i="3"/>
  <c r="J433" i="3"/>
  <c r="K433" i="3"/>
  <c r="J429" i="3"/>
  <c r="K429" i="3"/>
  <c r="J425" i="3"/>
  <c r="K425" i="3"/>
  <c r="J421" i="3"/>
  <c r="K421" i="3"/>
  <c r="J417" i="3"/>
  <c r="K417" i="3"/>
  <c r="J413" i="3"/>
  <c r="K413" i="3"/>
  <c r="J409" i="3"/>
  <c r="K409" i="3"/>
  <c r="J405" i="3"/>
  <c r="K405" i="3"/>
  <c r="J401" i="3"/>
  <c r="K401" i="3"/>
  <c r="J397" i="3"/>
  <c r="K397" i="3"/>
  <c r="J393" i="3"/>
  <c r="K393" i="3"/>
  <c r="J389" i="3"/>
  <c r="K389" i="3"/>
  <c r="J385" i="3"/>
  <c r="K385" i="3"/>
  <c r="J381" i="3"/>
  <c r="K381" i="3"/>
  <c r="J377" i="3"/>
  <c r="K377" i="3"/>
  <c r="J373" i="3"/>
  <c r="K373" i="3"/>
  <c r="J369" i="3"/>
  <c r="K369" i="3"/>
  <c r="J365" i="3"/>
  <c r="K365" i="3"/>
  <c r="J361" i="3"/>
  <c r="K361" i="3"/>
  <c r="J357" i="3"/>
  <c r="K357" i="3"/>
  <c r="J353" i="3"/>
  <c r="K353" i="3"/>
  <c r="J349" i="3"/>
  <c r="K349" i="3"/>
  <c r="J345" i="3"/>
  <c r="K345" i="3"/>
  <c r="J341" i="3"/>
  <c r="K341" i="3"/>
  <c r="J337" i="3"/>
  <c r="K337" i="3"/>
  <c r="J333" i="3"/>
  <c r="K333" i="3"/>
  <c r="J329" i="3"/>
  <c r="K329" i="3"/>
  <c r="J325" i="3"/>
  <c r="K325" i="3"/>
  <c r="J321" i="3"/>
  <c r="K321" i="3"/>
  <c r="J317" i="3"/>
  <c r="K317" i="3"/>
  <c r="J313" i="3"/>
  <c r="K313" i="3"/>
  <c r="J309" i="3"/>
  <c r="K309" i="3"/>
  <c r="J305" i="3"/>
  <c r="K305" i="3"/>
  <c r="J301" i="3"/>
  <c r="K301" i="3"/>
  <c r="J297" i="3"/>
  <c r="K297" i="3"/>
  <c r="J293" i="3"/>
  <c r="K293" i="3"/>
  <c r="J289" i="3"/>
  <c r="K289" i="3"/>
  <c r="J285" i="3"/>
  <c r="K285" i="3"/>
  <c r="J281" i="3"/>
  <c r="K281" i="3"/>
  <c r="J277" i="3"/>
  <c r="K277" i="3"/>
  <c r="J273" i="3"/>
  <c r="K273" i="3"/>
  <c r="J269" i="3"/>
  <c r="K269" i="3"/>
  <c r="K265" i="3"/>
  <c r="J265" i="3"/>
  <c r="K261" i="3"/>
  <c r="J261" i="3"/>
  <c r="K257" i="3"/>
  <c r="J257" i="3"/>
  <c r="K253" i="3"/>
  <c r="J253" i="3"/>
  <c r="J1241" i="3"/>
  <c r="K1241" i="3"/>
  <c r="K1236" i="3"/>
  <c r="J1236" i="3"/>
  <c r="J1233" i="3"/>
  <c r="K1233" i="3"/>
  <c r="K1228" i="3"/>
  <c r="J1228" i="3"/>
  <c r="J1225" i="3"/>
  <c r="K1225" i="3"/>
  <c r="K1220" i="3"/>
  <c r="J1220" i="3"/>
  <c r="J1217" i="3"/>
  <c r="K1217" i="3"/>
  <c r="K1212" i="3"/>
  <c r="J1212" i="3"/>
  <c r="J1209" i="3"/>
  <c r="K1209" i="3"/>
  <c r="K1204" i="3"/>
  <c r="J1204" i="3"/>
  <c r="J1201" i="3"/>
  <c r="K1201" i="3"/>
  <c r="K1196" i="3"/>
  <c r="J1196" i="3"/>
  <c r="J1193" i="3"/>
  <c r="K1193" i="3"/>
  <c r="K1188" i="3"/>
  <c r="J1188" i="3"/>
  <c r="J1185" i="3"/>
  <c r="K1185" i="3"/>
  <c r="K1180" i="3"/>
  <c r="J1180" i="3"/>
  <c r="J1177" i="3"/>
  <c r="K1177" i="3"/>
  <c r="K1172" i="3"/>
  <c r="J1172" i="3"/>
  <c r="J1169" i="3"/>
  <c r="K1169" i="3"/>
  <c r="K1164" i="3"/>
  <c r="J1164" i="3"/>
  <c r="J1161" i="3"/>
  <c r="K1161" i="3"/>
  <c r="K1156" i="3"/>
  <c r="J1156" i="3"/>
  <c r="J1153" i="3"/>
  <c r="K1153" i="3"/>
  <c r="K1148" i="3"/>
  <c r="J1148" i="3"/>
  <c r="J1145" i="3"/>
  <c r="K1145" i="3"/>
  <c r="K1140" i="3"/>
  <c r="J1140" i="3"/>
  <c r="J1137" i="3"/>
  <c r="K1137" i="3"/>
  <c r="K1132" i="3"/>
  <c r="J1132" i="3"/>
  <c r="J1129" i="3"/>
  <c r="K1129" i="3"/>
  <c r="K1124" i="3"/>
  <c r="J1124" i="3"/>
  <c r="J1121" i="3"/>
  <c r="K1121" i="3"/>
  <c r="K1116" i="3"/>
  <c r="J1116" i="3"/>
  <c r="J1113" i="3"/>
  <c r="K1113" i="3"/>
  <c r="K1108" i="3"/>
  <c r="J1108" i="3"/>
  <c r="J1105" i="3"/>
  <c r="K1105" i="3"/>
  <c r="K1100" i="3"/>
  <c r="J1100" i="3"/>
  <c r="J1097" i="3"/>
  <c r="K1097" i="3"/>
  <c r="K1092" i="3"/>
  <c r="J1092" i="3"/>
  <c r="J1089" i="3"/>
  <c r="K1089" i="3"/>
  <c r="K1084" i="3"/>
  <c r="J1084" i="3"/>
  <c r="J1081" i="3"/>
  <c r="K1081" i="3"/>
  <c r="K1076" i="3"/>
  <c r="J1076" i="3"/>
  <c r="J1073" i="3"/>
  <c r="K1073" i="3"/>
  <c r="K1068" i="3"/>
  <c r="J1068" i="3"/>
  <c r="J1065" i="3"/>
  <c r="K1065" i="3"/>
  <c r="K1060" i="3"/>
  <c r="J1060" i="3"/>
  <c r="J1057" i="3"/>
  <c r="K1057" i="3"/>
  <c r="K1052" i="3"/>
  <c r="J1052" i="3"/>
  <c r="J1049" i="3"/>
  <c r="K1049" i="3"/>
  <c r="K1044" i="3"/>
  <c r="J1044" i="3"/>
  <c r="J1041" i="3"/>
  <c r="K1041" i="3"/>
  <c r="K1036" i="3"/>
  <c r="J1036" i="3"/>
  <c r="J1033" i="3"/>
  <c r="K1033" i="3"/>
  <c r="K1028" i="3"/>
  <c r="J1028" i="3"/>
  <c r="J1025" i="3"/>
  <c r="K1025" i="3"/>
  <c r="K1020" i="3"/>
  <c r="J1020" i="3"/>
  <c r="J1017" i="3"/>
  <c r="K1017" i="3"/>
  <c r="K1012" i="3"/>
  <c r="J1012" i="3"/>
  <c r="J1009" i="3"/>
  <c r="K1009" i="3"/>
  <c r="K1004" i="3"/>
  <c r="J1004" i="3"/>
  <c r="J1001" i="3"/>
  <c r="K1001" i="3"/>
  <c r="K996" i="3"/>
  <c r="J996" i="3"/>
  <c r="J993" i="3"/>
  <c r="K993" i="3"/>
  <c r="K988" i="3"/>
  <c r="J988" i="3"/>
  <c r="J985" i="3"/>
  <c r="K985" i="3"/>
  <c r="J980" i="3"/>
  <c r="K980" i="3"/>
  <c r="J977" i="3"/>
  <c r="K977" i="3"/>
  <c r="J972" i="3"/>
  <c r="K972" i="3"/>
  <c r="J969" i="3"/>
  <c r="K969" i="3"/>
  <c r="J964" i="3"/>
  <c r="K964" i="3"/>
  <c r="J961" i="3"/>
  <c r="K961" i="3"/>
  <c r="J956" i="3"/>
  <c r="K956" i="3"/>
  <c r="J953" i="3"/>
  <c r="K953" i="3"/>
  <c r="J948" i="3"/>
  <c r="K948" i="3"/>
  <c r="J945" i="3"/>
  <c r="K945" i="3"/>
  <c r="J940" i="3"/>
  <c r="K940" i="3"/>
  <c r="J936" i="3"/>
  <c r="K936" i="3"/>
  <c r="J932" i="3"/>
  <c r="K932" i="3"/>
  <c r="J928" i="3"/>
  <c r="K928" i="3"/>
  <c r="J924" i="3"/>
  <c r="K924" i="3"/>
  <c r="J920" i="3"/>
  <c r="K920" i="3"/>
  <c r="J916" i="3"/>
  <c r="K916" i="3"/>
  <c r="J912" i="3"/>
  <c r="K912" i="3"/>
  <c r="J908" i="3"/>
  <c r="K908" i="3"/>
  <c r="J904" i="3"/>
  <c r="K904" i="3"/>
  <c r="J900" i="3"/>
  <c r="K900" i="3"/>
  <c r="J896" i="3"/>
  <c r="K896" i="3"/>
  <c r="J892" i="3"/>
  <c r="K892" i="3"/>
  <c r="J888" i="3"/>
  <c r="K888" i="3"/>
  <c r="J884" i="3"/>
  <c r="K884" i="3"/>
  <c r="J880" i="3"/>
  <c r="K880" i="3"/>
  <c r="J876" i="3"/>
  <c r="K876" i="3"/>
  <c r="J872" i="3"/>
  <c r="K872" i="3"/>
  <c r="J868" i="3"/>
  <c r="K868" i="3"/>
  <c r="J864" i="3"/>
  <c r="K864" i="3"/>
  <c r="J860" i="3"/>
  <c r="K860" i="3"/>
  <c r="J856" i="3"/>
  <c r="K856" i="3"/>
  <c r="J852" i="3"/>
  <c r="K852" i="3"/>
  <c r="J848" i="3"/>
  <c r="K848" i="3"/>
  <c r="J844" i="3"/>
  <c r="K844" i="3"/>
  <c r="J840" i="3"/>
  <c r="K840" i="3"/>
  <c r="J836" i="3"/>
  <c r="K836" i="3"/>
  <c r="J832" i="3"/>
  <c r="K832" i="3"/>
  <c r="J828" i="3"/>
  <c r="K828" i="3"/>
  <c r="J824" i="3"/>
  <c r="K824" i="3"/>
  <c r="J820" i="3"/>
  <c r="K820" i="3"/>
  <c r="J816" i="3"/>
  <c r="K816" i="3"/>
  <c r="J812" i="3"/>
  <c r="K812" i="3"/>
  <c r="J808" i="3"/>
  <c r="K808" i="3"/>
  <c r="J804" i="3"/>
  <c r="K804" i="3"/>
  <c r="J800" i="3"/>
  <c r="K800" i="3"/>
  <c r="J796" i="3"/>
  <c r="K796" i="3"/>
  <c r="J792" i="3"/>
  <c r="K792" i="3"/>
  <c r="J788" i="3"/>
  <c r="K788" i="3"/>
  <c r="J784" i="3"/>
  <c r="K784" i="3"/>
  <c r="J780" i="3"/>
  <c r="K780" i="3"/>
  <c r="J776" i="3"/>
  <c r="K776" i="3"/>
  <c r="J772" i="3"/>
  <c r="K772" i="3"/>
  <c r="J768" i="3"/>
  <c r="K768" i="3"/>
  <c r="J764" i="3"/>
  <c r="K764" i="3"/>
  <c r="J760" i="3"/>
  <c r="K760" i="3"/>
  <c r="J756" i="3"/>
  <c r="K756" i="3"/>
  <c r="J752" i="3"/>
  <c r="K752" i="3"/>
  <c r="J748" i="3"/>
  <c r="K748" i="3"/>
  <c r="J744" i="3"/>
  <c r="K744" i="3"/>
  <c r="J740" i="3"/>
  <c r="K740" i="3"/>
  <c r="J736" i="3"/>
  <c r="K736" i="3"/>
  <c r="J732" i="3"/>
  <c r="K732" i="3"/>
  <c r="J728" i="3"/>
  <c r="K728" i="3"/>
  <c r="J724" i="3"/>
  <c r="K724" i="3"/>
  <c r="J720" i="3"/>
  <c r="K720" i="3"/>
  <c r="J716" i="3"/>
  <c r="K716" i="3"/>
  <c r="J712" i="3"/>
  <c r="K712" i="3"/>
  <c r="J708" i="3"/>
  <c r="K708" i="3"/>
  <c r="J704" i="3"/>
  <c r="K704" i="3"/>
  <c r="J700" i="3"/>
  <c r="K700" i="3"/>
  <c r="J696" i="3"/>
  <c r="K696" i="3"/>
  <c r="J692" i="3"/>
  <c r="K692" i="3"/>
  <c r="J688" i="3"/>
  <c r="K688" i="3"/>
  <c r="J684" i="3"/>
  <c r="K684" i="3"/>
  <c r="J680" i="3"/>
  <c r="K680" i="3"/>
  <c r="J676" i="3"/>
  <c r="K676" i="3"/>
  <c r="J672" i="3"/>
  <c r="K672" i="3"/>
  <c r="J668" i="3"/>
  <c r="K668" i="3"/>
  <c r="J664" i="3"/>
  <c r="K664" i="3"/>
  <c r="J660" i="3"/>
  <c r="K660" i="3"/>
  <c r="J656" i="3"/>
  <c r="K656" i="3"/>
  <c r="J652" i="3"/>
  <c r="K652" i="3"/>
  <c r="J648" i="3"/>
  <c r="K648" i="3"/>
  <c r="J644" i="3"/>
  <c r="K644" i="3"/>
  <c r="J640" i="3"/>
  <c r="K640" i="3"/>
  <c r="J636" i="3"/>
  <c r="K636" i="3"/>
  <c r="J632" i="3"/>
  <c r="K632" i="3"/>
  <c r="J628" i="3"/>
  <c r="K628" i="3"/>
  <c r="J624" i="3"/>
  <c r="K624" i="3"/>
  <c r="J620" i="3"/>
  <c r="K620" i="3"/>
  <c r="J616" i="3"/>
  <c r="K616" i="3"/>
  <c r="J612" i="3"/>
  <c r="K612" i="3"/>
  <c r="J608" i="3"/>
  <c r="K608" i="3"/>
  <c r="J604" i="3"/>
  <c r="K604" i="3"/>
  <c r="J600" i="3"/>
  <c r="K600" i="3"/>
  <c r="J596" i="3"/>
  <c r="K596" i="3"/>
  <c r="J592" i="3"/>
  <c r="K592" i="3"/>
  <c r="J588" i="3"/>
  <c r="K588" i="3"/>
  <c r="J584" i="3"/>
  <c r="K584" i="3"/>
  <c r="J580" i="3"/>
  <c r="K580" i="3"/>
  <c r="J576" i="3"/>
  <c r="K576" i="3"/>
  <c r="J572" i="3"/>
  <c r="K572" i="3"/>
  <c r="J568" i="3"/>
  <c r="K568" i="3"/>
  <c r="J564" i="3"/>
  <c r="K564" i="3"/>
  <c r="J560" i="3"/>
  <c r="K560" i="3"/>
  <c r="J556" i="3"/>
  <c r="K556" i="3"/>
  <c r="J552" i="3"/>
  <c r="K552" i="3"/>
  <c r="J548" i="3"/>
  <c r="K548" i="3"/>
  <c r="J544" i="3"/>
  <c r="K544" i="3"/>
  <c r="J540" i="3"/>
  <c r="K540" i="3"/>
  <c r="J536" i="3"/>
  <c r="K536" i="3"/>
  <c r="J532" i="3"/>
  <c r="K532" i="3"/>
  <c r="J528" i="3"/>
  <c r="K528" i="3"/>
  <c r="J524" i="3"/>
  <c r="K524" i="3"/>
  <c r="J520" i="3"/>
  <c r="K520" i="3"/>
  <c r="J516" i="3"/>
  <c r="K516" i="3"/>
  <c r="J512" i="3"/>
  <c r="K512" i="3"/>
  <c r="J508" i="3"/>
  <c r="K508" i="3"/>
  <c r="J504" i="3"/>
  <c r="K504" i="3"/>
  <c r="J500" i="3"/>
  <c r="K500" i="3"/>
  <c r="J496" i="3"/>
  <c r="K496" i="3"/>
  <c r="J492" i="3"/>
  <c r="K492" i="3"/>
  <c r="J488" i="3"/>
  <c r="K488" i="3"/>
  <c r="J484" i="3"/>
  <c r="K484" i="3"/>
  <c r="J480" i="3"/>
  <c r="K480" i="3"/>
  <c r="J476" i="3"/>
  <c r="K476" i="3"/>
  <c r="J472" i="3"/>
  <c r="K472" i="3"/>
  <c r="J468" i="3"/>
  <c r="K468" i="3"/>
  <c r="J464" i="3"/>
  <c r="K464" i="3"/>
  <c r="J460" i="3"/>
  <c r="K460" i="3"/>
  <c r="J456" i="3"/>
  <c r="K456" i="3"/>
  <c r="J452" i="3"/>
  <c r="K452" i="3"/>
  <c r="J448" i="3"/>
  <c r="K448" i="3"/>
  <c r="J444" i="3"/>
  <c r="K444" i="3"/>
  <c r="J440" i="3"/>
  <c r="K440" i="3"/>
  <c r="J436" i="3"/>
  <c r="K436" i="3"/>
  <c r="J432" i="3"/>
  <c r="K432" i="3"/>
  <c r="J428" i="3"/>
  <c r="K428" i="3"/>
  <c r="J424" i="3"/>
  <c r="K424" i="3"/>
  <c r="J420" i="3"/>
  <c r="K420" i="3"/>
  <c r="J416" i="3"/>
  <c r="K416" i="3"/>
  <c r="J412" i="3"/>
  <c r="K412" i="3"/>
  <c r="J408" i="3"/>
  <c r="K408" i="3"/>
  <c r="J404" i="3"/>
  <c r="K404" i="3"/>
  <c r="J400" i="3"/>
  <c r="K400" i="3"/>
  <c r="J396" i="3"/>
  <c r="K396" i="3"/>
  <c r="J392" i="3"/>
  <c r="K392" i="3"/>
  <c r="J388" i="3"/>
  <c r="K388" i="3"/>
  <c r="J384" i="3"/>
  <c r="K384" i="3"/>
  <c r="J380" i="3"/>
  <c r="K380" i="3"/>
  <c r="J376" i="3"/>
  <c r="K376" i="3"/>
  <c r="J372" i="3"/>
  <c r="K372" i="3"/>
  <c r="J368" i="3"/>
  <c r="K368" i="3"/>
  <c r="J364" i="3"/>
  <c r="K364" i="3"/>
  <c r="J360" i="3"/>
  <c r="K360" i="3"/>
  <c r="J356" i="3"/>
  <c r="K356" i="3"/>
  <c r="J352" i="3"/>
  <c r="K352" i="3"/>
  <c r="J348" i="3"/>
  <c r="K348" i="3"/>
  <c r="J344" i="3"/>
  <c r="K344" i="3"/>
  <c r="J340" i="3"/>
  <c r="K340" i="3"/>
  <c r="J336" i="3"/>
  <c r="K336" i="3"/>
  <c r="J332" i="3"/>
  <c r="K332" i="3"/>
  <c r="J328" i="3"/>
  <c r="K328" i="3"/>
  <c r="J324" i="3"/>
  <c r="K324" i="3"/>
  <c r="J320" i="3"/>
  <c r="K320" i="3"/>
  <c r="J316" i="3"/>
  <c r="K316" i="3"/>
  <c r="J312" i="3"/>
  <c r="K312" i="3"/>
  <c r="J308" i="3"/>
  <c r="K308" i="3"/>
  <c r="J304" i="3"/>
  <c r="K304" i="3"/>
  <c r="J300" i="3"/>
  <c r="K300" i="3"/>
  <c r="J296" i="3"/>
  <c r="K296" i="3"/>
  <c r="J292" i="3"/>
  <c r="K292" i="3"/>
  <c r="J288" i="3"/>
  <c r="K288" i="3"/>
  <c r="J284" i="3"/>
  <c r="K284" i="3"/>
  <c r="J280" i="3"/>
  <c r="K280" i="3"/>
  <c r="J276" i="3"/>
  <c r="K276" i="3"/>
  <c r="J228" i="3"/>
  <c r="K228" i="3"/>
  <c r="K223" i="3"/>
  <c r="J223" i="3"/>
  <c r="J220" i="3"/>
  <c r="K220" i="3"/>
  <c r="K215" i="3"/>
  <c r="J215" i="3"/>
  <c r="J212" i="3"/>
  <c r="K212" i="3"/>
  <c r="K207" i="3"/>
  <c r="J207" i="3"/>
  <c r="J204" i="3"/>
  <c r="K204" i="3"/>
  <c r="K199" i="3"/>
  <c r="J199" i="3"/>
  <c r="J196" i="3"/>
  <c r="K196" i="3"/>
  <c r="K191" i="3"/>
  <c r="J191" i="3"/>
  <c r="K187" i="3"/>
  <c r="J187" i="3"/>
  <c r="K183" i="3"/>
  <c r="J183" i="3"/>
  <c r="K179" i="3"/>
  <c r="J179" i="3"/>
  <c r="K175" i="3"/>
  <c r="J175" i="3"/>
  <c r="K171" i="3"/>
  <c r="J171" i="3"/>
  <c r="K167" i="3"/>
  <c r="J167" i="3"/>
  <c r="K163" i="3"/>
  <c r="J163" i="3"/>
  <c r="K159" i="3"/>
  <c r="J159" i="3"/>
  <c r="K155" i="3"/>
  <c r="J155" i="3"/>
  <c r="K151" i="3"/>
  <c r="J151" i="3"/>
  <c r="K147" i="3"/>
  <c r="J147" i="3"/>
  <c r="K143" i="3"/>
  <c r="J143" i="3"/>
  <c r="K139" i="3"/>
  <c r="J139" i="3"/>
  <c r="K135" i="3"/>
  <c r="J135" i="3"/>
  <c r="K131" i="3"/>
  <c r="J131" i="3"/>
  <c r="K127" i="3"/>
  <c r="J127" i="3"/>
  <c r="K123" i="3"/>
  <c r="J123" i="3"/>
  <c r="K119" i="3"/>
  <c r="J119" i="3"/>
  <c r="K115" i="3"/>
  <c r="J115" i="3"/>
  <c r="K111" i="3"/>
  <c r="J111" i="3"/>
  <c r="K107" i="3"/>
  <c r="J107" i="3"/>
  <c r="K103" i="3"/>
  <c r="J103" i="3"/>
  <c r="K99" i="3"/>
  <c r="J99" i="3"/>
  <c r="K95" i="3"/>
  <c r="J95" i="3"/>
  <c r="K91" i="3"/>
  <c r="J91" i="3"/>
  <c r="K87" i="3"/>
  <c r="J87" i="3"/>
  <c r="K83" i="3"/>
  <c r="J83" i="3"/>
  <c r="K79" i="3"/>
  <c r="J79" i="3"/>
  <c r="K75" i="3"/>
  <c r="J75" i="3"/>
  <c r="K71" i="3"/>
  <c r="J71" i="3"/>
  <c r="K67" i="3"/>
  <c r="J67" i="3"/>
  <c r="K63" i="3"/>
  <c r="J63" i="3"/>
  <c r="K59" i="3"/>
  <c r="J59" i="3"/>
  <c r="K55" i="3"/>
  <c r="J55" i="3"/>
  <c r="K51" i="3"/>
  <c r="J51" i="3"/>
  <c r="K47" i="3"/>
  <c r="J47" i="3"/>
  <c r="K43" i="3"/>
  <c r="J43" i="3"/>
  <c r="K39" i="3"/>
  <c r="J39" i="3"/>
  <c r="K35" i="3"/>
  <c r="J35" i="3"/>
  <c r="K31" i="3"/>
  <c r="J31" i="3"/>
  <c r="K27" i="3"/>
  <c r="J27" i="3"/>
  <c r="K23" i="3"/>
  <c r="J23" i="3"/>
  <c r="K19" i="3"/>
  <c r="J19" i="3"/>
  <c r="K15" i="3"/>
  <c r="J15" i="3"/>
  <c r="K11" i="3"/>
  <c r="J11" i="3"/>
  <c r="J272" i="3"/>
  <c r="K272" i="3"/>
  <c r="J270" i="3"/>
  <c r="K270" i="3"/>
  <c r="J268" i="3"/>
  <c r="K268" i="3"/>
  <c r="J266" i="3"/>
  <c r="K266" i="3"/>
  <c r="J264" i="3"/>
  <c r="K264" i="3"/>
  <c r="J262" i="3"/>
  <c r="K262" i="3"/>
  <c r="J260" i="3"/>
  <c r="K260" i="3"/>
  <c r="J258" i="3"/>
  <c r="K258" i="3"/>
  <c r="J256" i="3"/>
  <c r="K256" i="3"/>
  <c r="J254" i="3"/>
  <c r="K254" i="3"/>
  <c r="J252" i="3"/>
  <c r="K252" i="3"/>
  <c r="J250" i="3"/>
  <c r="K250" i="3"/>
  <c r="J248" i="3"/>
  <c r="K248" i="3"/>
  <c r="J246" i="3"/>
  <c r="K246" i="3"/>
  <c r="J244" i="3"/>
  <c r="K244" i="3"/>
  <c r="J242" i="3"/>
  <c r="K242" i="3"/>
  <c r="J240" i="3"/>
  <c r="K240" i="3"/>
  <c r="J238" i="3"/>
  <c r="K238" i="3"/>
  <c r="J236" i="3"/>
  <c r="K236" i="3"/>
  <c r="J234" i="3"/>
  <c r="K234" i="3"/>
  <c r="J232" i="3"/>
  <c r="K232" i="3"/>
  <c r="J230" i="3"/>
  <c r="K230" i="3"/>
  <c r="K225" i="3"/>
  <c r="J225" i="3"/>
  <c r="J222" i="3"/>
  <c r="K222" i="3"/>
  <c r="K217" i="3"/>
  <c r="J217" i="3"/>
  <c r="J214" i="3"/>
  <c r="K214" i="3"/>
  <c r="K209" i="3"/>
  <c r="J209" i="3"/>
  <c r="J206" i="3"/>
  <c r="K206" i="3"/>
  <c r="K201" i="3"/>
  <c r="J201" i="3"/>
  <c r="J198" i="3"/>
  <c r="K198" i="3"/>
  <c r="K193" i="3"/>
  <c r="J193" i="3"/>
  <c r="J190" i="3"/>
  <c r="K190" i="3"/>
  <c r="J186" i="3"/>
  <c r="K186" i="3"/>
  <c r="J182" i="3"/>
  <c r="K182" i="3"/>
  <c r="J178" i="3"/>
  <c r="K178" i="3"/>
  <c r="J174" i="3"/>
  <c r="K174" i="3"/>
  <c r="J170" i="3"/>
  <c r="K170" i="3"/>
  <c r="J166" i="3"/>
  <c r="K166" i="3"/>
  <c r="J162" i="3"/>
  <c r="K162" i="3"/>
  <c r="J158" i="3"/>
  <c r="K158" i="3"/>
  <c r="J154" i="3"/>
  <c r="K154" i="3"/>
  <c r="J150" i="3"/>
  <c r="K150" i="3"/>
  <c r="J146" i="3"/>
  <c r="K146" i="3"/>
  <c r="J142" i="3"/>
  <c r="K142" i="3"/>
  <c r="J138" i="3"/>
  <c r="K138" i="3"/>
  <c r="J134" i="3"/>
  <c r="K134" i="3"/>
  <c r="J130" i="3"/>
  <c r="K130" i="3"/>
  <c r="J126" i="3"/>
  <c r="K126" i="3"/>
  <c r="J122" i="3"/>
  <c r="K122" i="3"/>
  <c r="J118" i="3"/>
  <c r="K118" i="3"/>
  <c r="J114" i="3"/>
  <c r="K114" i="3"/>
  <c r="J110" i="3"/>
  <c r="K110" i="3"/>
  <c r="J106" i="3"/>
  <c r="K106" i="3"/>
  <c r="J102" i="3"/>
  <c r="K102" i="3"/>
  <c r="J98" i="3"/>
  <c r="K98" i="3"/>
  <c r="J94" i="3"/>
  <c r="K94" i="3"/>
  <c r="J90" i="3"/>
  <c r="K90" i="3"/>
  <c r="J86" i="3"/>
  <c r="K86" i="3"/>
  <c r="J82" i="3"/>
  <c r="K82" i="3"/>
  <c r="J78" i="3"/>
  <c r="K78" i="3"/>
  <c r="J74" i="3"/>
  <c r="K74" i="3"/>
  <c r="J70" i="3"/>
  <c r="K70" i="3"/>
  <c r="J66" i="3"/>
  <c r="K66" i="3"/>
  <c r="J62" i="3"/>
  <c r="K62" i="3"/>
  <c r="J58" i="3"/>
  <c r="K58" i="3"/>
  <c r="J54" i="3"/>
  <c r="K54" i="3"/>
  <c r="J50" i="3"/>
  <c r="K50" i="3"/>
  <c r="J46" i="3"/>
  <c r="K46" i="3"/>
  <c r="J42" i="3"/>
  <c r="K42" i="3"/>
  <c r="J38" i="3"/>
  <c r="K38" i="3"/>
  <c r="J34" i="3"/>
  <c r="K34" i="3"/>
  <c r="J30" i="3"/>
  <c r="K30" i="3"/>
  <c r="L30" i="3" s="1"/>
  <c r="J26" i="3"/>
  <c r="K26" i="3"/>
  <c r="J22" i="3"/>
  <c r="K22" i="3"/>
  <c r="L22" i="3" s="1"/>
  <c r="J18" i="3"/>
  <c r="K18" i="3"/>
  <c r="J14" i="3"/>
  <c r="K14" i="3"/>
  <c r="J10" i="3"/>
  <c r="K10" i="3"/>
  <c r="J6" i="3"/>
  <c r="K6" i="3"/>
  <c r="K227" i="3"/>
  <c r="J227" i="3"/>
  <c r="J224" i="3"/>
  <c r="K224" i="3"/>
  <c r="L224" i="3" s="1"/>
  <c r="K219" i="3"/>
  <c r="J219" i="3"/>
  <c r="J216" i="3"/>
  <c r="K216" i="3"/>
  <c r="L216" i="3" s="1"/>
  <c r="K211" i="3"/>
  <c r="J211" i="3"/>
  <c r="J208" i="3"/>
  <c r="K208" i="3"/>
  <c r="L208" i="3" s="1"/>
  <c r="K203" i="3"/>
  <c r="J203" i="3"/>
  <c r="J200" i="3"/>
  <c r="K200" i="3"/>
  <c r="L200" i="3" s="1"/>
  <c r="K195" i="3"/>
  <c r="J195" i="3"/>
  <c r="J192" i="3"/>
  <c r="K192" i="3"/>
  <c r="L192" i="3" s="1"/>
  <c r="K189" i="3"/>
  <c r="J189" i="3"/>
  <c r="K185" i="3"/>
  <c r="J185" i="3"/>
  <c r="L185" i="3" s="1"/>
  <c r="K181" i="3"/>
  <c r="J181" i="3"/>
  <c r="K177" i="3"/>
  <c r="J177" i="3"/>
  <c r="L177" i="3" s="1"/>
  <c r="K173" i="3"/>
  <c r="J173" i="3"/>
  <c r="K169" i="3"/>
  <c r="J169" i="3"/>
  <c r="L169" i="3" s="1"/>
  <c r="K165" i="3"/>
  <c r="J165" i="3"/>
  <c r="K161" i="3"/>
  <c r="J161" i="3"/>
  <c r="L161" i="3" s="1"/>
  <c r="K157" i="3"/>
  <c r="J157" i="3"/>
  <c r="K153" i="3"/>
  <c r="J153" i="3"/>
  <c r="L153" i="3" s="1"/>
  <c r="K149" i="3"/>
  <c r="J149" i="3"/>
  <c r="K145" i="3"/>
  <c r="J145" i="3"/>
  <c r="L145" i="3" s="1"/>
  <c r="K141" i="3"/>
  <c r="J141" i="3"/>
  <c r="K137" i="3"/>
  <c r="J137" i="3"/>
  <c r="L137" i="3" s="1"/>
  <c r="K133" i="3"/>
  <c r="J133" i="3"/>
  <c r="K129" i="3"/>
  <c r="J129" i="3"/>
  <c r="L129" i="3" s="1"/>
  <c r="K125" i="3"/>
  <c r="J125" i="3"/>
  <c r="K121" i="3"/>
  <c r="J121" i="3"/>
  <c r="L121" i="3" s="1"/>
  <c r="K117" i="3"/>
  <c r="J117" i="3"/>
  <c r="K113" i="3"/>
  <c r="J113" i="3"/>
  <c r="L113" i="3" s="1"/>
  <c r="K109" i="3"/>
  <c r="J109" i="3"/>
  <c r="K105" i="3"/>
  <c r="J105" i="3"/>
  <c r="L105" i="3" s="1"/>
  <c r="K101" i="3"/>
  <c r="J101" i="3"/>
  <c r="K97" i="3"/>
  <c r="J97" i="3"/>
  <c r="L97" i="3" s="1"/>
  <c r="K93" i="3"/>
  <c r="J93" i="3"/>
  <c r="K89" i="3"/>
  <c r="J89" i="3"/>
  <c r="L89" i="3" s="1"/>
  <c r="K85" i="3"/>
  <c r="J85" i="3"/>
  <c r="K81" i="3"/>
  <c r="J81" i="3"/>
  <c r="L81" i="3" s="1"/>
  <c r="K77" i="3"/>
  <c r="J77" i="3"/>
  <c r="K73" i="3"/>
  <c r="J73" i="3"/>
  <c r="L73" i="3" s="1"/>
  <c r="K69" i="3"/>
  <c r="J69" i="3"/>
  <c r="K65" i="3"/>
  <c r="J65" i="3"/>
  <c r="L65" i="3" s="1"/>
  <c r="K61" i="3"/>
  <c r="J61" i="3"/>
  <c r="K57" i="3"/>
  <c r="J57" i="3"/>
  <c r="L57" i="3" s="1"/>
  <c r="K53" i="3"/>
  <c r="J53" i="3"/>
  <c r="K49" i="3"/>
  <c r="J49" i="3"/>
  <c r="L49" i="3" s="1"/>
  <c r="K45" i="3"/>
  <c r="J45" i="3"/>
  <c r="K41" i="3"/>
  <c r="J41" i="3"/>
  <c r="L41" i="3" s="1"/>
  <c r="K37" i="3"/>
  <c r="J37" i="3"/>
  <c r="K33" i="3"/>
  <c r="J33" i="3"/>
  <c r="L33" i="3" s="1"/>
  <c r="K29" i="3"/>
  <c r="J29" i="3"/>
  <c r="K25" i="3"/>
  <c r="J25" i="3"/>
  <c r="L25" i="3" s="1"/>
  <c r="K21" i="3"/>
  <c r="J21" i="3"/>
  <c r="K17" i="3"/>
  <c r="J17" i="3"/>
  <c r="L17" i="3" s="1"/>
  <c r="K13" i="3"/>
  <c r="J13" i="3"/>
  <c r="K251" i="3"/>
  <c r="J251" i="3"/>
  <c r="L251" i="3" s="1"/>
  <c r="K249" i="3"/>
  <c r="J249" i="3"/>
  <c r="K247" i="3"/>
  <c r="J247" i="3"/>
  <c r="L247" i="3" s="1"/>
  <c r="K245" i="3"/>
  <c r="J245" i="3"/>
  <c r="K243" i="3"/>
  <c r="J243" i="3"/>
  <c r="L243" i="3" s="1"/>
  <c r="K241" i="3"/>
  <c r="J241" i="3"/>
  <c r="K239" i="3"/>
  <c r="J239" i="3"/>
  <c r="L239" i="3" s="1"/>
  <c r="K237" i="3"/>
  <c r="J237" i="3"/>
  <c r="K235" i="3"/>
  <c r="J235" i="3"/>
  <c r="L235" i="3" s="1"/>
  <c r="K233" i="3"/>
  <c r="J233" i="3"/>
  <c r="K231" i="3"/>
  <c r="J231" i="3"/>
  <c r="L231" i="3" s="1"/>
  <c r="K229" i="3"/>
  <c r="J229" i="3"/>
  <c r="J226" i="3"/>
  <c r="K226" i="3"/>
  <c r="L226" i="3" s="1"/>
  <c r="K221" i="3"/>
  <c r="J221" i="3"/>
  <c r="J218" i="3"/>
  <c r="K218" i="3"/>
  <c r="L218" i="3" s="1"/>
  <c r="K213" i="3"/>
  <c r="J213" i="3"/>
  <c r="J210" i="3"/>
  <c r="K210" i="3"/>
  <c r="L210" i="3" s="1"/>
  <c r="K205" i="3"/>
  <c r="J205" i="3"/>
  <c r="J202" i="3"/>
  <c r="K202" i="3"/>
  <c r="L202" i="3" s="1"/>
  <c r="K197" i="3"/>
  <c r="J197" i="3"/>
  <c r="J194" i="3"/>
  <c r="K194" i="3"/>
  <c r="L194" i="3" s="1"/>
  <c r="J188" i="3"/>
  <c r="K188" i="3"/>
  <c r="J184" i="3"/>
  <c r="K184" i="3"/>
  <c r="L184" i="3" s="1"/>
  <c r="J180" i="3"/>
  <c r="K180" i="3"/>
  <c r="J176" i="3"/>
  <c r="K176" i="3"/>
  <c r="L176" i="3" s="1"/>
  <c r="J172" i="3"/>
  <c r="K172" i="3"/>
  <c r="J168" i="3"/>
  <c r="K168" i="3"/>
  <c r="L168" i="3" s="1"/>
  <c r="J164" i="3"/>
  <c r="K164" i="3"/>
  <c r="J160" i="3"/>
  <c r="K160" i="3"/>
  <c r="L160" i="3" s="1"/>
  <c r="J156" i="3"/>
  <c r="K156" i="3"/>
  <c r="J152" i="3"/>
  <c r="K152" i="3"/>
  <c r="L152" i="3" s="1"/>
  <c r="J148" i="3"/>
  <c r="K148" i="3"/>
  <c r="J144" i="3"/>
  <c r="K144" i="3"/>
  <c r="L144" i="3" s="1"/>
  <c r="J140" i="3"/>
  <c r="K140" i="3"/>
  <c r="J136" i="3"/>
  <c r="K136" i="3"/>
  <c r="L136" i="3" s="1"/>
  <c r="J132" i="3"/>
  <c r="K132" i="3"/>
  <c r="J128" i="3"/>
  <c r="K128" i="3"/>
  <c r="L128" i="3" s="1"/>
  <c r="J124" i="3"/>
  <c r="K124" i="3"/>
  <c r="J120" i="3"/>
  <c r="K120" i="3"/>
  <c r="L120" i="3" s="1"/>
  <c r="J116" i="3"/>
  <c r="K116" i="3"/>
  <c r="J112" i="3"/>
  <c r="K112" i="3"/>
  <c r="L112" i="3" s="1"/>
  <c r="J108" i="3"/>
  <c r="K108" i="3"/>
  <c r="J104" i="3"/>
  <c r="K104" i="3"/>
  <c r="L104" i="3" s="1"/>
  <c r="J100" i="3"/>
  <c r="K100" i="3"/>
  <c r="J96" i="3"/>
  <c r="K96" i="3"/>
  <c r="J92" i="3"/>
  <c r="K92" i="3"/>
  <c r="J88" i="3"/>
  <c r="K88" i="3"/>
  <c r="J84" i="3"/>
  <c r="K84" i="3"/>
  <c r="J80" i="3"/>
  <c r="K80" i="3"/>
  <c r="J76" i="3"/>
  <c r="K76" i="3"/>
  <c r="J72" i="3"/>
  <c r="K72" i="3"/>
  <c r="J68" i="3"/>
  <c r="K68" i="3"/>
  <c r="J64" i="3"/>
  <c r="K64" i="3"/>
  <c r="J60" i="3"/>
  <c r="K60" i="3"/>
  <c r="J56" i="3"/>
  <c r="K56" i="3"/>
  <c r="J52" i="3"/>
  <c r="K52" i="3"/>
  <c r="J48" i="3"/>
  <c r="K48" i="3"/>
  <c r="J44" i="3"/>
  <c r="K44" i="3"/>
  <c r="J40" i="3"/>
  <c r="K40" i="3"/>
  <c r="J36" i="3"/>
  <c r="K36" i="3"/>
  <c r="J32" i="3"/>
  <c r="K32" i="3"/>
  <c r="J28" i="3"/>
  <c r="K28" i="3"/>
  <c r="J24" i="3"/>
  <c r="K24" i="3"/>
  <c r="J20" i="3"/>
  <c r="K20" i="3"/>
  <c r="J16" i="3"/>
  <c r="K16" i="3"/>
  <c r="J12" i="3"/>
  <c r="K12" i="3"/>
  <c r="J8" i="3"/>
  <c r="K8" i="3"/>
  <c r="J4" i="3"/>
  <c r="K4" i="3"/>
  <c r="K9" i="3"/>
  <c r="J9" i="3"/>
  <c r="L9" i="3" s="1"/>
  <c r="K7" i="3"/>
  <c r="J7" i="3"/>
  <c r="K5" i="3"/>
  <c r="J5" i="3"/>
  <c r="L5" i="3" s="1"/>
  <c r="K3" i="3"/>
  <c r="J3" i="3"/>
  <c r="N90" i="4"/>
  <c r="N9" i="4"/>
  <c r="N58" i="4"/>
  <c r="N66" i="4"/>
  <c r="N74" i="4"/>
  <c r="N82" i="4"/>
  <c r="N96" i="4"/>
  <c r="N104" i="4"/>
  <c r="N114" i="4"/>
  <c r="N53" i="4"/>
  <c r="N61" i="4"/>
  <c r="N69" i="4"/>
  <c r="N77" i="4"/>
  <c r="N85" i="4"/>
  <c r="N15" i="4"/>
  <c r="N8" i="4"/>
  <c r="N24" i="4"/>
  <c r="N32" i="4"/>
  <c r="N40" i="4"/>
  <c r="N48" i="4"/>
  <c r="N250" i="4"/>
  <c r="N266" i="4"/>
  <c r="N282" i="4"/>
  <c r="N306" i="4"/>
  <c r="N338" i="4"/>
  <c r="N354" i="4"/>
  <c r="N369" i="4"/>
  <c r="N377" i="4"/>
  <c r="N385" i="4"/>
  <c r="N393" i="4"/>
  <c r="N406" i="4"/>
  <c r="N422" i="4"/>
  <c r="N438" i="4"/>
  <c r="N454" i="4"/>
  <c r="N470" i="4"/>
  <c r="N486" i="4"/>
  <c r="N502" i="4"/>
  <c r="N518" i="4"/>
  <c r="N520" i="4"/>
  <c r="N536" i="4"/>
  <c r="N564" i="4"/>
  <c r="N580" i="4"/>
  <c r="N596" i="4"/>
  <c r="N612" i="4"/>
  <c r="N627" i="4"/>
  <c r="N643" i="4"/>
  <c r="N123" i="4"/>
  <c r="N131" i="4"/>
  <c r="N139" i="4"/>
  <c r="N147" i="4"/>
  <c r="N155" i="4"/>
  <c r="N163" i="4"/>
  <c r="N171" i="4"/>
  <c r="N179" i="4"/>
  <c r="N187" i="4"/>
  <c r="N195" i="4"/>
  <c r="N203" i="4"/>
  <c r="N211" i="4"/>
  <c r="N347" i="4"/>
  <c r="N652" i="4"/>
  <c r="N148" i="4"/>
  <c r="N156" i="4"/>
  <c r="N164" i="4"/>
  <c r="N172" i="4"/>
  <c r="N180" i="4"/>
  <c r="N188" i="4"/>
  <c r="N196" i="4"/>
  <c r="N204" i="4"/>
  <c r="N212" i="4"/>
  <c r="N220" i="4"/>
  <c r="N228" i="4"/>
  <c r="N236" i="4"/>
  <c r="N244" i="4"/>
  <c r="N252" i="4"/>
  <c r="N260" i="4"/>
  <c r="N268" i="4"/>
  <c r="N276" i="4"/>
  <c r="N308" i="4"/>
  <c r="N340" i="4"/>
  <c r="N389" i="4"/>
  <c r="N401" i="4"/>
  <c r="N405" i="4"/>
  <c r="N409" i="4"/>
  <c r="N417" i="4"/>
  <c r="N421" i="4"/>
  <c r="N425" i="4"/>
  <c r="N433" i="4"/>
  <c r="N437" i="4"/>
  <c r="N441" i="4"/>
  <c r="N449" i="4"/>
  <c r="N453" i="4"/>
  <c r="N457" i="4"/>
  <c r="N465" i="4"/>
  <c r="N469" i="4"/>
  <c r="N473" i="4"/>
  <c r="N481" i="4"/>
  <c r="N485" i="4"/>
  <c r="N489" i="4"/>
  <c r="N497" i="4"/>
  <c r="N501" i="4"/>
  <c r="N505" i="4"/>
  <c r="N513" i="4"/>
  <c r="N517" i="4"/>
  <c r="N527" i="4"/>
  <c r="N543" i="4"/>
  <c r="N555" i="4"/>
  <c r="N571" i="4"/>
  <c r="N587" i="4"/>
  <c r="N603" i="4"/>
  <c r="N619" i="4"/>
  <c r="N634" i="4"/>
  <c r="N650" i="4"/>
  <c r="N125" i="4"/>
  <c r="N133" i="4"/>
  <c r="N141" i="4"/>
  <c r="N149" i="4"/>
  <c r="N157" i="4"/>
  <c r="N165" i="4"/>
  <c r="N173" i="4"/>
  <c r="N181" i="4"/>
  <c r="N189" i="4"/>
  <c r="N197" i="4"/>
  <c r="N205" i="4"/>
  <c r="N357" i="4"/>
  <c r="N374" i="4"/>
  <c r="N390" i="4"/>
  <c r="N5" i="4"/>
  <c r="N13" i="4"/>
  <c r="N21" i="4"/>
  <c r="N29" i="4"/>
  <c r="N37" i="4"/>
  <c r="N45" i="4"/>
  <c r="N98" i="4"/>
  <c r="N106" i="4"/>
  <c r="N116" i="4"/>
  <c r="N10" i="4"/>
  <c r="N26" i="4"/>
  <c r="N34" i="4"/>
  <c r="N42" i="4"/>
  <c r="N50" i="4"/>
  <c r="N56" i="4"/>
  <c r="N64" i="4"/>
  <c r="N72" i="4"/>
  <c r="N80" i="4"/>
  <c r="N88" i="4"/>
  <c r="N93" i="4"/>
  <c r="N286" i="4"/>
  <c r="N294" i="4"/>
  <c r="N302" i="4"/>
  <c r="N310" i="4"/>
  <c r="N318" i="4"/>
  <c r="N326" i="4"/>
  <c r="N334" i="4"/>
  <c r="N342" i="4"/>
  <c r="N358" i="4"/>
  <c r="N366" i="4"/>
  <c r="N404" i="4"/>
  <c r="N408" i="4"/>
  <c r="N424" i="4"/>
  <c r="N440" i="4"/>
  <c r="N456" i="4"/>
  <c r="N472" i="4"/>
  <c r="N488" i="4"/>
  <c r="N504" i="4"/>
  <c r="N534" i="4"/>
  <c r="N562" i="4"/>
  <c r="N578" i="4"/>
  <c r="N594" i="4"/>
  <c r="N610" i="4"/>
  <c r="N625" i="4"/>
  <c r="N641" i="4"/>
  <c r="N151" i="4"/>
  <c r="N159" i="4"/>
  <c r="N167" i="4"/>
  <c r="N175" i="4"/>
  <c r="N183" i="4"/>
  <c r="N191" i="4"/>
  <c r="N199" i="4"/>
  <c r="N207" i="4"/>
  <c r="N215" i="4"/>
  <c r="N223" i="4"/>
  <c r="N231" i="4"/>
  <c r="N239" i="4"/>
  <c r="N247" i="4"/>
  <c r="N255" i="4"/>
  <c r="N263" i="4"/>
  <c r="N271" i="4"/>
  <c r="N279" i="4"/>
  <c r="N295" i="4"/>
  <c r="N327" i="4"/>
  <c r="N101" i="4"/>
  <c r="N109" i="4"/>
  <c r="N119" i="4"/>
  <c r="N128" i="4"/>
  <c r="N136" i="4"/>
  <c r="N144" i="4"/>
  <c r="N152" i="4"/>
  <c r="N160" i="4"/>
  <c r="N168" i="4"/>
  <c r="N176" i="4"/>
  <c r="N184" i="4"/>
  <c r="N192" i="4"/>
  <c r="N200" i="4"/>
  <c r="N208" i="4"/>
  <c r="N352" i="4"/>
  <c r="N360" i="4"/>
  <c r="N376" i="4"/>
  <c r="N392" i="4"/>
  <c r="N521" i="4"/>
  <c r="N529" i="4"/>
  <c r="N533" i="4"/>
  <c r="N537" i="4"/>
  <c r="N545" i="4"/>
  <c r="N549" i="4"/>
  <c r="N557" i="4"/>
  <c r="N561" i="4"/>
  <c r="N565" i="4"/>
  <c r="N573" i="4"/>
  <c r="N577" i="4"/>
  <c r="N581" i="4"/>
  <c r="N589" i="4"/>
  <c r="N593" i="4"/>
  <c r="N597" i="4"/>
  <c r="N605" i="4"/>
  <c r="N609" i="4"/>
  <c r="N613" i="4"/>
  <c r="N621" i="4"/>
  <c r="N624" i="4"/>
  <c r="N628" i="4"/>
  <c r="N636" i="4"/>
  <c r="N640" i="4"/>
  <c r="N644" i="4"/>
  <c r="N145" i="4"/>
  <c r="N153" i="4"/>
  <c r="N161" i="4"/>
  <c r="N169" i="4"/>
  <c r="N177" i="4"/>
  <c r="N185" i="4"/>
  <c r="N193" i="4"/>
  <c r="N201" i="4"/>
  <c r="N209" i="4"/>
  <c r="N217" i="4"/>
  <c r="N225" i="4"/>
  <c r="N233" i="4"/>
  <c r="N241" i="4"/>
  <c r="N249" i="4"/>
  <c r="N257" i="4"/>
  <c r="N265" i="4"/>
  <c r="N273" i="4"/>
  <c r="N281" i="4"/>
  <c r="N289" i="4"/>
  <c r="N321" i="4"/>
  <c r="N345" i="4"/>
  <c r="N353" i="4"/>
  <c r="L335" i="3"/>
  <c r="L2" i="3"/>
  <c r="R606" i="1"/>
  <c r="H836" i="1"/>
  <c r="J836" i="1" s="1"/>
  <c r="I836" i="1"/>
  <c r="H837" i="1"/>
  <c r="J837" i="1" s="1"/>
  <c r="I837" i="1"/>
  <c r="L837" i="1" s="1"/>
  <c r="H838" i="1"/>
  <c r="J838" i="1" s="1"/>
  <c r="I838" i="1"/>
  <c r="K838" i="1" s="1"/>
  <c r="H839" i="1"/>
  <c r="J839" i="1" s="1"/>
  <c r="I839" i="1"/>
  <c r="L839" i="1" s="1"/>
  <c r="H840" i="1"/>
  <c r="J840" i="1" s="1"/>
  <c r="I840" i="1"/>
  <c r="K840" i="1" s="1"/>
  <c r="H841" i="1"/>
  <c r="J841" i="1" s="1"/>
  <c r="I841" i="1"/>
  <c r="L841" i="1" s="1"/>
  <c r="H842" i="1"/>
  <c r="J842" i="1" s="1"/>
  <c r="I842" i="1"/>
  <c r="K842" i="1" s="1"/>
  <c r="L38" i="3" l="1"/>
  <c r="L46" i="3"/>
  <c r="L54" i="3"/>
  <c r="L62" i="3"/>
  <c r="L70" i="3"/>
  <c r="L78" i="3"/>
  <c r="L86" i="3"/>
  <c r="L94" i="3"/>
  <c r="L102" i="3"/>
  <c r="L110" i="3"/>
  <c r="L118" i="3"/>
  <c r="L126" i="3"/>
  <c r="L134" i="3"/>
  <c r="L142" i="3"/>
  <c r="L150" i="3"/>
  <c r="L158" i="3"/>
  <c r="L166" i="3"/>
  <c r="L174" i="3"/>
  <c r="L182" i="3"/>
  <c r="L190" i="3"/>
  <c r="L198" i="3"/>
  <c r="L206" i="3"/>
  <c r="L214" i="3"/>
  <c r="L222" i="3"/>
  <c r="L230" i="3"/>
  <c r="L234" i="3"/>
  <c r="L238" i="3"/>
  <c r="L242" i="3"/>
  <c r="L246" i="3"/>
  <c r="L250" i="3"/>
  <c r="L254" i="3"/>
  <c r="L258" i="3"/>
  <c r="L262" i="3"/>
  <c r="L266" i="3"/>
  <c r="L270" i="3"/>
  <c r="L11" i="3"/>
  <c r="L19" i="3"/>
  <c r="L27" i="3"/>
  <c r="L35" i="3"/>
  <c r="L43" i="3"/>
  <c r="L51" i="3"/>
  <c r="L59" i="3"/>
  <c r="L67" i="3"/>
  <c r="L75" i="3"/>
  <c r="L83" i="3"/>
  <c r="L91" i="3"/>
  <c r="L99" i="3"/>
  <c r="L107" i="3"/>
  <c r="L115" i="3"/>
  <c r="L123" i="3"/>
  <c r="L131" i="3"/>
  <c r="L139" i="3"/>
  <c r="L147" i="3"/>
  <c r="L155" i="3"/>
  <c r="L163" i="3"/>
  <c r="L171" i="3"/>
  <c r="L179" i="3"/>
  <c r="L187" i="3"/>
  <c r="L196" i="3"/>
  <c r="L204" i="3"/>
  <c r="L212" i="3"/>
  <c r="L220" i="3"/>
  <c r="L280" i="3"/>
  <c r="L288" i="3"/>
  <c r="L304" i="3"/>
  <c r="L312" i="3"/>
  <c r="L320" i="3"/>
  <c r="L328" i="3"/>
  <c r="L336" i="3"/>
  <c r="L344" i="3"/>
  <c r="L352" i="3"/>
  <c r="L360" i="3"/>
  <c r="L368" i="3"/>
  <c r="L376" i="3"/>
  <c r="L384" i="3"/>
  <c r="L392" i="3"/>
  <c r="L400" i="3"/>
  <c r="L408" i="3"/>
  <c r="L416" i="3"/>
  <c r="L424" i="3"/>
  <c r="L432" i="3"/>
  <c r="L440" i="3"/>
  <c r="L448" i="3"/>
  <c r="L456" i="3"/>
  <c r="L464" i="3"/>
  <c r="L472" i="3"/>
  <c r="L480" i="3"/>
  <c r="L488" i="3"/>
  <c r="L496" i="3"/>
  <c r="L504" i="3"/>
  <c r="L512" i="3"/>
  <c r="L520" i="3"/>
  <c r="L528" i="3"/>
  <c r="L536" i="3"/>
  <c r="L544" i="3"/>
  <c r="L552" i="3"/>
  <c r="L560" i="3"/>
  <c r="L568" i="3"/>
  <c r="L576" i="3"/>
  <c r="L584" i="3"/>
  <c r="L592" i="3"/>
  <c r="L600" i="3"/>
  <c r="L608" i="3"/>
  <c r="L616" i="3"/>
  <c r="L624" i="3"/>
  <c r="L632" i="3"/>
  <c r="L640" i="3"/>
  <c r="L648" i="3"/>
  <c r="L656" i="3"/>
  <c r="L664" i="3"/>
  <c r="L672" i="3"/>
  <c r="L680" i="3"/>
  <c r="L688" i="3"/>
  <c r="L696" i="3"/>
  <c r="L704" i="3"/>
  <c r="L712" i="3"/>
  <c r="L720" i="3"/>
  <c r="L728" i="3"/>
  <c r="L736" i="3"/>
  <c r="L744" i="3"/>
  <c r="L752" i="3"/>
  <c r="L760" i="3"/>
  <c r="L768" i="3"/>
  <c r="L776" i="3"/>
  <c r="L784" i="3"/>
  <c r="L792" i="3"/>
  <c r="L800" i="3"/>
  <c r="L808" i="3"/>
  <c r="L816" i="3"/>
  <c r="L824" i="3"/>
  <c r="L832" i="3"/>
  <c r="L840" i="3"/>
  <c r="L848" i="3"/>
  <c r="L856" i="3"/>
  <c r="L864" i="3"/>
  <c r="L872" i="3"/>
  <c r="L880" i="3"/>
  <c r="L888" i="3"/>
  <c r="L896" i="3"/>
  <c r="L904" i="3"/>
  <c r="L912" i="3"/>
  <c r="L928" i="3"/>
  <c r="L936" i="3"/>
  <c r="L257" i="3"/>
  <c r="L265" i="3"/>
  <c r="L920" i="3"/>
  <c r="L718" i="3"/>
  <c r="L726" i="3"/>
  <c r="L734" i="3"/>
  <c r="L742" i="3"/>
  <c r="L750" i="3"/>
  <c r="L758" i="3"/>
  <c r="L766" i="3"/>
  <c r="L774" i="3"/>
  <c r="L782" i="3"/>
  <c r="L790" i="3"/>
  <c r="L798" i="3"/>
  <c r="L806" i="3"/>
  <c r="L814" i="3"/>
  <c r="L822" i="3"/>
  <c r="L830" i="3"/>
  <c r="L838" i="3"/>
  <c r="L846" i="3"/>
  <c r="L854" i="3"/>
  <c r="L862" i="3"/>
  <c r="L870" i="3"/>
  <c r="L878" i="3"/>
  <c r="L886" i="3"/>
  <c r="L894" i="3"/>
  <c r="L902" i="3"/>
  <c r="L1382" i="3"/>
  <c r="L1398" i="3"/>
  <c r="L1414" i="3"/>
  <c r="L1441" i="3"/>
  <c r="L1481" i="3"/>
  <c r="L1529" i="3"/>
  <c r="L1634" i="3"/>
  <c r="L1652" i="3"/>
  <c r="L1666" i="3"/>
  <c r="L1680" i="3"/>
  <c r="L1692" i="3"/>
  <c r="L1429" i="3"/>
  <c r="L1437" i="3"/>
  <c r="L1445" i="3"/>
  <c r="L1453" i="3"/>
  <c r="L1461" i="3"/>
  <c r="L1469" i="3"/>
  <c r="L1477" i="3"/>
  <c r="L1485" i="3"/>
  <c r="L1493" i="3"/>
  <c r="L1501" i="3"/>
  <c r="L1509" i="3"/>
  <c r="L1517" i="3"/>
  <c r="L1525" i="3"/>
  <c r="L1533" i="3"/>
  <c r="L1541" i="3"/>
  <c r="L1549" i="3"/>
  <c r="L1553" i="3"/>
  <c r="L1557" i="3"/>
  <c r="L1561" i="3"/>
  <c r="L1565" i="3"/>
  <c r="L1569" i="3"/>
  <c r="L1573" i="3"/>
  <c r="L1577" i="3"/>
  <c r="L1581" i="3"/>
  <c r="L1585" i="3"/>
  <c r="L1589" i="3"/>
  <c r="L1593" i="3"/>
  <c r="L1597" i="3"/>
  <c r="L1601" i="3"/>
  <c r="L1605" i="3"/>
  <c r="L1609" i="3"/>
  <c r="L1613" i="3"/>
  <c r="L1617" i="3"/>
  <c r="L1621" i="3"/>
  <c r="L1457" i="3"/>
  <c r="L1473" i="3"/>
  <c r="L1513" i="3"/>
  <c r="L1537" i="3"/>
  <c r="L1568" i="3"/>
  <c r="L1600" i="3"/>
  <c r="L1632" i="3"/>
  <c r="L1640" i="3"/>
  <c r="L1654" i="3"/>
  <c r="L1662" i="3"/>
  <c r="L1674" i="3"/>
  <c r="L1694" i="3"/>
  <c r="L255" i="3"/>
  <c r="L263" i="3"/>
  <c r="L287" i="3"/>
  <c r="L303" i="3"/>
  <c r="L319" i="3"/>
  <c r="L1206" i="3"/>
  <c r="L1222" i="3"/>
  <c r="L1238" i="3"/>
  <c r="L1254" i="3"/>
  <c r="L1270" i="3"/>
  <c r="L1286" i="3"/>
  <c r="L1302" i="3"/>
  <c r="L1318" i="3"/>
  <c r="L1334" i="3"/>
  <c r="L1350" i="3"/>
  <c r="L1366" i="3"/>
  <c r="L4" i="3"/>
  <c r="L12" i="3"/>
  <c r="L20" i="3"/>
  <c r="L28" i="3"/>
  <c r="L36" i="3"/>
  <c r="L44" i="3"/>
  <c r="L52" i="3"/>
  <c r="L60" i="3"/>
  <c r="L68" i="3"/>
  <c r="L76" i="3"/>
  <c r="L84" i="3"/>
  <c r="L92" i="3"/>
  <c r="L100" i="3"/>
  <c r="L164" i="3"/>
  <c r="L10" i="3"/>
  <c r="L18" i="3"/>
  <c r="L372" i="3"/>
  <c r="L436" i="3"/>
  <c r="L500" i="3"/>
  <c r="L988" i="3"/>
  <c r="L996" i="3"/>
  <c r="L1004" i="3"/>
  <c r="L1012" i="3"/>
  <c r="L1020" i="3"/>
  <c r="L1028" i="3"/>
  <c r="L1036" i="3"/>
  <c r="L1044" i="3"/>
  <c r="L1052" i="3"/>
  <c r="L1060" i="3"/>
  <c r="L1068" i="3"/>
  <c r="L1076" i="3"/>
  <c r="L1084" i="3"/>
  <c r="L1092" i="3"/>
  <c r="L1100" i="3"/>
  <c r="L1108" i="3"/>
  <c r="L1116" i="3"/>
  <c r="L1124" i="3"/>
  <c r="L1132" i="3"/>
  <c r="L1140" i="3"/>
  <c r="L1148" i="3"/>
  <c r="L1156" i="3"/>
  <c r="L1164" i="3"/>
  <c r="L1172" i="3"/>
  <c r="L1180" i="3"/>
  <c r="L1188" i="3"/>
  <c r="L1196" i="3"/>
  <c r="L1204" i="3"/>
  <c r="L1212" i="3"/>
  <c r="L1220" i="3"/>
  <c r="L1228" i="3"/>
  <c r="L1236" i="3"/>
  <c r="L269" i="3"/>
  <c r="L277" i="3"/>
  <c r="L285" i="3"/>
  <c r="L293" i="3"/>
  <c r="L301" i="3"/>
  <c r="L309" i="3"/>
  <c r="L317" i="3"/>
  <c r="L325" i="3"/>
  <c r="L333" i="3"/>
  <c r="L341" i="3"/>
  <c r="L349" i="3"/>
  <c r="L357" i="3"/>
  <c r="K841" i="1"/>
  <c r="L365" i="3"/>
  <c r="L373" i="3"/>
  <c r="L381" i="3"/>
  <c r="L389" i="3"/>
  <c r="L397" i="3"/>
  <c r="L405" i="3"/>
  <c r="L413" i="3"/>
  <c r="L421" i="3"/>
  <c r="L429" i="3"/>
  <c r="L437" i="3"/>
  <c r="L445" i="3"/>
  <c r="L453" i="3"/>
  <c r="L461" i="3"/>
  <c r="L469" i="3"/>
  <c r="L477" i="3"/>
  <c r="L485" i="3"/>
  <c r="L493" i="3"/>
  <c r="L501" i="3"/>
  <c r="L509" i="3"/>
  <c r="L517" i="3"/>
  <c r="L525" i="3"/>
  <c r="L533" i="3"/>
  <c r="L541" i="3"/>
  <c r="L549" i="3"/>
  <c r="L557" i="3"/>
  <c r="L565" i="3"/>
  <c r="L573" i="3"/>
  <c r="L581" i="3"/>
  <c r="L589" i="3"/>
  <c r="L597" i="3"/>
  <c r="L605" i="3"/>
  <c r="L613" i="3"/>
  <c r="L621" i="3"/>
  <c r="L629" i="3"/>
  <c r="L637" i="3"/>
  <c r="L645" i="3"/>
  <c r="L653" i="3"/>
  <c r="L661" i="3"/>
  <c r="L669" i="3"/>
  <c r="L677" i="3"/>
  <c r="L685" i="3"/>
  <c r="L693" i="3"/>
  <c r="L701" i="3"/>
  <c r="L709" i="3"/>
  <c r="L717" i="3"/>
  <c r="L725" i="3"/>
  <c r="L733" i="3"/>
  <c r="L741" i="3"/>
  <c r="L749" i="3"/>
  <c r="L757" i="3"/>
  <c r="L765" i="3"/>
  <c r="L773" i="3"/>
  <c r="L781" i="3"/>
  <c r="L789" i="3"/>
  <c r="L797" i="3"/>
  <c r="L805" i="3"/>
  <c r="L813" i="3"/>
  <c r="L821" i="3"/>
  <c r="L829" i="3"/>
  <c r="L837" i="3"/>
  <c r="L845" i="3"/>
  <c r="L853" i="3"/>
  <c r="L861" i="3"/>
  <c r="L869" i="3"/>
  <c r="L877" i="3"/>
  <c r="L885" i="3"/>
  <c r="L893" i="3"/>
  <c r="L901" i="3"/>
  <c r="L909" i="3"/>
  <c r="L917" i="3"/>
  <c r="L925" i="3"/>
  <c r="L933" i="3"/>
  <c r="L943" i="3"/>
  <c r="L959" i="3"/>
  <c r="L975" i="3"/>
  <c r="L991" i="3"/>
  <c r="L1007" i="3"/>
  <c r="L1023" i="3"/>
  <c r="L1039" i="3"/>
  <c r="L1055" i="3"/>
  <c r="L1071" i="3"/>
  <c r="L1087" i="3"/>
  <c r="L1095" i="3"/>
  <c r="L1103" i="3"/>
  <c r="L1111" i="3"/>
  <c r="L1119" i="3"/>
  <c r="L1127" i="3"/>
  <c r="L1135" i="3"/>
  <c r="L1143" i="3"/>
  <c r="L1151" i="3"/>
  <c r="L1159" i="3"/>
  <c r="L1167" i="3"/>
  <c r="L1175" i="3"/>
  <c r="L1183" i="3"/>
  <c r="L1191" i="3"/>
  <c r="L1199" i="3"/>
  <c r="L1207" i="3"/>
  <c r="L1215" i="3"/>
  <c r="L1223" i="3"/>
  <c r="L1231" i="3"/>
  <c r="L1239" i="3"/>
  <c r="L1247" i="3"/>
  <c r="L1255" i="3"/>
  <c r="L1263" i="3"/>
  <c r="L1271" i="3"/>
  <c r="L1279" i="3"/>
  <c r="L1287" i="3"/>
  <c r="L1295" i="3"/>
  <c r="L1303" i="3"/>
  <c r="L1311" i="3"/>
  <c r="L1319" i="3"/>
  <c r="L1327" i="3"/>
  <c r="L1335" i="3"/>
  <c r="L1343" i="3"/>
  <c r="L1351" i="3"/>
  <c r="L1359" i="3"/>
  <c r="L1367" i="3"/>
  <c r="L1375" i="3"/>
  <c r="L1383" i="3"/>
  <c r="L1391" i="3"/>
  <c r="L1399" i="3"/>
  <c r="L1407" i="3"/>
  <c r="L1415" i="3"/>
  <c r="L1423" i="3"/>
  <c r="L1244" i="3"/>
  <c r="L1257" i="3"/>
  <c r="L1265" i="3"/>
  <c r="L1281" i="3"/>
  <c r="L1289" i="3"/>
  <c r="L1308" i="3"/>
  <c r="L1321" i="3"/>
  <c r="L1332" i="3"/>
  <c r="L1364" i="3"/>
  <c r="L1396" i="3"/>
  <c r="L1412" i="3"/>
  <c r="L1452" i="3"/>
  <c r="L1524" i="3"/>
  <c r="L1540" i="3"/>
  <c r="L1548" i="3"/>
  <c r="L1566" i="3"/>
  <c r="L1582" i="3"/>
  <c r="L1596" i="3"/>
  <c r="L1608" i="3"/>
  <c r="L1618" i="3"/>
  <c r="L1626" i="3"/>
  <c r="L906" i="3"/>
  <c r="L914" i="3"/>
  <c r="L922" i="3"/>
  <c r="L930" i="3"/>
  <c r="L938" i="3"/>
  <c r="L992" i="3"/>
  <c r="L1000" i="3"/>
  <c r="L1008" i="3"/>
  <c r="L1016" i="3"/>
  <c r="L1024" i="3"/>
  <c r="L1032" i="3"/>
  <c r="L1040" i="3"/>
  <c r="L1048" i="3"/>
  <c r="L1056" i="3"/>
  <c r="L1064" i="3"/>
  <c r="L1072" i="3"/>
  <c r="L1080" i="3"/>
  <c r="L1088" i="3"/>
  <c r="L1096" i="3"/>
  <c r="L1104" i="3"/>
  <c r="L1112" i="3"/>
  <c r="L1120" i="3"/>
  <c r="L1128" i="3"/>
  <c r="L1136" i="3"/>
  <c r="L1144" i="3"/>
  <c r="L1152" i="3"/>
  <c r="L1160" i="3"/>
  <c r="L1168" i="3"/>
  <c r="L1176" i="3"/>
  <c r="L1184" i="3"/>
  <c r="L1192" i="3"/>
  <c r="L1200" i="3"/>
  <c r="L1208" i="3"/>
  <c r="L1216" i="3"/>
  <c r="L1224" i="3"/>
  <c r="L1232" i="3"/>
  <c r="L1240" i="3"/>
  <c r="L1248" i="3"/>
  <c r="L1256" i="3"/>
  <c r="L1264" i="3"/>
  <c r="L1272" i="3"/>
  <c r="L1280" i="3"/>
  <c r="L1288" i="3"/>
  <c r="L1296" i="3"/>
  <c r="L1304" i="3"/>
  <c r="L1312" i="3"/>
  <c r="L1320" i="3"/>
  <c r="L1328" i="3"/>
  <c r="L1336" i="3"/>
  <c r="L1344" i="3"/>
  <c r="L1352" i="3"/>
  <c r="L1360" i="3"/>
  <c r="L1368" i="3"/>
  <c r="L1376" i="3"/>
  <c r="L1384" i="3"/>
  <c r="L1392" i="3"/>
  <c r="L1400" i="3"/>
  <c r="L1408" i="3"/>
  <c r="L1416" i="3"/>
  <c r="L1424" i="3"/>
  <c r="L1432" i="3"/>
  <c r="L1448" i="3"/>
  <c r="L1456" i="3"/>
  <c r="L1464" i="3"/>
  <c r="L1480" i="3"/>
  <c r="L1488" i="3"/>
  <c r="L1496" i="3"/>
  <c r="L1512" i="3"/>
  <c r="L1520" i="3"/>
  <c r="L1528" i="3"/>
  <c r="L1544" i="3"/>
  <c r="L1659" i="3"/>
  <c r="L1663" i="3"/>
  <c r="L1667" i="3"/>
  <c r="L1671" i="3"/>
  <c r="L1675" i="3"/>
  <c r="L1679" i="3"/>
  <c r="L1683" i="3"/>
  <c r="L1687" i="3"/>
  <c r="L1691" i="3"/>
  <c r="L1695" i="3"/>
  <c r="L1249" i="3"/>
  <c r="L1276" i="3"/>
  <c r="L1300" i="3"/>
  <c r="L1316" i="3"/>
  <c r="L1337" i="3"/>
  <c r="L1345" i="3"/>
  <c r="L1353" i="3"/>
  <c r="L1369" i="3"/>
  <c r="L1388" i="3"/>
  <c r="L1420" i="3"/>
  <c r="L1444" i="3"/>
  <c r="L1468" i="3"/>
  <c r="L1484" i="3"/>
  <c r="L1552" i="3"/>
  <c r="L1564" i="3"/>
  <c r="L1576" i="3"/>
  <c r="L1586" i="3"/>
  <c r="L1598" i="3"/>
  <c r="L1610" i="3"/>
  <c r="L1624" i="3"/>
  <c r="L267" i="3"/>
  <c r="L275" i="3"/>
  <c r="L291" i="3"/>
  <c r="L307" i="3"/>
  <c r="L323" i="3"/>
  <c r="L339" i="3"/>
  <c r="L347" i="3"/>
  <c r="L355" i="3"/>
  <c r="L363" i="3"/>
  <c r="K839" i="1"/>
  <c r="M839" i="1" s="1"/>
  <c r="L838" i="1"/>
  <c r="M838" i="1" s="1"/>
  <c r="L842" i="1"/>
  <c r="M842" i="1" s="1"/>
  <c r="K837" i="1"/>
  <c r="M837" i="1" s="1"/>
  <c r="M841" i="1"/>
  <c r="L16" i="3"/>
  <c r="L32" i="3"/>
  <c r="L48" i="3"/>
  <c r="L64" i="3"/>
  <c r="L80" i="3"/>
  <c r="L88" i="3"/>
  <c r="L14" i="3"/>
  <c r="L228" i="3"/>
  <c r="L296" i="3"/>
  <c r="L945" i="3"/>
  <c r="L953" i="3"/>
  <c r="L961" i="3"/>
  <c r="L969" i="3"/>
  <c r="L977" i="3"/>
  <c r="L985" i="3"/>
  <c r="L993" i="3"/>
  <c r="L1001" i="3"/>
  <c r="L1009" i="3"/>
  <c r="L1017" i="3"/>
  <c r="L1025" i="3"/>
  <c r="L1033" i="3"/>
  <c r="L1041" i="3"/>
  <c r="L1049" i="3"/>
  <c r="L1057" i="3"/>
  <c r="L1065" i="3"/>
  <c r="L1073" i="3"/>
  <c r="L1081" i="3"/>
  <c r="L1089" i="3"/>
  <c r="L1097" i="3"/>
  <c r="L1105" i="3"/>
  <c r="L1113" i="3"/>
  <c r="L1121" i="3"/>
  <c r="L1129" i="3"/>
  <c r="L1137" i="3"/>
  <c r="L1145" i="3"/>
  <c r="L1153" i="3"/>
  <c r="L1161" i="3"/>
  <c r="L1169" i="3"/>
  <c r="L1177" i="3"/>
  <c r="L1185" i="3"/>
  <c r="L1193" i="3"/>
  <c r="L1201" i="3"/>
  <c r="L1209" i="3"/>
  <c r="L1217" i="3"/>
  <c r="L1225" i="3"/>
  <c r="L1233" i="3"/>
  <c r="L1241" i="3"/>
  <c r="L273" i="3"/>
  <c r="L281" i="3"/>
  <c r="L289" i="3"/>
  <c r="L297" i="3"/>
  <c r="L305" i="3"/>
  <c r="L313" i="3"/>
  <c r="L321" i="3"/>
  <c r="L329" i="3"/>
  <c r="L337" i="3"/>
  <c r="L345" i="3"/>
  <c r="L353" i="3"/>
  <c r="L361" i="3"/>
  <c r="L369" i="3"/>
  <c r="L377" i="3"/>
  <c r="L385" i="3"/>
  <c r="L393" i="3"/>
  <c r="L401" i="3"/>
  <c r="L409" i="3"/>
  <c r="L417" i="3"/>
  <c r="L425" i="3"/>
  <c r="L433" i="3"/>
  <c r="L441" i="3"/>
  <c r="L449" i="3"/>
  <c r="L457" i="3"/>
  <c r="L465" i="3"/>
  <c r="L473" i="3"/>
  <c r="L481" i="3"/>
  <c r="L489" i="3"/>
  <c r="L497" i="3"/>
  <c r="L505" i="3"/>
  <c r="L513" i="3"/>
  <c r="L521" i="3"/>
  <c r="L529" i="3"/>
  <c r="L537" i="3"/>
  <c r="L545" i="3"/>
  <c r="L553" i="3"/>
  <c r="L561" i="3"/>
  <c r="L569" i="3"/>
  <c r="L577" i="3"/>
  <c r="L585" i="3"/>
  <c r="L593" i="3"/>
  <c r="L601" i="3"/>
  <c r="L609" i="3"/>
  <c r="L617" i="3"/>
  <c r="L625" i="3"/>
  <c r="L633" i="3"/>
  <c r="L641" i="3"/>
  <c r="L649" i="3"/>
  <c r="L657" i="3"/>
  <c r="L665" i="3"/>
  <c r="L673" i="3"/>
  <c r="L681" i="3"/>
  <c r="L689" i="3"/>
  <c r="L697" i="3"/>
  <c r="L705" i="3"/>
  <c r="L713" i="3"/>
  <c r="L721" i="3"/>
  <c r="L729" i="3"/>
  <c r="L737" i="3"/>
  <c r="L745" i="3"/>
  <c r="L753" i="3"/>
  <c r="L761" i="3"/>
  <c r="L769" i="3"/>
  <c r="L777" i="3"/>
  <c r="L785" i="3"/>
  <c r="L793" i="3"/>
  <c r="L801" i="3"/>
  <c r="L809" i="3"/>
  <c r="L817" i="3"/>
  <c r="L825" i="3"/>
  <c r="L833" i="3"/>
  <c r="L841" i="3"/>
  <c r="L849" i="3"/>
  <c r="L857" i="3"/>
  <c r="L865" i="3"/>
  <c r="L873" i="3"/>
  <c r="L881" i="3"/>
  <c r="L889" i="3"/>
  <c r="L897" i="3"/>
  <c r="L905" i="3"/>
  <c r="L913" i="3"/>
  <c r="L921" i="3"/>
  <c r="L929" i="3"/>
  <c r="L937" i="3"/>
  <c r="L946" i="3"/>
  <c r="L954" i="3"/>
  <c r="L962" i="3"/>
  <c r="L970" i="3"/>
  <c r="L978" i="3"/>
  <c r="L986" i="3"/>
  <c r="L994" i="3"/>
  <c r="L1002" i="3"/>
  <c r="L1010" i="3"/>
  <c r="L1018" i="3"/>
  <c r="L1026" i="3"/>
  <c r="L1034" i="3"/>
  <c r="L1042" i="3"/>
  <c r="L1050" i="3"/>
  <c r="L1058" i="3"/>
  <c r="L1066" i="3"/>
  <c r="L1074" i="3"/>
  <c r="L1082" i="3"/>
  <c r="L1090" i="3"/>
  <c r="L1098" i="3"/>
  <c r="L1106" i="3"/>
  <c r="L1114" i="3"/>
  <c r="L1122" i="3"/>
  <c r="L1130" i="3"/>
  <c r="L1138" i="3"/>
  <c r="L1146" i="3"/>
  <c r="L1154" i="3"/>
  <c r="L1162" i="3"/>
  <c r="L1170" i="3"/>
  <c r="L1178" i="3"/>
  <c r="L1186" i="3"/>
  <c r="L1194" i="3"/>
  <c r="L1202" i="3"/>
  <c r="L1210" i="3"/>
  <c r="L1218" i="3"/>
  <c r="L1226" i="3"/>
  <c r="L1234" i="3"/>
  <c r="L1242" i="3"/>
  <c r="L1250" i="3"/>
  <c r="L1258" i="3"/>
  <c r="L1266" i="3"/>
  <c r="L1274" i="3"/>
  <c r="L1282" i="3"/>
  <c r="L1290" i="3"/>
  <c r="L1298" i="3"/>
  <c r="L1306" i="3"/>
  <c r="L1314" i="3"/>
  <c r="L1322" i="3"/>
  <c r="L1330" i="3"/>
  <c r="L1338" i="3"/>
  <c r="L1346" i="3"/>
  <c r="L1354" i="3"/>
  <c r="L1362" i="3"/>
  <c r="L1370" i="3"/>
  <c r="L1378" i="3"/>
  <c r="L1386" i="3"/>
  <c r="L1394" i="3"/>
  <c r="L1402" i="3"/>
  <c r="L1410" i="3"/>
  <c r="L1418" i="3"/>
  <c r="L1426" i="3"/>
  <c r="L1434" i="3"/>
  <c r="L1442" i="3"/>
  <c r="L1450" i="3"/>
  <c r="L1458" i="3"/>
  <c r="L1466" i="3"/>
  <c r="L1474" i="3"/>
  <c r="L1482" i="3"/>
  <c r="L1490" i="3"/>
  <c r="L1498" i="3"/>
  <c r="L1506" i="3"/>
  <c r="L1514" i="3"/>
  <c r="L1522" i="3"/>
  <c r="L1530" i="3"/>
  <c r="L1538" i="3"/>
  <c r="L1546" i="3"/>
  <c r="L1252" i="3"/>
  <c r="L1260" i="3"/>
  <c r="L1268" i="3"/>
  <c r="L1284" i="3"/>
  <c r="L1297" i="3"/>
  <c r="L1313" i="3"/>
  <c r="L1329" i="3"/>
  <c r="L1356" i="3"/>
  <c r="L1385" i="3"/>
  <c r="L1404" i="3"/>
  <c r="L1532" i="3"/>
  <c r="L1556" i="3"/>
  <c r="L1574" i="3"/>
  <c r="L1588" i="3"/>
  <c r="L1602" i="3"/>
  <c r="L1612" i="3"/>
  <c r="L1620" i="3"/>
  <c r="L910" i="3"/>
  <c r="L918" i="3"/>
  <c r="L926" i="3"/>
  <c r="L934" i="3"/>
  <c r="L941" i="3"/>
  <c r="L949" i="3"/>
  <c r="L957" i="3"/>
  <c r="L965" i="3"/>
  <c r="L973" i="3"/>
  <c r="L981" i="3"/>
  <c r="L989" i="3"/>
  <c r="L997" i="3"/>
  <c r="L1005" i="3"/>
  <c r="L1013" i="3"/>
  <c r="L1021" i="3"/>
  <c r="L1029" i="3"/>
  <c r="L1037" i="3"/>
  <c r="L1045" i="3"/>
  <c r="L1053" i="3"/>
  <c r="L1061" i="3"/>
  <c r="L1069" i="3"/>
  <c r="L1077" i="3"/>
  <c r="L1085" i="3"/>
  <c r="L1093" i="3"/>
  <c r="L1101" i="3"/>
  <c r="L1109" i="3"/>
  <c r="L1117" i="3"/>
  <c r="L1125" i="3"/>
  <c r="L1133" i="3"/>
  <c r="L1141" i="3"/>
  <c r="L1149" i="3"/>
  <c r="L1157" i="3"/>
  <c r="L1165" i="3"/>
  <c r="L1173" i="3"/>
  <c r="L1181" i="3"/>
  <c r="L1189" i="3"/>
  <c r="L1197" i="3"/>
  <c r="L1205" i="3"/>
  <c r="L1213" i="3"/>
  <c r="L1221" i="3"/>
  <c r="L1229" i="3"/>
  <c r="L1237" i="3"/>
  <c r="L1245" i="3"/>
  <c r="L1253" i="3"/>
  <c r="L1261" i="3"/>
  <c r="L1269" i="3"/>
  <c r="L1277" i="3"/>
  <c r="L1285" i="3"/>
  <c r="L1293" i="3"/>
  <c r="L1301" i="3"/>
  <c r="L1309" i="3"/>
  <c r="L1317" i="3"/>
  <c r="L1325" i="3"/>
  <c r="L1333" i="3"/>
  <c r="L1341" i="3"/>
  <c r="L1349" i="3"/>
  <c r="L1357" i="3"/>
  <c r="L1365" i="3"/>
  <c r="L1373" i="3"/>
  <c r="L1381" i="3"/>
  <c r="L1389" i="3"/>
  <c r="L1397" i="3"/>
  <c r="L1405" i="3"/>
  <c r="L1413" i="3"/>
  <c r="L1421" i="3"/>
  <c r="L1625" i="3"/>
  <c r="L1629" i="3"/>
  <c r="L1633" i="3"/>
  <c r="L1637" i="3"/>
  <c r="L1641" i="3"/>
  <c r="L1645" i="3"/>
  <c r="L1649" i="3"/>
  <c r="L1653" i="3"/>
  <c r="L1657" i="3"/>
  <c r="L1661" i="3"/>
  <c r="L1665" i="3"/>
  <c r="L1669" i="3"/>
  <c r="L1673" i="3"/>
  <c r="L1677" i="3"/>
  <c r="L1681" i="3"/>
  <c r="L1685" i="3"/>
  <c r="L1689" i="3"/>
  <c r="L1693" i="3"/>
  <c r="L1697" i="3"/>
  <c r="L1273" i="3"/>
  <c r="L1292" i="3"/>
  <c r="L1305" i="3"/>
  <c r="L1324" i="3"/>
  <c r="L1340" i="3"/>
  <c r="L1348" i="3"/>
  <c r="L1361" i="3"/>
  <c r="L1380" i="3"/>
  <c r="L1409" i="3"/>
  <c r="L1425" i="3"/>
  <c r="L1492" i="3"/>
  <c r="L1558" i="3"/>
  <c r="L1578" i="3"/>
  <c r="L1592" i="3"/>
  <c r="L1614" i="3"/>
  <c r="L271" i="3"/>
  <c r="L279" i="3"/>
  <c r="L295" i="3"/>
  <c r="L311" i="3"/>
  <c r="L327" i="3"/>
  <c r="L343" i="3"/>
  <c r="L351" i="3"/>
  <c r="L359" i="3"/>
  <c r="L367" i="3"/>
  <c r="L375" i="3"/>
  <c r="L383" i="3"/>
  <c r="L391" i="3"/>
  <c r="L399" i="3"/>
  <c r="L407" i="3"/>
  <c r="L415" i="3"/>
  <c r="L423" i="3"/>
  <c r="L431" i="3"/>
  <c r="L439" i="3"/>
  <c r="L447" i="3"/>
  <c r="L455" i="3"/>
  <c r="L463" i="3"/>
  <c r="L471" i="3"/>
  <c r="L479" i="3"/>
  <c r="L487" i="3"/>
  <c r="L495" i="3"/>
  <c r="L503" i="3"/>
  <c r="L511" i="3"/>
  <c r="L519" i="3"/>
  <c r="L527" i="3"/>
  <c r="L535" i="3"/>
  <c r="L543" i="3"/>
  <c r="L551" i="3"/>
  <c r="L559" i="3"/>
  <c r="L567" i="3"/>
  <c r="L575" i="3"/>
  <c r="L583" i="3"/>
  <c r="L591" i="3"/>
  <c r="L599" i="3"/>
  <c r="L607" i="3"/>
  <c r="L615" i="3"/>
  <c r="L623" i="3"/>
  <c r="L631" i="3"/>
  <c r="L639" i="3"/>
  <c r="L647" i="3"/>
  <c r="L655" i="3"/>
  <c r="L663" i="3"/>
  <c r="L671" i="3"/>
  <c r="L679" i="3"/>
  <c r="L687" i="3"/>
  <c r="L695" i="3"/>
  <c r="L703" i="3"/>
  <c r="L711" i="3"/>
  <c r="L719" i="3"/>
  <c r="L727" i="3"/>
  <c r="L735" i="3"/>
  <c r="L743" i="3"/>
  <c r="L751" i="3"/>
  <c r="L759" i="3"/>
  <c r="L767" i="3"/>
  <c r="L775" i="3"/>
  <c r="L783" i="3"/>
  <c r="L791" i="3"/>
  <c r="L799" i="3"/>
  <c r="L807" i="3"/>
  <c r="L815" i="3"/>
  <c r="L823" i="3"/>
  <c r="L831" i="3"/>
  <c r="L839" i="3"/>
  <c r="L847" i="3"/>
  <c r="L855" i="3"/>
  <c r="L863" i="3"/>
  <c r="L871" i="3"/>
  <c r="L879" i="3"/>
  <c r="L887" i="3"/>
  <c r="L895" i="3"/>
  <c r="L903" i="3"/>
  <c r="L911" i="3"/>
  <c r="L919" i="3"/>
  <c r="L927" i="3"/>
  <c r="L935" i="3"/>
  <c r="L942" i="3"/>
  <c r="L950" i="3"/>
  <c r="L958" i="3"/>
  <c r="L966" i="3"/>
  <c r="L974" i="3"/>
  <c r="L982" i="3"/>
  <c r="L990" i="3"/>
  <c r="L998" i="3"/>
  <c r="L1006" i="3"/>
  <c r="L1014" i="3"/>
  <c r="L1022" i="3"/>
  <c r="L1030" i="3"/>
  <c r="L1038" i="3"/>
  <c r="L1046" i="3"/>
  <c r="L1054" i="3"/>
  <c r="L1062" i="3"/>
  <c r="L1070" i="3"/>
  <c r="L1078" i="3"/>
  <c r="L1086" i="3"/>
  <c r="L1094" i="3"/>
  <c r="L1102" i="3"/>
  <c r="L1110" i="3"/>
  <c r="L1118" i="3"/>
  <c r="L1126" i="3"/>
  <c r="L1134" i="3"/>
  <c r="L1142" i="3"/>
  <c r="L1150" i="3"/>
  <c r="L1158" i="3"/>
  <c r="L1166" i="3"/>
  <c r="L1174" i="3"/>
  <c r="L1182" i="3"/>
  <c r="L1190" i="3"/>
  <c r="L1198" i="3"/>
  <c r="L1214" i="3"/>
  <c r="L1230" i="3"/>
  <c r="L1246" i="3"/>
  <c r="L1262" i="3"/>
  <c r="L1278" i="3"/>
  <c r="L1294" i="3"/>
  <c r="L1310" i="3"/>
  <c r="L1326" i="3"/>
  <c r="L1342" i="3"/>
  <c r="L1358" i="3"/>
  <c r="L1374" i="3"/>
  <c r="L1390" i="3"/>
  <c r="L1406" i="3"/>
  <c r="L1422" i="3"/>
  <c r="L1430" i="3"/>
  <c r="L1438" i="3"/>
  <c r="L1446" i="3"/>
  <c r="L1454" i="3"/>
  <c r="L1462" i="3"/>
  <c r="L1470" i="3"/>
  <c r="L1478" i="3"/>
  <c r="L1486" i="3"/>
  <c r="L1494" i="3"/>
  <c r="L1502" i="3"/>
  <c r="L1510" i="3"/>
  <c r="L1518" i="3"/>
  <c r="L1526" i="3"/>
  <c r="L1534" i="3"/>
  <c r="L1542" i="3"/>
  <c r="L1377" i="3"/>
  <c r="L1401" i="3"/>
  <c r="L1428" i="3"/>
  <c r="L1460" i="3"/>
  <c r="L1508" i="3"/>
  <c r="L1554" i="3"/>
  <c r="L1562" i="3"/>
  <c r="L1572" i="3"/>
  <c r="L1584" i="3"/>
  <c r="L1594" i="3"/>
  <c r="L1606" i="3"/>
  <c r="L1622" i="3"/>
  <c r="L840" i="1"/>
  <c r="M840" i="1" s="1"/>
  <c r="L836" i="1"/>
  <c r="L8" i="3"/>
  <c r="L24" i="3"/>
  <c r="L40" i="3"/>
  <c r="L56" i="3"/>
  <c r="L72" i="3"/>
  <c r="L96" i="3"/>
  <c r="L6" i="3"/>
  <c r="K836" i="1"/>
  <c r="M836" i="1" s="1"/>
  <c r="L3" i="3"/>
  <c r="L7" i="3"/>
  <c r="L108" i="3"/>
  <c r="L116" i="3"/>
  <c r="L124" i="3"/>
  <c r="L132" i="3"/>
  <c r="L140" i="3"/>
  <c r="L148" i="3"/>
  <c r="L156" i="3"/>
  <c r="L172" i="3"/>
  <c r="L180" i="3"/>
  <c r="L188" i="3"/>
  <c r="L197" i="3"/>
  <c r="L205" i="3"/>
  <c r="L213" i="3"/>
  <c r="L221" i="3"/>
  <c r="L229" i="3"/>
  <c r="L233" i="3"/>
  <c r="L237" i="3"/>
  <c r="L241" i="3"/>
  <c r="L245" i="3"/>
  <c r="L249" i="3"/>
  <c r="L13" i="3"/>
  <c r="L21" i="3"/>
  <c r="L29" i="3"/>
  <c r="L37" i="3"/>
  <c r="L45" i="3"/>
  <c r="L53" i="3"/>
  <c r="L61" i="3"/>
  <c r="L69" i="3"/>
  <c r="L77" i="3"/>
  <c r="L85" i="3"/>
  <c r="L93" i="3"/>
  <c r="L101" i="3"/>
  <c r="L109" i="3"/>
  <c r="L117" i="3"/>
  <c r="L125" i="3"/>
  <c r="L133" i="3"/>
  <c r="L141" i="3"/>
  <c r="L149" i="3"/>
  <c r="L157" i="3"/>
  <c r="L165" i="3"/>
  <c r="L173" i="3"/>
  <c r="L181" i="3"/>
  <c r="L189" i="3"/>
  <c r="L195" i="3"/>
  <c r="L203" i="3"/>
  <c r="L211" i="3"/>
  <c r="L219" i="3"/>
  <c r="L227" i="3"/>
  <c r="L26" i="3"/>
  <c r="L34" i="3"/>
  <c r="L42" i="3"/>
  <c r="L50" i="3"/>
  <c r="L58" i="3"/>
  <c r="L66" i="3"/>
  <c r="L74" i="3"/>
  <c r="L82" i="3"/>
  <c r="L90" i="3"/>
  <c r="L98" i="3"/>
  <c r="L106" i="3"/>
  <c r="L114" i="3"/>
  <c r="L122" i="3"/>
  <c r="L130" i="3"/>
  <c r="L138" i="3"/>
  <c r="L146" i="3"/>
  <c r="L154" i="3"/>
  <c r="L162" i="3"/>
  <c r="L170" i="3"/>
  <c r="L178" i="3"/>
  <c r="L186" i="3"/>
  <c r="L193" i="3"/>
  <c r="L201" i="3"/>
  <c r="L209" i="3"/>
  <c r="L217" i="3"/>
  <c r="L225" i="3"/>
  <c r="L232" i="3"/>
  <c r="L236" i="3"/>
  <c r="L240" i="3"/>
  <c r="L244" i="3"/>
  <c r="L248" i="3"/>
  <c r="L252" i="3"/>
  <c r="L256" i="3"/>
  <c r="L260" i="3"/>
  <c r="L264" i="3"/>
  <c r="L268" i="3"/>
  <c r="L272" i="3"/>
  <c r="L15" i="3"/>
  <c r="L23" i="3"/>
  <c r="L31" i="3"/>
  <c r="L39" i="3"/>
  <c r="L47" i="3"/>
  <c r="L55" i="3"/>
  <c r="L63" i="3"/>
  <c r="L71" i="3"/>
  <c r="L79" i="3"/>
  <c r="L87" i="3"/>
  <c r="L95" i="3"/>
  <c r="L103" i="3"/>
  <c r="L111" i="3"/>
  <c r="L119" i="3"/>
  <c r="L127" i="3"/>
  <c r="L135" i="3"/>
  <c r="L143" i="3"/>
  <c r="L151" i="3"/>
  <c r="L159" i="3"/>
  <c r="L167" i="3"/>
  <c r="L175" i="3"/>
  <c r="L183" i="3"/>
  <c r="L191" i="3"/>
  <c r="L199" i="3"/>
  <c r="L207" i="3"/>
  <c r="L215" i="3"/>
  <c r="L223" i="3"/>
  <c r="L276" i="3"/>
  <c r="L284" i="3"/>
  <c r="L292" i="3"/>
  <c r="L300" i="3"/>
  <c r="L308" i="3"/>
  <c r="L316" i="3"/>
  <c r="L324" i="3"/>
  <c r="L332" i="3"/>
  <c r="L340" i="3"/>
  <c r="L348" i="3"/>
  <c r="L356" i="3"/>
  <c r="L364" i="3"/>
  <c r="L380" i="3"/>
  <c r="L388" i="3"/>
  <c r="L396" i="3"/>
  <c r="L404" i="3"/>
  <c r="L412" i="3"/>
  <c r="L420" i="3"/>
  <c r="L428" i="3"/>
  <c r="L444" i="3"/>
  <c r="L452" i="3"/>
  <c r="L460" i="3"/>
  <c r="L468" i="3"/>
  <c r="L476" i="3"/>
  <c r="L484" i="3"/>
  <c r="L492" i="3"/>
  <c r="L508" i="3"/>
  <c r="L516" i="3"/>
  <c r="L524" i="3"/>
  <c r="L532" i="3"/>
  <c r="L540" i="3"/>
  <c r="L548" i="3"/>
  <c r="L556" i="3"/>
  <c r="L564" i="3"/>
  <c r="L572" i="3"/>
  <c r="L580" i="3"/>
  <c r="L588" i="3"/>
  <c r="L596" i="3"/>
  <c r="L604" i="3"/>
  <c r="L612" i="3"/>
  <c r="L620" i="3"/>
  <c r="L628" i="3"/>
  <c r="L636" i="3"/>
  <c r="L644" i="3"/>
  <c r="L652" i="3"/>
  <c r="L660" i="3"/>
  <c r="L668" i="3"/>
  <c r="L676" i="3"/>
  <c r="L684" i="3"/>
  <c r="L692" i="3"/>
  <c r="L700" i="3"/>
  <c r="L708" i="3"/>
  <c r="L716" i="3"/>
  <c r="L724" i="3"/>
  <c r="L732" i="3"/>
  <c r="L740" i="3"/>
  <c r="L748" i="3"/>
  <c r="L756" i="3"/>
  <c r="L764" i="3"/>
  <c r="L772" i="3"/>
  <c r="L780" i="3"/>
  <c r="L788" i="3"/>
  <c r="L796" i="3"/>
  <c r="L804" i="3"/>
  <c r="L812" i="3"/>
  <c r="L820" i="3"/>
  <c r="L828" i="3"/>
  <c r="L836" i="3"/>
  <c r="L844" i="3"/>
  <c r="L852" i="3"/>
  <c r="L860" i="3"/>
  <c r="L868" i="3"/>
  <c r="L876" i="3"/>
  <c r="L884" i="3"/>
  <c r="L892" i="3"/>
  <c r="L900" i="3"/>
  <c r="L908" i="3"/>
  <c r="L916" i="3"/>
  <c r="L924" i="3"/>
  <c r="L932" i="3"/>
  <c r="L940" i="3"/>
  <c r="L948" i="3"/>
  <c r="L956" i="3"/>
  <c r="L964" i="3"/>
  <c r="L972" i="3"/>
  <c r="L980" i="3"/>
  <c r="L253" i="3"/>
  <c r="L261" i="3"/>
  <c r="L1431" i="3"/>
  <c r="L1439" i="3"/>
  <c r="L1447" i="3"/>
  <c r="L1455" i="3"/>
  <c r="L1463" i="3"/>
  <c r="L1471" i="3"/>
  <c r="L1479" i="3"/>
  <c r="L1487" i="3"/>
  <c r="L1495" i="3"/>
  <c r="L1503" i="3"/>
  <c r="L1511" i="3"/>
  <c r="L1519" i="3"/>
  <c r="L1527" i="3"/>
  <c r="L1535" i="3"/>
  <c r="L1543" i="3"/>
  <c r="L1489" i="3"/>
  <c r="L1636" i="3"/>
  <c r="L1644" i="3"/>
  <c r="L1656" i="3"/>
  <c r="L1670" i="3"/>
  <c r="L1678" i="3"/>
  <c r="L1686" i="3"/>
  <c r="L274" i="3"/>
  <c r="L282" i="3"/>
  <c r="L290" i="3"/>
  <c r="L298" i="3"/>
  <c r="L306" i="3"/>
  <c r="L314" i="3"/>
  <c r="L322" i="3"/>
  <c r="L330" i="3"/>
  <c r="L338" i="3"/>
  <c r="L346" i="3"/>
  <c r="L354" i="3"/>
  <c r="L362" i="3"/>
  <c r="L370" i="3"/>
  <c r="L378" i="3"/>
  <c r="L386" i="3"/>
  <c r="L394" i="3"/>
  <c r="L402" i="3"/>
  <c r="L410" i="3"/>
  <c r="L418" i="3"/>
  <c r="L426" i="3"/>
  <c r="L434" i="3"/>
  <c r="L442" i="3"/>
  <c r="L450" i="3"/>
  <c r="L458" i="3"/>
  <c r="L466" i="3"/>
  <c r="L474" i="3"/>
  <c r="L482" i="3"/>
  <c r="L490" i="3"/>
  <c r="L498" i="3"/>
  <c r="L506" i="3"/>
  <c r="L514" i="3"/>
  <c r="L522" i="3"/>
  <c r="L530" i="3"/>
  <c r="L538" i="3"/>
  <c r="L546" i="3"/>
  <c r="L554" i="3"/>
  <c r="L562" i="3"/>
  <c r="L570" i="3"/>
  <c r="L578" i="3"/>
  <c r="L586" i="3"/>
  <c r="L594" i="3"/>
  <c r="L602" i="3"/>
  <c r="L610" i="3"/>
  <c r="L618" i="3"/>
  <c r="L626" i="3"/>
  <c r="L634" i="3"/>
  <c r="L642" i="3"/>
  <c r="L650" i="3"/>
  <c r="L658" i="3"/>
  <c r="L666" i="3"/>
  <c r="L674" i="3"/>
  <c r="L682" i="3"/>
  <c r="L690" i="3"/>
  <c r="L698" i="3"/>
  <c r="L706" i="3"/>
  <c r="L714" i="3"/>
  <c r="L722" i="3"/>
  <c r="L730" i="3"/>
  <c r="L738" i="3"/>
  <c r="L746" i="3"/>
  <c r="L754" i="3"/>
  <c r="L762" i="3"/>
  <c r="L770" i="3"/>
  <c r="L778" i="3"/>
  <c r="L786" i="3"/>
  <c r="L794" i="3"/>
  <c r="L802" i="3"/>
  <c r="L810" i="3"/>
  <c r="L818" i="3"/>
  <c r="L826" i="3"/>
  <c r="L834" i="3"/>
  <c r="L842" i="3"/>
  <c r="L850" i="3"/>
  <c r="L858" i="3"/>
  <c r="L866" i="3"/>
  <c r="L874" i="3"/>
  <c r="L882" i="3"/>
  <c r="L890" i="3"/>
  <c r="L898" i="3"/>
  <c r="L944" i="3"/>
  <c r="L952" i="3"/>
  <c r="L960" i="3"/>
  <c r="L968" i="3"/>
  <c r="L976" i="3"/>
  <c r="L984" i="3"/>
  <c r="L1440" i="3"/>
  <c r="L1472" i="3"/>
  <c r="L1504" i="3"/>
  <c r="L1536" i="3"/>
  <c r="L1551" i="3"/>
  <c r="L1555" i="3"/>
  <c r="L1559" i="3"/>
  <c r="L1563" i="3"/>
  <c r="L1567" i="3"/>
  <c r="L1571" i="3"/>
  <c r="L1575" i="3"/>
  <c r="L1579" i="3"/>
  <c r="L1583" i="3"/>
  <c r="L1587" i="3"/>
  <c r="L1591" i="3"/>
  <c r="L1595" i="3"/>
  <c r="L1599" i="3"/>
  <c r="L1603" i="3"/>
  <c r="L1607" i="3"/>
  <c r="L1611" i="3"/>
  <c r="L1615" i="3"/>
  <c r="L1619" i="3"/>
  <c r="L1623" i="3"/>
  <c r="L1627" i="3"/>
  <c r="L1631" i="3"/>
  <c r="L1635" i="3"/>
  <c r="L1639" i="3"/>
  <c r="L1643" i="3"/>
  <c r="L1647" i="3"/>
  <c r="L1651" i="3"/>
  <c r="L1655" i="3"/>
  <c r="L1497" i="3"/>
  <c r="L1521" i="3"/>
  <c r="L1638" i="3"/>
  <c r="L1648" i="3"/>
  <c r="L1658" i="3"/>
  <c r="L1668" i="3"/>
  <c r="L1682" i="3"/>
  <c r="L1698" i="3"/>
  <c r="L259" i="3"/>
  <c r="L371" i="3"/>
  <c r="L379" i="3"/>
  <c r="L387" i="3"/>
  <c r="L395" i="3"/>
  <c r="L403" i="3"/>
  <c r="L411" i="3"/>
  <c r="L419" i="3"/>
  <c r="L427" i="3"/>
  <c r="L435" i="3"/>
  <c r="L443" i="3"/>
  <c r="L451" i="3"/>
  <c r="L459" i="3"/>
  <c r="L467" i="3"/>
  <c r="L475" i="3"/>
  <c r="L483" i="3"/>
  <c r="L491" i="3"/>
  <c r="L499" i="3"/>
  <c r="L507" i="3"/>
  <c r="L515" i="3"/>
  <c r="L523" i="3"/>
  <c r="L531" i="3"/>
  <c r="L539" i="3"/>
  <c r="L547" i="3"/>
  <c r="L555" i="3"/>
  <c r="L563" i="3"/>
  <c r="L571" i="3"/>
  <c r="L579" i="3"/>
  <c r="L587" i="3"/>
  <c r="L619" i="3"/>
  <c r="L627" i="3"/>
  <c r="L635" i="3"/>
  <c r="L643" i="3"/>
  <c r="L651" i="3"/>
  <c r="L659" i="3"/>
  <c r="L667" i="3"/>
  <c r="L675" i="3"/>
  <c r="L683" i="3"/>
  <c r="L691" i="3"/>
  <c r="L699" i="3"/>
  <c r="L707" i="3"/>
  <c r="L715" i="3"/>
  <c r="L723" i="3"/>
  <c r="L731" i="3"/>
  <c r="L739" i="3"/>
  <c r="L747" i="3"/>
  <c r="L755" i="3"/>
  <c r="L763" i="3"/>
  <c r="L771" i="3"/>
  <c r="L779" i="3"/>
  <c r="L787" i="3"/>
  <c r="L795" i="3"/>
  <c r="L803" i="3"/>
  <c r="L811" i="3"/>
  <c r="L819" i="3"/>
  <c r="L827" i="3"/>
  <c r="L835" i="3"/>
  <c r="L843" i="3"/>
  <c r="L851" i="3"/>
  <c r="L859" i="3"/>
  <c r="L867" i="3"/>
  <c r="L875" i="3"/>
  <c r="L883" i="3"/>
  <c r="L891" i="3"/>
  <c r="L899" i="3"/>
  <c r="L907" i="3"/>
  <c r="L915" i="3"/>
  <c r="L923" i="3"/>
  <c r="L947" i="3"/>
  <c r="L963" i="3"/>
  <c r="L979" i="3"/>
  <c r="L995" i="3"/>
  <c r="L1011" i="3"/>
  <c r="L1027" i="3"/>
  <c r="L1043" i="3"/>
  <c r="L1059" i="3"/>
  <c r="L1075" i="3"/>
  <c r="L1083" i="3"/>
  <c r="L1091" i="3"/>
  <c r="L1099" i="3"/>
  <c r="L1107" i="3"/>
  <c r="L1115" i="3"/>
  <c r="L1123" i="3"/>
  <c r="L1131" i="3"/>
  <c r="L1139" i="3"/>
  <c r="L1147" i="3"/>
  <c r="L1155" i="3"/>
  <c r="L1163" i="3"/>
  <c r="L1171" i="3"/>
  <c r="L1179" i="3"/>
  <c r="L1187" i="3"/>
  <c r="L1195" i="3"/>
  <c r="L1203" i="3"/>
  <c r="L1211" i="3"/>
  <c r="L1219" i="3"/>
  <c r="L1227" i="3"/>
  <c r="L1235" i="3"/>
  <c r="L1243" i="3"/>
  <c r="L1251" i="3"/>
  <c r="L1259" i="3"/>
  <c r="L1267" i="3"/>
  <c r="L1275" i="3"/>
  <c r="L1283" i="3"/>
  <c r="L1291" i="3"/>
  <c r="L1299" i="3"/>
  <c r="L1307" i="3"/>
  <c r="L1315" i="3"/>
  <c r="L1323" i="3"/>
  <c r="L1331" i="3"/>
  <c r="L1339" i="3"/>
  <c r="L1347" i="3"/>
  <c r="L1355" i="3"/>
  <c r="L1363" i="3"/>
  <c r="L1371" i="3"/>
  <c r="L1379" i="3"/>
  <c r="L1387" i="3"/>
  <c r="L1395" i="3"/>
  <c r="L1403" i="3"/>
  <c r="L1411" i="3"/>
  <c r="L1419" i="3"/>
  <c r="L1427" i="3"/>
  <c r="L1372" i="3"/>
  <c r="L1393" i="3"/>
  <c r="L1417" i="3"/>
  <c r="L1436" i="3"/>
  <c r="L1476" i="3"/>
  <c r="L1500" i="3"/>
  <c r="L1516" i="3"/>
  <c r="L1550" i="3"/>
  <c r="L1560" i="3"/>
  <c r="L1570" i="3"/>
  <c r="L1580" i="3"/>
  <c r="L1590" i="3"/>
  <c r="L1604" i="3"/>
  <c r="L1616" i="3"/>
  <c r="H835" i="1"/>
  <c r="J835" i="1" s="1"/>
  <c r="I835" i="1"/>
  <c r="H834" i="1"/>
  <c r="J834" i="1" s="1"/>
  <c r="I834" i="1"/>
  <c r="H833" i="1"/>
  <c r="J833" i="1" s="1"/>
  <c r="I833" i="1"/>
  <c r="I832" i="1"/>
  <c r="H832" i="1"/>
  <c r="J832" i="1" s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60" i="1"/>
  <c r="T666" i="1" s="1"/>
  <c r="R616" i="1"/>
  <c r="R617" i="1"/>
  <c r="R618" i="1"/>
  <c r="R619" i="1"/>
  <c r="R620" i="1"/>
  <c r="L832" i="1" l="1"/>
  <c r="K832" i="1"/>
  <c r="L835" i="1"/>
  <c r="K835" i="1"/>
  <c r="M835" i="1" s="1"/>
  <c r="L833" i="1"/>
  <c r="K833" i="1"/>
  <c r="K834" i="1"/>
  <c r="L834" i="1"/>
  <c r="S668" i="1"/>
  <c r="T665" i="1"/>
  <c r="S671" i="1" s="1"/>
  <c r="R607" i="1"/>
  <c r="R608" i="1"/>
  <c r="R609" i="1"/>
  <c r="R610" i="1"/>
  <c r="R611" i="1"/>
  <c r="R613" i="1"/>
  <c r="R614" i="1"/>
  <c r="R615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0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2" i="1"/>
  <c r="H3" i="1"/>
  <c r="J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50" i="1"/>
  <c r="J50" i="1" s="1"/>
  <c r="H51" i="1"/>
  <c r="J51" i="1" s="1"/>
  <c r="H52" i="1"/>
  <c r="J52" i="1" s="1"/>
  <c r="H53" i="1"/>
  <c r="J53" i="1" s="1"/>
  <c r="H54" i="1"/>
  <c r="J54" i="1" s="1"/>
  <c r="H55" i="1"/>
  <c r="J55" i="1" s="1"/>
  <c r="H56" i="1"/>
  <c r="J56" i="1" s="1"/>
  <c r="H57" i="1"/>
  <c r="J57" i="1" s="1"/>
  <c r="H58" i="1"/>
  <c r="J58" i="1" s="1"/>
  <c r="H59" i="1"/>
  <c r="J59" i="1" s="1"/>
  <c r="H60" i="1"/>
  <c r="J60" i="1" s="1"/>
  <c r="H61" i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H67" i="1"/>
  <c r="J67" i="1" s="1"/>
  <c r="H68" i="1"/>
  <c r="J68" i="1" s="1"/>
  <c r="H69" i="1"/>
  <c r="J69" i="1" s="1"/>
  <c r="H70" i="1"/>
  <c r="J70" i="1" s="1"/>
  <c r="H71" i="1"/>
  <c r="J71" i="1" s="1"/>
  <c r="H72" i="1"/>
  <c r="J72" i="1" s="1"/>
  <c r="H73" i="1"/>
  <c r="J73" i="1" s="1"/>
  <c r="H74" i="1"/>
  <c r="J74" i="1" s="1"/>
  <c r="H75" i="1"/>
  <c r="J75" i="1" s="1"/>
  <c r="H76" i="1"/>
  <c r="J76" i="1" s="1"/>
  <c r="H77" i="1"/>
  <c r="J77" i="1" s="1"/>
  <c r="H78" i="1"/>
  <c r="J78" i="1" s="1"/>
  <c r="H79" i="1"/>
  <c r="J79" i="1" s="1"/>
  <c r="H80" i="1"/>
  <c r="J80" i="1" s="1"/>
  <c r="H81" i="1"/>
  <c r="J81" i="1" s="1"/>
  <c r="H82" i="1"/>
  <c r="J82" i="1" s="1"/>
  <c r="H83" i="1"/>
  <c r="J83" i="1" s="1"/>
  <c r="H84" i="1"/>
  <c r="J84" i="1" s="1"/>
  <c r="H85" i="1"/>
  <c r="J85" i="1" s="1"/>
  <c r="H86" i="1"/>
  <c r="J86" i="1" s="1"/>
  <c r="H87" i="1"/>
  <c r="J87" i="1" s="1"/>
  <c r="H88" i="1"/>
  <c r="J88" i="1" s="1"/>
  <c r="H89" i="1"/>
  <c r="J89" i="1" s="1"/>
  <c r="H90" i="1"/>
  <c r="J90" i="1" s="1"/>
  <c r="H91" i="1"/>
  <c r="J91" i="1" s="1"/>
  <c r="H92" i="1"/>
  <c r="J92" i="1" s="1"/>
  <c r="H93" i="1"/>
  <c r="J93" i="1" s="1"/>
  <c r="H94" i="1"/>
  <c r="J94" i="1" s="1"/>
  <c r="H95" i="1"/>
  <c r="J95" i="1" s="1"/>
  <c r="H96" i="1"/>
  <c r="J96" i="1" s="1"/>
  <c r="H97" i="1"/>
  <c r="J97" i="1" s="1"/>
  <c r="H98" i="1"/>
  <c r="J98" i="1" s="1"/>
  <c r="H99" i="1"/>
  <c r="J99" i="1" s="1"/>
  <c r="H100" i="1"/>
  <c r="J100" i="1" s="1"/>
  <c r="H101" i="1"/>
  <c r="J101" i="1" s="1"/>
  <c r="H102" i="1"/>
  <c r="J102" i="1" s="1"/>
  <c r="H103" i="1"/>
  <c r="J103" i="1" s="1"/>
  <c r="H104" i="1"/>
  <c r="J104" i="1" s="1"/>
  <c r="H105" i="1"/>
  <c r="J105" i="1" s="1"/>
  <c r="H106" i="1"/>
  <c r="J106" i="1" s="1"/>
  <c r="H107" i="1"/>
  <c r="J107" i="1" s="1"/>
  <c r="H108" i="1"/>
  <c r="J108" i="1" s="1"/>
  <c r="H109" i="1"/>
  <c r="J109" i="1" s="1"/>
  <c r="H110" i="1"/>
  <c r="J110" i="1" s="1"/>
  <c r="H111" i="1"/>
  <c r="J111" i="1" s="1"/>
  <c r="H112" i="1"/>
  <c r="J112" i="1" s="1"/>
  <c r="H113" i="1"/>
  <c r="J113" i="1" s="1"/>
  <c r="H114" i="1"/>
  <c r="J114" i="1" s="1"/>
  <c r="H115" i="1"/>
  <c r="J115" i="1" s="1"/>
  <c r="H116" i="1"/>
  <c r="J116" i="1" s="1"/>
  <c r="H117" i="1"/>
  <c r="J117" i="1" s="1"/>
  <c r="H118" i="1"/>
  <c r="J118" i="1" s="1"/>
  <c r="H119" i="1"/>
  <c r="J119" i="1" s="1"/>
  <c r="H120" i="1"/>
  <c r="J120" i="1" s="1"/>
  <c r="H121" i="1"/>
  <c r="J121" i="1" s="1"/>
  <c r="H122" i="1"/>
  <c r="J122" i="1" s="1"/>
  <c r="H123" i="1"/>
  <c r="J123" i="1" s="1"/>
  <c r="H124" i="1"/>
  <c r="J124" i="1" s="1"/>
  <c r="H125" i="1"/>
  <c r="J125" i="1" s="1"/>
  <c r="H126" i="1"/>
  <c r="J126" i="1" s="1"/>
  <c r="H127" i="1"/>
  <c r="J127" i="1" s="1"/>
  <c r="H128" i="1"/>
  <c r="J128" i="1" s="1"/>
  <c r="H129" i="1"/>
  <c r="J129" i="1" s="1"/>
  <c r="H130" i="1"/>
  <c r="J130" i="1" s="1"/>
  <c r="H131" i="1"/>
  <c r="J131" i="1" s="1"/>
  <c r="H132" i="1"/>
  <c r="J132" i="1" s="1"/>
  <c r="H133" i="1"/>
  <c r="J133" i="1" s="1"/>
  <c r="H134" i="1"/>
  <c r="J134" i="1" s="1"/>
  <c r="H135" i="1"/>
  <c r="J135" i="1" s="1"/>
  <c r="H136" i="1"/>
  <c r="J136" i="1" s="1"/>
  <c r="H137" i="1"/>
  <c r="J137" i="1" s="1"/>
  <c r="H138" i="1"/>
  <c r="J138" i="1" s="1"/>
  <c r="H139" i="1"/>
  <c r="J139" i="1" s="1"/>
  <c r="H140" i="1"/>
  <c r="J140" i="1" s="1"/>
  <c r="H141" i="1"/>
  <c r="J141" i="1" s="1"/>
  <c r="H142" i="1"/>
  <c r="J142" i="1" s="1"/>
  <c r="H143" i="1"/>
  <c r="J143" i="1" s="1"/>
  <c r="H144" i="1"/>
  <c r="J144" i="1" s="1"/>
  <c r="H145" i="1"/>
  <c r="J145" i="1" s="1"/>
  <c r="H146" i="1"/>
  <c r="J146" i="1" s="1"/>
  <c r="H147" i="1"/>
  <c r="J147" i="1" s="1"/>
  <c r="H148" i="1"/>
  <c r="J148" i="1" s="1"/>
  <c r="H149" i="1"/>
  <c r="J149" i="1" s="1"/>
  <c r="H150" i="1"/>
  <c r="J150" i="1" s="1"/>
  <c r="H151" i="1"/>
  <c r="J151" i="1" s="1"/>
  <c r="H152" i="1"/>
  <c r="J152" i="1" s="1"/>
  <c r="H153" i="1"/>
  <c r="J153" i="1" s="1"/>
  <c r="H154" i="1"/>
  <c r="J154" i="1" s="1"/>
  <c r="H155" i="1"/>
  <c r="J155" i="1" s="1"/>
  <c r="H156" i="1"/>
  <c r="J156" i="1" s="1"/>
  <c r="H157" i="1"/>
  <c r="J157" i="1" s="1"/>
  <c r="H158" i="1"/>
  <c r="J158" i="1" s="1"/>
  <c r="H159" i="1"/>
  <c r="J159" i="1" s="1"/>
  <c r="H160" i="1"/>
  <c r="J160" i="1" s="1"/>
  <c r="H161" i="1"/>
  <c r="J161" i="1" s="1"/>
  <c r="H162" i="1"/>
  <c r="J162" i="1" s="1"/>
  <c r="H163" i="1"/>
  <c r="J163" i="1" s="1"/>
  <c r="H164" i="1"/>
  <c r="J164" i="1" s="1"/>
  <c r="H165" i="1"/>
  <c r="J165" i="1" s="1"/>
  <c r="H166" i="1"/>
  <c r="J166" i="1" s="1"/>
  <c r="H167" i="1"/>
  <c r="J167" i="1" s="1"/>
  <c r="H168" i="1"/>
  <c r="J168" i="1" s="1"/>
  <c r="H169" i="1"/>
  <c r="J169" i="1" s="1"/>
  <c r="H170" i="1"/>
  <c r="J170" i="1" s="1"/>
  <c r="H171" i="1"/>
  <c r="J171" i="1" s="1"/>
  <c r="H172" i="1"/>
  <c r="J172" i="1" s="1"/>
  <c r="H173" i="1"/>
  <c r="J173" i="1" s="1"/>
  <c r="H174" i="1"/>
  <c r="J174" i="1" s="1"/>
  <c r="H175" i="1"/>
  <c r="J175" i="1" s="1"/>
  <c r="H176" i="1"/>
  <c r="J176" i="1" s="1"/>
  <c r="H177" i="1"/>
  <c r="J177" i="1" s="1"/>
  <c r="H178" i="1"/>
  <c r="J178" i="1" s="1"/>
  <c r="H179" i="1"/>
  <c r="J179" i="1" s="1"/>
  <c r="H180" i="1"/>
  <c r="J180" i="1" s="1"/>
  <c r="H181" i="1"/>
  <c r="J181" i="1" s="1"/>
  <c r="H182" i="1"/>
  <c r="J182" i="1" s="1"/>
  <c r="H183" i="1"/>
  <c r="J183" i="1" s="1"/>
  <c r="H184" i="1"/>
  <c r="J184" i="1" s="1"/>
  <c r="H185" i="1"/>
  <c r="J185" i="1" s="1"/>
  <c r="H186" i="1"/>
  <c r="J186" i="1" s="1"/>
  <c r="H187" i="1"/>
  <c r="J187" i="1" s="1"/>
  <c r="H188" i="1"/>
  <c r="J188" i="1" s="1"/>
  <c r="H189" i="1"/>
  <c r="J189" i="1" s="1"/>
  <c r="H190" i="1"/>
  <c r="J190" i="1" s="1"/>
  <c r="H191" i="1"/>
  <c r="J191" i="1" s="1"/>
  <c r="H192" i="1"/>
  <c r="J192" i="1" s="1"/>
  <c r="H193" i="1"/>
  <c r="J193" i="1" s="1"/>
  <c r="H194" i="1"/>
  <c r="J194" i="1" s="1"/>
  <c r="H195" i="1"/>
  <c r="J195" i="1" s="1"/>
  <c r="H196" i="1"/>
  <c r="J196" i="1" s="1"/>
  <c r="H197" i="1"/>
  <c r="J197" i="1" s="1"/>
  <c r="H198" i="1"/>
  <c r="J198" i="1" s="1"/>
  <c r="H199" i="1"/>
  <c r="J199" i="1" s="1"/>
  <c r="H200" i="1"/>
  <c r="J200" i="1" s="1"/>
  <c r="H201" i="1"/>
  <c r="J201" i="1" s="1"/>
  <c r="H202" i="1"/>
  <c r="J202" i="1" s="1"/>
  <c r="H203" i="1"/>
  <c r="J203" i="1" s="1"/>
  <c r="H204" i="1"/>
  <c r="J204" i="1" s="1"/>
  <c r="H205" i="1"/>
  <c r="J205" i="1" s="1"/>
  <c r="H206" i="1"/>
  <c r="J206" i="1" s="1"/>
  <c r="H207" i="1"/>
  <c r="J207" i="1" s="1"/>
  <c r="H208" i="1"/>
  <c r="J208" i="1" s="1"/>
  <c r="H209" i="1"/>
  <c r="J209" i="1" s="1"/>
  <c r="H210" i="1"/>
  <c r="J210" i="1" s="1"/>
  <c r="H211" i="1"/>
  <c r="J211" i="1" s="1"/>
  <c r="H212" i="1"/>
  <c r="J212" i="1" s="1"/>
  <c r="H213" i="1"/>
  <c r="J213" i="1" s="1"/>
  <c r="H214" i="1"/>
  <c r="J214" i="1" s="1"/>
  <c r="H215" i="1"/>
  <c r="J215" i="1" s="1"/>
  <c r="H216" i="1"/>
  <c r="J216" i="1" s="1"/>
  <c r="H217" i="1"/>
  <c r="J217" i="1" s="1"/>
  <c r="H218" i="1"/>
  <c r="J218" i="1" s="1"/>
  <c r="H219" i="1"/>
  <c r="J219" i="1" s="1"/>
  <c r="H220" i="1"/>
  <c r="J220" i="1" s="1"/>
  <c r="H221" i="1"/>
  <c r="J221" i="1" s="1"/>
  <c r="H222" i="1"/>
  <c r="J222" i="1" s="1"/>
  <c r="H223" i="1"/>
  <c r="J223" i="1" s="1"/>
  <c r="H224" i="1"/>
  <c r="J224" i="1" s="1"/>
  <c r="H225" i="1"/>
  <c r="J225" i="1" s="1"/>
  <c r="H226" i="1"/>
  <c r="J226" i="1" s="1"/>
  <c r="H227" i="1"/>
  <c r="J227" i="1" s="1"/>
  <c r="H228" i="1"/>
  <c r="J228" i="1" s="1"/>
  <c r="H229" i="1"/>
  <c r="J229" i="1" s="1"/>
  <c r="H230" i="1"/>
  <c r="J230" i="1" s="1"/>
  <c r="H231" i="1"/>
  <c r="J231" i="1" s="1"/>
  <c r="H232" i="1"/>
  <c r="J232" i="1" s="1"/>
  <c r="H233" i="1"/>
  <c r="J233" i="1" s="1"/>
  <c r="H234" i="1"/>
  <c r="J234" i="1" s="1"/>
  <c r="H235" i="1"/>
  <c r="J235" i="1" s="1"/>
  <c r="H236" i="1"/>
  <c r="J236" i="1" s="1"/>
  <c r="H237" i="1"/>
  <c r="J237" i="1" s="1"/>
  <c r="H238" i="1"/>
  <c r="J238" i="1" s="1"/>
  <c r="H239" i="1"/>
  <c r="J239" i="1" s="1"/>
  <c r="H240" i="1"/>
  <c r="J240" i="1" s="1"/>
  <c r="H241" i="1"/>
  <c r="J241" i="1" s="1"/>
  <c r="H242" i="1"/>
  <c r="J242" i="1" s="1"/>
  <c r="H243" i="1"/>
  <c r="J243" i="1" s="1"/>
  <c r="H244" i="1"/>
  <c r="J244" i="1" s="1"/>
  <c r="H245" i="1"/>
  <c r="J245" i="1" s="1"/>
  <c r="H246" i="1"/>
  <c r="J246" i="1" s="1"/>
  <c r="H247" i="1"/>
  <c r="J247" i="1" s="1"/>
  <c r="H248" i="1"/>
  <c r="J248" i="1" s="1"/>
  <c r="H249" i="1"/>
  <c r="J249" i="1" s="1"/>
  <c r="H250" i="1"/>
  <c r="J250" i="1" s="1"/>
  <c r="H251" i="1"/>
  <c r="J251" i="1" s="1"/>
  <c r="H252" i="1"/>
  <c r="J252" i="1" s="1"/>
  <c r="H253" i="1"/>
  <c r="J253" i="1" s="1"/>
  <c r="H254" i="1"/>
  <c r="J254" i="1" s="1"/>
  <c r="H255" i="1"/>
  <c r="J255" i="1" s="1"/>
  <c r="H256" i="1"/>
  <c r="J256" i="1" s="1"/>
  <c r="H257" i="1"/>
  <c r="J257" i="1" s="1"/>
  <c r="H258" i="1"/>
  <c r="J258" i="1" s="1"/>
  <c r="H259" i="1"/>
  <c r="J259" i="1" s="1"/>
  <c r="H260" i="1"/>
  <c r="J260" i="1" s="1"/>
  <c r="H261" i="1"/>
  <c r="J261" i="1" s="1"/>
  <c r="H262" i="1"/>
  <c r="J262" i="1" s="1"/>
  <c r="H263" i="1"/>
  <c r="J263" i="1" s="1"/>
  <c r="H264" i="1"/>
  <c r="J264" i="1" s="1"/>
  <c r="H265" i="1"/>
  <c r="J265" i="1" s="1"/>
  <c r="H266" i="1"/>
  <c r="J266" i="1" s="1"/>
  <c r="H267" i="1"/>
  <c r="J267" i="1" s="1"/>
  <c r="H268" i="1"/>
  <c r="J268" i="1" s="1"/>
  <c r="H269" i="1"/>
  <c r="J269" i="1" s="1"/>
  <c r="H270" i="1"/>
  <c r="J270" i="1" s="1"/>
  <c r="H271" i="1"/>
  <c r="J271" i="1" s="1"/>
  <c r="H272" i="1"/>
  <c r="J272" i="1" s="1"/>
  <c r="H273" i="1"/>
  <c r="J273" i="1" s="1"/>
  <c r="H274" i="1"/>
  <c r="J274" i="1" s="1"/>
  <c r="H275" i="1"/>
  <c r="J275" i="1" s="1"/>
  <c r="H276" i="1"/>
  <c r="J276" i="1" s="1"/>
  <c r="H277" i="1"/>
  <c r="J277" i="1" s="1"/>
  <c r="H278" i="1"/>
  <c r="J278" i="1" s="1"/>
  <c r="H279" i="1"/>
  <c r="J279" i="1" s="1"/>
  <c r="H280" i="1"/>
  <c r="J280" i="1" s="1"/>
  <c r="H281" i="1"/>
  <c r="J281" i="1" s="1"/>
  <c r="H282" i="1"/>
  <c r="J282" i="1" s="1"/>
  <c r="H283" i="1"/>
  <c r="J283" i="1" s="1"/>
  <c r="H284" i="1"/>
  <c r="J284" i="1" s="1"/>
  <c r="H285" i="1"/>
  <c r="J285" i="1" s="1"/>
  <c r="H286" i="1"/>
  <c r="J286" i="1" s="1"/>
  <c r="H287" i="1"/>
  <c r="J287" i="1" s="1"/>
  <c r="H288" i="1"/>
  <c r="J288" i="1" s="1"/>
  <c r="H289" i="1"/>
  <c r="J289" i="1" s="1"/>
  <c r="H290" i="1"/>
  <c r="J290" i="1" s="1"/>
  <c r="H291" i="1"/>
  <c r="J291" i="1" s="1"/>
  <c r="H292" i="1"/>
  <c r="J292" i="1" s="1"/>
  <c r="H293" i="1"/>
  <c r="J293" i="1" s="1"/>
  <c r="H294" i="1"/>
  <c r="J294" i="1" s="1"/>
  <c r="H295" i="1"/>
  <c r="J295" i="1" s="1"/>
  <c r="H296" i="1"/>
  <c r="J296" i="1" s="1"/>
  <c r="H297" i="1"/>
  <c r="J297" i="1" s="1"/>
  <c r="H298" i="1"/>
  <c r="J298" i="1" s="1"/>
  <c r="H299" i="1"/>
  <c r="J299" i="1" s="1"/>
  <c r="H300" i="1"/>
  <c r="J300" i="1" s="1"/>
  <c r="H301" i="1"/>
  <c r="J301" i="1" s="1"/>
  <c r="H302" i="1"/>
  <c r="J302" i="1" s="1"/>
  <c r="H303" i="1"/>
  <c r="J303" i="1" s="1"/>
  <c r="H304" i="1"/>
  <c r="J304" i="1" s="1"/>
  <c r="H305" i="1"/>
  <c r="J305" i="1" s="1"/>
  <c r="H306" i="1"/>
  <c r="J306" i="1" s="1"/>
  <c r="H307" i="1"/>
  <c r="J307" i="1" s="1"/>
  <c r="H308" i="1"/>
  <c r="J308" i="1" s="1"/>
  <c r="H309" i="1"/>
  <c r="J309" i="1" s="1"/>
  <c r="H310" i="1"/>
  <c r="J310" i="1" s="1"/>
  <c r="H311" i="1"/>
  <c r="J311" i="1" s="1"/>
  <c r="H312" i="1"/>
  <c r="J312" i="1" s="1"/>
  <c r="H313" i="1"/>
  <c r="J313" i="1" s="1"/>
  <c r="H314" i="1"/>
  <c r="J314" i="1" s="1"/>
  <c r="H315" i="1"/>
  <c r="J315" i="1" s="1"/>
  <c r="H316" i="1"/>
  <c r="J316" i="1" s="1"/>
  <c r="H317" i="1"/>
  <c r="J317" i="1" s="1"/>
  <c r="H318" i="1"/>
  <c r="J318" i="1" s="1"/>
  <c r="H319" i="1"/>
  <c r="J319" i="1" s="1"/>
  <c r="H320" i="1"/>
  <c r="J320" i="1" s="1"/>
  <c r="H321" i="1"/>
  <c r="J321" i="1" s="1"/>
  <c r="H322" i="1"/>
  <c r="J322" i="1" s="1"/>
  <c r="H323" i="1"/>
  <c r="J323" i="1" s="1"/>
  <c r="H324" i="1"/>
  <c r="J324" i="1" s="1"/>
  <c r="H325" i="1"/>
  <c r="J325" i="1" s="1"/>
  <c r="H326" i="1"/>
  <c r="J326" i="1" s="1"/>
  <c r="H327" i="1"/>
  <c r="J327" i="1" s="1"/>
  <c r="H328" i="1"/>
  <c r="J328" i="1" s="1"/>
  <c r="H329" i="1"/>
  <c r="J329" i="1" s="1"/>
  <c r="H330" i="1"/>
  <c r="J330" i="1" s="1"/>
  <c r="H331" i="1"/>
  <c r="J331" i="1" s="1"/>
  <c r="H332" i="1"/>
  <c r="J332" i="1" s="1"/>
  <c r="H333" i="1"/>
  <c r="J333" i="1" s="1"/>
  <c r="H334" i="1"/>
  <c r="J334" i="1" s="1"/>
  <c r="H335" i="1"/>
  <c r="J335" i="1" s="1"/>
  <c r="H336" i="1"/>
  <c r="J336" i="1" s="1"/>
  <c r="H337" i="1"/>
  <c r="J337" i="1" s="1"/>
  <c r="H338" i="1"/>
  <c r="J338" i="1" s="1"/>
  <c r="H339" i="1"/>
  <c r="J339" i="1" s="1"/>
  <c r="H340" i="1"/>
  <c r="J340" i="1" s="1"/>
  <c r="H341" i="1"/>
  <c r="J341" i="1" s="1"/>
  <c r="H342" i="1"/>
  <c r="J342" i="1" s="1"/>
  <c r="H343" i="1"/>
  <c r="J343" i="1" s="1"/>
  <c r="H344" i="1"/>
  <c r="J344" i="1" s="1"/>
  <c r="H345" i="1"/>
  <c r="J345" i="1" s="1"/>
  <c r="H346" i="1"/>
  <c r="J346" i="1" s="1"/>
  <c r="H347" i="1"/>
  <c r="J347" i="1" s="1"/>
  <c r="H348" i="1"/>
  <c r="J348" i="1" s="1"/>
  <c r="H349" i="1"/>
  <c r="J349" i="1" s="1"/>
  <c r="H350" i="1"/>
  <c r="J350" i="1" s="1"/>
  <c r="H351" i="1"/>
  <c r="J351" i="1" s="1"/>
  <c r="H352" i="1"/>
  <c r="J352" i="1" s="1"/>
  <c r="H353" i="1"/>
  <c r="J353" i="1" s="1"/>
  <c r="H354" i="1"/>
  <c r="J354" i="1" s="1"/>
  <c r="H355" i="1"/>
  <c r="J355" i="1" s="1"/>
  <c r="H356" i="1"/>
  <c r="J356" i="1" s="1"/>
  <c r="H357" i="1"/>
  <c r="J357" i="1" s="1"/>
  <c r="H358" i="1"/>
  <c r="J358" i="1" s="1"/>
  <c r="H359" i="1"/>
  <c r="J359" i="1" s="1"/>
  <c r="H360" i="1"/>
  <c r="J360" i="1" s="1"/>
  <c r="H361" i="1"/>
  <c r="J361" i="1" s="1"/>
  <c r="H362" i="1"/>
  <c r="J362" i="1" s="1"/>
  <c r="H363" i="1"/>
  <c r="J363" i="1" s="1"/>
  <c r="H364" i="1"/>
  <c r="J364" i="1" s="1"/>
  <c r="H365" i="1"/>
  <c r="J365" i="1" s="1"/>
  <c r="H366" i="1"/>
  <c r="J366" i="1" s="1"/>
  <c r="H367" i="1"/>
  <c r="J367" i="1" s="1"/>
  <c r="H368" i="1"/>
  <c r="J368" i="1" s="1"/>
  <c r="H369" i="1"/>
  <c r="J369" i="1" s="1"/>
  <c r="H370" i="1"/>
  <c r="J370" i="1" s="1"/>
  <c r="H371" i="1"/>
  <c r="J371" i="1" s="1"/>
  <c r="H372" i="1"/>
  <c r="J372" i="1" s="1"/>
  <c r="H373" i="1"/>
  <c r="J373" i="1" s="1"/>
  <c r="H374" i="1"/>
  <c r="J374" i="1" s="1"/>
  <c r="H375" i="1"/>
  <c r="J375" i="1" s="1"/>
  <c r="H376" i="1"/>
  <c r="J376" i="1" s="1"/>
  <c r="H377" i="1"/>
  <c r="J377" i="1" s="1"/>
  <c r="H378" i="1"/>
  <c r="J378" i="1" s="1"/>
  <c r="H379" i="1"/>
  <c r="J379" i="1" s="1"/>
  <c r="H380" i="1"/>
  <c r="J380" i="1" s="1"/>
  <c r="H381" i="1"/>
  <c r="J381" i="1" s="1"/>
  <c r="H382" i="1"/>
  <c r="J382" i="1" s="1"/>
  <c r="H383" i="1"/>
  <c r="J383" i="1" s="1"/>
  <c r="H384" i="1"/>
  <c r="J384" i="1" s="1"/>
  <c r="H385" i="1"/>
  <c r="J385" i="1" s="1"/>
  <c r="H386" i="1"/>
  <c r="J386" i="1" s="1"/>
  <c r="H387" i="1"/>
  <c r="J387" i="1" s="1"/>
  <c r="H388" i="1"/>
  <c r="J388" i="1" s="1"/>
  <c r="H389" i="1"/>
  <c r="J389" i="1" s="1"/>
  <c r="H390" i="1"/>
  <c r="J390" i="1" s="1"/>
  <c r="H391" i="1"/>
  <c r="J391" i="1" s="1"/>
  <c r="H392" i="1"/>
  <c r="J392" i="1" s="1"/>
  <c r="H393" i="1"/>
  <c r="J393" i="1" s="1"/>
  <c r="H394" i="1"/>
  <c r="J394" i="1" s="1"/>
  <c r="H395" i="1"/>
  <c r="J395" i="1" s="1"/>
  <c r="H396" i="1"/>
  <c r="J396" i="1" s="1"/>
  <c r="H397" i="1"/>
  <c r="J397" i="1" s="1"/>
  <c r="H398" i="1"/>
  <c r="J398" i="1" s="1"/>
  <c r="H399" i="1"/>
  <c r="J399" i="1" s="1"/>
  <c r="H400" i="1"/>
  <c r="J400" i="1" s="1"/>
  <c r="H401" i="1"/>
  <c r="J401" i="1" s="1"/>
  <c r="H402" i="1"/>
  <c r="J402" i="1" s="1"/>
  <c r="H403" i="1"/>
  <c r="J403" i="1" s="1"/>
  <c r="H404" i="1"/>
  <c r="J404" i="1" s="1"/>
  <c r="H405" i="1"/>
  <c r="J405" i="1" s="1"/>
  <c r="H406" i="1"/>
  <c r="J406" i="1" s="1"/>
  <c r="H407" i="1"/>
  <c r="J407" i="1" s="1"/>
  <c r="H408" i="1"/>
  <c r="J408" i="1" s="1"/>
  <c r="H409" i="1"/>
  <c r="J409" i="1" s="1"/>
  <c r="H410" i="1"/>
  <c r="J410" i="1" s="1"/>
  <c r="H411" i="1"/>
  <c r="J411" i="1" s="1"/>
  <c r="H412" i="1"/>
  <c r="J412" i="1" s="1"/>
  <c r="H413" i="1"/>
  <c r="J413" i="1" s="1"/>
  <c r="H414" i="1"/>
  <c r="J414" i="1" s="1"/>
  <c r="H415" i="1"/>
  <c r="J415" i="1" s="1"/>
  <c r="H416" i="1"/>
  <c r="J416" i="1" s="1"/>
  <c r="H417" i="1"/>
  <c r="J417" i="1" s="1"/>
  <c r="H418" i="1"/>
  <c r="J418" i="1" s="1"/>
  <c r="H419" i="1"/>
  <c r="J419" i="1" s="1"/>
  <c r="H420" i="1"/>
  <c r="J420" i="1" s="1"/>
  <c r="H421" i="1"/>
  <c r="J421" i="1" s="1"/>
  <c r="H422" i="1"/>
  <c r="J422" i="1" s="1"/>
  <c r="H423" i="1"/>
  <c r="J423" i="1" s="1"/>
  <c r="H424" i="1"/>
  <c r="J424" i="1" s="1"/>
  <c r="H425" i="1"/>
  <c r="J425" i="1" s="1"/>
  <c r="H426" i="1"/>
  <c r="J426" i="1" s="1"/>
  <c r="H427" i="1"/>
  <c r="J427" i="1" s="1"/>
  <c r="H428" i="1"/>
  <c r="J428" i="1" s="1"/>
  <c r="H429" i="1"/>
  <c r="J429" i="1" s="1"/>
  <c r="H430" i="1"/>
  <c r="J430" i="1" s="1"/>
  <c r="H431" i="1"/>
  <c r="J431" i="1" s="1"/>
  <c r="H432" i="1"/>
  <c r="J432" i="1" s="1"/>
  <c r="H433" i="1"/>
  <c r="J433" i="1" s="1"/>
  <c r="H434" i="1"/>
  <c r="J434" i="1" s="1"/>
  <c r="H435" i="1"/>
  <c r="J435" i="1" s="1"/>
  <c r="H436" i="1"/>
  <c r="J436" i="1" s="1"/>
  <c r="H437" i="1"/>
  <c r="J437" i="1" s="1"/>
  <c r="H438" i="1"/>
  <c r="J438" i="1" s="1"/>
  <c r="H439" i="1"/>
  <c r="J439" i="1" s="1"/>
  <c r="H440" i="1"/>
  <c r="J440" i="1" s="1"/>
  <c r="H441" i="1"/>
  <c r="J441" i="1" s="1"/>
  <c r="H442" i="1"/>
  <c r="J442" i="1" s="1"/>
  <c r="H443" i="1"/>
  <c r="J443" i="1" s="1"/>
  <c r="H444" i="1"/>
  <c r="J444" i="1" s="1"/>
  <c r="H445" i="1"/>
  <c r="J445" i="1" s="1"/>
  <c r="H446" i="1"/>
  <c r="J446" i="1" s="1"/>
  <c r="H447" i="1"/>
  <c r="J447" i="1" s="1"/>
  <c r="H448" i="1"/>
  <c r="J448" i="1" s="1"/>
  <c r="H449" i="1"/>
  <c r="J449" i="1" s="1"/>
  <c r="H450" i="1"/>
  <c r="J450" i="1" s="1"/>
  <c r="H451" i="1"/>
  <c r="J451" i="1" s="1"/>
  <c r="H452" i="1"/>
  <c r="J452" i="1" s="1"/>
  <c r="H453" i="1"/>
  <c r="J453" i="1" s="1"/>
  <c r="H454" i="1"/>
  <c r="J454" i="1" s="1"/>
  <c r="H455" i="1"/>
  <c r="J455" i="1" s="1"/>
  <c r="H456" i="1"/>
  <c r="J456" i="1" s="1"/>
  <c r="H457" i="1"/>
  <c r="J457" i="1" s="1"/>
  <c r="H458" i="1"/>
  <c r="J458" i="1" s="1"/>
  <c r="H459" i="1"/>
  <c r="J459" i="1" s="1"/>
  <c r="H460" i="1"/>
  <c r="J460" i="1" s="1"/>
  <c r="H461" i="1"/>
  <c r="J461" i="1" s="1"/>
  <c r="H462" i="1"/>
  <c r="J462" i="1" s="1"/>
  <c r="H463" i="1"/>
  <c r="J463" i="1" s="1"/>
  <c r="H464" i="1"/>
  <c r="J464" i="1" s="1"/>
  <c r="H465" i="1"/>
  <c r="J465" i="1" s="1"/>
  <c r="H466" i="1"/>
  <c r="J466" i="1" s="1"/>
  <c r="H467" i="1"/>
  <c r="J467" i="1" s="1"/>
  <c r="H468" i="1"/>
  <c r="J468" i="1" s="1"/>
  <c r="H469" i="1"/>
  <c r="J469" i="1" s="1"/>
  <c r="H470" i="1"/>
  <c r="J470" i="1" s="1"/>
  <c r="H471" i="1"/>
  <c r="J471" i="1" s="1"/>
  <c r="H472" i="1"/>
  <c r="J472" i="1" s="1"/>
  <c r="H473" i="1"/>
  <c r="J473" i="1" s="1"/>
  <c r="H474" i="1"/>
  <c r="J474" i="1" s="1"/>
  <c r="H475" i="1"/>
  <c r="J475" i="1" s="1"/>
  <c r="H476" i="1"/>
  <c r="J476" i="1" s="1"/>
  <c r="H477" i="1"/>
  <c r="J477" i="1" s="1"/>
  <c r="H478" i="1"/>
  <c r="J478" i="1" s="1"/>
  <c r="H479" i="1"/>
  <c r="J479" i="1" s="1"/>
  <c r="H480" i="1"/>
  <c r="J480" i="1" s="1"/>
  <c r="H481" i="1"/>
  <c r="J481" i="1" s="1"/>
  <c r="H482" i="1"/>
  <c r="J482" i="1" s="1"/>
  <c r="H483" i="1"/>
  <c r="J483" i="1" s="1"/>
  <c r="H484" i="1"/>
  <c r="J484" i="1" s="1"/>
  <c r="H485" i="1"/>
  <c r="J485" i="1" s="1"/>
  <c r="H486" i="1"/>
  <c r="J486" i="1" s="1"/>
  <c r="H487" i="1"/>
  <c r="J487" i="1" s="1"/>
  <c r="H488" i="1"/>
  <c r="J488" i="1" s="1"/>
  <c r="H489" i="1"/>
  <c r="J489" i="1" s="1"/>
  <c r="H490" i="1"/>
  <c r="J490" i="1" s="1"/>
  <c r="H491" i="1"/>
  <c r="J491" i="1" s="1"/>
  <c r="H492" i="1"/>
  <c r="J492" i="1" s="1"/>
  <c r="H493" i="1"/>
  <c r="J493" i="1" s="1"/>
  <c r="H494" i="1"/>
  <c r="J494" i="1" s="1"/>
  <c r="H495" i="1"/>
  <c r="J495" i="1" s="1"/>
  <c r="H496" i="1"/>
  <c r="J496" i="1" s="1"/>
  <c r="H497" i="1"/>
  <c r="J497" i="1" s="1"/>
  <c r="H498" i="1"/>
  <c r="J498" i="1" s="1"/>
  <c r="H499" i="1"/>
  <c r="J499" i="1" s="1"/>
  <c r="H500" i="1"/>
  <c r="J500" i="1" s="1"/>
  <c r="H501" i="1"/>
  <c r="J501" i="1" s="1"/>
  <c r="H502" i="1"/>
  <c r="J502" i="1" s="1"/>
  <c r="H503" i="1"/>
  <c r="J503" i="1" s="1"/>
  <c r="H504" i="1"/>
  <c r="J504" i="1" s="1"/>
  <c r="H505" i="1"/>
  <c r="J505" i="1" s="1"/>
  <c r="H506" i="1"/>
  <c r="J506" i="1" s="1"/>
  <c r="H507" i="1"/>
  <c r="J507" i="1" s="1"/>
  <c r="H508" i="1"/>
  <c r="J508" i="1" s="1"/>
  <c r="H509" i="1"/>
  <c r="J509" i="1" s="1"/>
  <c r="H510" i="1"/>
  <c r="J510" i="1" s="1"/>
  <c r="H511" i="1"/>
  <c r="J511" i="1" s="1"/>
  <c r="H512" i="1"/>
  <c r="J512" i="1" s="1"/>
  <c r="H513" i="1"/>
  <c r="J513" i="1" s="1"/>
  <c r="H514" i="1"/>
  <c r="J514" i="1" s="1"/>
  <c r="H515" i="1"/>
  <c r="J515" i="1" s="1"/>
  <c r="H516" i="1"/>
  <c r="J516" i="1" s="1"/>
  <c r="H517" i="1"/>
  <c r="J517" i="1" s="1"/>
  <c r="H518" i="1"/>
  <c r="J518" i="1" s="1"/>
  <c r="H519" i="1"/>
  <c r="J519" i="1" s="1"/>
  <c r="H520" i="1"/>
  <c r="J520" i="1" s="1"/>
  <c r="H521" i="1"/>
  <c r="J521" i="1" s="1"/>
  <c r="H522" i="1"/>
  <c r="J522" i="1" s="1"/>
  <c r="H523" i="1"/>
  <c r="J523" i="1" s="1"/>
  <c r="H524" i="1"/>
  <c r="J524" i="1" s="1"/>
  <c r="H525" i="1"/>
  <c r="J525" i="1" s="1"/>
  <c r="H526" i="1"/>
  <c r="J526" i="1" s="1"/>
  <c r="H527" i="1"/>
  <c r="J527" i="1" s="1"/>
  <c r="H528" i="1"/>
  <c r="J528" i="1" s="1"/>
  <c r="H529" i="1"/>
  <c r="J529" i="1" s="1"/>
  <c r="H530" i="1"/>
  <c r="J530" i="1" s="1"/>
  <c r="H531" i="1"/>
  <c r="J531" i="1" s="1"/>
  <c r="H532" i="1"/>
  <c r="J532" i="1" s="1"/>
  <c r="H533" i="1"/>
  <c r="J533" i="1" s="1"/>
  <c r="H534" i="1"/>
  <c r="J534" i="1" s="1"/>
  <c r="H535" i="1"/>
  <c r="J535" i="1" s="1"/>
  <c r="H536" i="1"/>
  <c r="J536" i="1" s="1"/>
  <c r="H537" i="1"/>
  <c r="J537" i="1" s="1"/>
  <c r="H538" i="1"/>
  <c r="J538" i="1" s="1"/>
  <c r="H539" i="1"/>
  <c r="J539" i="1" s="1"/>
  <c r="H540" i="1"/>
  <c r="J540" i="1" s="1"/>
  <c r="H541" i="1"/>
  <c r="J541" i="1" s="1"/>
  <c r="H542" i="1"/>
  <c r="J542" i="1" s="1"/>
  <c r="H543" i="1"/>
  <c r="J543" i="1" s="1"/>
  <c r="H544" i="1"/>
  <c r="J544" i="1" s="1"/>
  <c r="H545" i="1"/>
  <c r="J545" i="1" s="1"/>
  <c r="H546" i="1"/>
  <c r="J546" i="1" s="1"/>
  <c r="H547" i="1"/>
  <c r="J547" i="1" s="1"/>
  <c r="H548" i="1"/>
  <c r="J548" i="1" s="1"/>
  <c r="H549" i="1"/>
  <c r="J549" i="1" s="1"/>
  <c r="H550" i="1"/>
  <c r="J550" i="1" s="1"/>
  <c r="H551" i="1"/>
  <c r="J551" i="1" s="1"/>
  <c r="H552" i="1"/>
  <c r="J552" i="1" s="1"/>
  <c r="H553" i="1"/>
  <c r="J553" i="1" s="1"/>
  <c r="H554" i="1"/>
  <c r="J554" i="1" s="1"/>
  <c r="H555" i="1"/>
  <c r="J555" i="1" s="1"/>
  <c r="H556" i="1"/>
  <c r="J556" i="1" s="1"/>
  <c r="H557" i="1"/>
  <c r="J557" i="1" s="1"/>
  <c r="H558" i="1"/>
  <c r="J558" i="1" s="1"/>
  <c r="H559" i="1"/>
  <c r="J559" i="1" s="1"/>
  <c r="H560" i="1"/>
  <c r="J560" i="1" s="1"/>
  <c r="H561" i="1"/>
  <c r="J561" i="1" s="1"/>
  <c r="H562" i="1"/>
  <c r="J562" i="1" s="1"/>
  <c r="H563" i="1"/>
  <c r="J563" i="1" s="1"/>
  <c r="H564" i="1"/>
  <c r="J564" i="1" s="1"/>
  <c r="H565" i="1"/>
  <c r="J565" i="1" s="1"/>
  <c r="H566" i="1"/>
  <c r="J566" i="1" s="1"/>
  <c r="H567" i="1"/>
  <c r="J567" i="1" s="1"/>
  <c r="H568" i="1"/>
  <c r="J568" i="1" s="1"/>
  <c r="H569" i="1"/>
  <c r="J569" i="1" s="1"/>
  <c r="H570" i="1"/>
  <c r="J570" i="1" s="1"/>
  <c r="H571" i="1"/>
  <c r="J571" i="1" s="1"/>
  <c r="H572" i="1"/>
  <c r="J572" i="1" s="1"/>
  <c r="H573" i="1"/>
  <c r="J573" i="1" s="1"/>
  <c r="H574" i="1"/>
  <c r="J574" i="1" s="1"/>
  <c r="H575" i="1"/>
  <c r="J575" i="1" s="1"/>
  <c r="H576" i="1"/>
  <c r="J576" i="1" s="1"/>
  <c r="H577" i="1"/>
  <c r="J577" i="1" s="1"/>
  <c r="H578" i="1"/>
  <c r="J578" i="1" s="1"/>
  <c r="H579" i="1"/>
  <c r="J579" i="1" s="1"/>
  <c r="H580" i="1"/>
  <c r="J580" i="1" s="1"/>
  <c r="H581" i="1"/>
  <c r="J581" i="1" s="1"/>
  <c r="H582" i="1"/>
  <c r="J582" i="1" s="1"/>
  <c r="H583" i="1"/>
  <c r="J583" i="1" s="1"/>
  <c r="H584" i="1"/>
  <c r="J584" i="1" s="1"/>
  <c r="H585" i="1"/>
  <c r="J585" i="1" s="1"/>
  <c r="H586" i="1"/>
  <c r="J586" i="1" s="1"/>
  <c r="H587" i="1"/>
  <c r="J587" i="1" s="1"/>
  <c r="H588" i="1"/>
  <c r="J588" i="1" s="1"/>
  <c r="H589" i="1"/>
  <c r="J589" i="1" s="1"/>
  <c r="H590" i="1"/>
  <c r="J590" i="1" s="1"/>
  <c r="H591" i="1"/>
  <c r="J591" i="1" s="1"/>
  <c r="H592" i="1"/>
  <c r="J592" i="1" s="1"/>
  <c r="H593" i="1"/>
  <c r="J593" i="1" s="1"/>
  <c r="H594" i="1"/>
  <c r="J594" i="1" s="1"/>
  <c r="H595" i="1"/>
  <c r="J595" i="1" s="1"/>
  <c r="H596" i="1"/>
  <c r="J596" i="1" s="1"/>
  <c r="H597" i="1"/>
  <c r="J597" i="1" s="1"/>
  <c r="H598" i="1"/>
  <c r="J598" i="1" s="1"/>
  <c r="H599" i="1"/>
  <c r="J599" i="1" s="1"/>
  <c r="H600" i="1"/>
  <c r="J600" i="1" s="1"/>
  <c r="H601" i="1"/>
  <c r="J601" i="1" s="1"/>
  <c r="H602" i="1"/>
  <c r="J602" i="1" s="1"/>
  <c r="H603" i="1"/>
  <c r="J603" i="1" s="1"/>
  <c r="H604" i="1"/>
  <c r="J604" i="1" s="1"/>
  <c r="H605" i="1"/>
  <c r="J605" i="1" s="1"/>
  <c r="H606" i="1"/>
  <c r="J606" i="1" s="1"/>
  <c r="H607" i="1"/>
  <c r="J607" i="1" s="1"/>
  <c r="H608" i="1"/>
  <c r="J608" i="1" s="1"/>
  <c r="H609" i="1"/>
  <c r="J609" i="1" s="1"/>
  <c r="H610" i="1"/>
  <c r="J610" i="1" s="1"/>
  <c r="H611" i="1"/>
  <c r="J611" i="1" s="1"/>
  <c r="H612" i="1"/>
  <c r="J612" i="1" s="1"/>
  <c r="H613" i="1"/>
  <c r="J613" i="1" s="1"/>
  <c r="H614" i="1"/>
  <c r="J614" i="1" s="1"/>
  <c r="H615" i="1"/>
  <c r="J615" i="1" s="1"/>
  <c r="H616" i="1"/>
  <c r="J616" i="1" s="1"/>
  <c r="H617" i="1"/>
  <c r="J617" i="1" s="1"/>
  <c r="H618" i="1"/>
  <c r="J618" i="1" s="1"/>
  <c r="H619" i="1"/>
  <c r="J619" i="1" s="1"/>
  <c r="H620" i="1"/>
  <c r="J620" i="1" s="1"/>
  <c r="H621" i="1"/>
  <c r="J621" i="1" s="1"/>
  <c r="H622" i="1"/>
  <c r="J622" i="1" s="1"/>
  <c r="H623" i="1"/>
  <c r="J623" i="1" s="1"/>
  <c r="H624" i="1"/>
  <c r="J624" i="1" s="1"/>
  <c r="H625" i="1"/>
  <c r="J625" i="1" s="1"/>
  <c r="H626" i="1"/>
  <c r="J626" i="1" s="1"/>
  <c r="H627" i="1"/>
  <c r="J627" i="1" s="1"/>
  <c r="H628" i="1"/>
  <c r="J628" i="1" s="1"/>
  <c r="H629" i="1"/>
  <c r="J629" i="1" s="1"/>
  <c r="H630" i="1"/>
  <c r="J630" i="1" s="1"/>
  <c r="H631" i="1"/>
  <c r="J631" i="1" s="1"/>
  <c r="H632" i="1"/>
  <c r="J632" i="1" s="1"/>
  <c r="H633" i="1"/>
  <c r="J633" i="1" s="1"/>
  <c r="H634" i="1"/>
  <c r="J634" i="1" s="1"/>
  <c r="H635" i="1"/>
  <c r="J635" i="1" s="1"/>
  <c r="H636" i="1"/>
  <c r="J636" i="1" s="1"/>
  <c r="H637" i="1"/>
  <c r="J637" i="1" s="1"/>
  <c r="H638" i="1"/>
  <c r="J638" i="1" s="1"/>
  <c r="H639" i="1"/>
  <c r="J639" i="1" s="1"/>
  <c r="H640" i="1"/>
  <c r="J640" i="1" s="1"/>
  <c r="H641" i="1"/>
  <c r="J641" i="1" s="1"/>
  <c r="H642" i="1"/>
  <c r="J642" i="1" s="1"/>
  <c r="H643" i="1"/>
  <c r="J643" i="1" s="1"/>
  <c r="H644" i="1"/>
  <c r="J644" i="1" s="1"/>
  <c r="H645" i="1"/>
  <c r="J645" i="1" s="1"/>
  <c r="H646" i="1"/>
  <c r="J646" i="1" s="1"/>
  <c r="H647" i="1"/>
  <c r="J647" i="1" s="1"/>
  <c r="H648" i="1"/>
  <c r="J648" i="1" s="1"/>
  <c r="H649" i="1"/>
  <c r="J649" i="1" s="1"/>
  <c r="H650" i="1"/>
  <c r="J650" i="1" s="1"/>
  <c r="H651" i="1"/>
  <c r="J651" i="1" s="1"/>
  <c r="H652" i="1"/>
  <c r="J652" i="1" s="1"/>
  <c r="H653" i="1"/>
  <c r="J653" i="1" s="1"/>
  <c r="H654" i="1"/>
  <c r="J654" i="1" s="1"/>
  <c r="H655" i="1"/>
  <c r="J655" i="1" s="1"/>
  <c r="H656" i="1"/>
  <c r="J656" i="1" s="1"/>
  <c r="H657" i="1"/>
  <c r="J657" i="1" s="1"/>
  <c r="H658" i="1"/>
  <c r="J658" i="1" s="1"/>
  <c r="H659" i="1"/>
  <c r="J659" i="1" s="1"/>
  <c r="H660" i="1"/>
  <c r="J660" i="1" s="1"/>
  <c r="H661" i="1"/>
  <c r="J661" i="1" s="1"/>
  <c r="H662" i="1"/>
  <c r="J662" i="1" s="1"/>
  <c r="H663" i="1"/>
  <c r="J663" i="1" s="1"/>
  <c r="H664" i="1"/>
  <c r="J664" i="1" s="1"/>
  <c r="H665" i="1"/>
  <c r="J665" i="1" s="1"/>
  <c r="H666" i="1"/>
  <c r="J666" i="1" s="1"/>
  <c r="H667" i="1"/>
  <c r="J667" i="1" s="1"/>
  <c r="H668" i="1"/>
  <c r="J668" i="1" s="1"/>
  <c r="H669" i="1"/>
  <c r="J669" i="1" s="1"/>
  <c r="H670" i="1"/>
  <c r="J670" i="1" s="1"/>
  <c r="H671" i="1"/>
  <c r="J671" i="1" s="1"/>
  <c r="H672" i="1"/>
  <c r="J672" i="1" s="1"/>
  <c r="H673" i="1"/>
  <c r="J673" i="1" s="1"/>
  <c r="H674" i="1"/>
  <c r="J674" i="1" s="1"/>
  <c r="H675" i="1"/>
  <c r="J675" i="1" s="1"/>
  <c r="H676" i="1"/>
  <c r="J676" i="1" s="1"/>
  <c r="H677" i="1"/>
  <c r="J677" i="1" s="1"/>
  <c r="H678" i="1"/>
  <c r="J678" i="1" s="1"/>
  <c r="H679" i="1"/>
  <c r="J679" i="1" s="1"/>
  <c r="H680" i="1"/>
  <c r="J680" i="1" s="1"/>
  <c r="H681" i="1"/>
  <c r="J681" i="1" s="1"/>
  <c r="H682" i="1"/>
  <c r="J682" i="1" s="1"/>
  <c r="H683" i="1"/>
  <c r="J683" i="1" s="1"/>
  <c r="H684" i="1"/>
  <c r="J684" i="1" s="1"/>
  <c r="H685" i="1"/>
  <c r="J685" i="1" s="1"/>
  <c r="H686" i="1"/>
  <c r="J686" i="1" s="1"/>
  <c r="H687" i="1"/>
  <c r="J687" i="1" s="1"/>
  <c r="H688" i="1"/>
  <c r="J688" i="1" s="1"/>
  <c r="H689" i="1"/>
  <c r="J689" i="1" s="1"/>
  <c r="H690" i="1"/>
  <c r="J690" i="1" s="1"/>
  <c r="H691" i="1"/>
  <c r="J691" i="1" s="1"/>
  <c r="H692" i="1"/>
  <c r="J692" i="1" s="1"/>
  <c r="H693" i="1"/>
  <c r="J693" i="1" s="1"/>
  <c r="H694" i="1"/>
  <c r="J694" i="1" s="1"/>
  <c r="H695" i="1"/>
  <c r="J695" i="1" s="1"/>
  <c r="H696" i="1"/>
  <c r="J696" i="1" s="1"/>
  <c r="H697" i="1"/>
  <c r="J697" i="1" s="1"/>
  <c r="H698" i="1"/>
  <c r="J698" i="1" s="1"/>
  <c r="H699" i="1"/>
  <c r="J699" i="1" s="1"/>
  <c r="H700" i="1"/>
  <c r="J700" i="1" s="1"/>
  <c r="H701" i="1"/>
  <c r="J701" i="1" s="1"/>
  <c r="H702" i="1"/>
  <c r="J702" i="1" s="1"/>
  <c r="H703" i="1"/>
  <c r="J703" i="1" s="1"/>
  <c r="H704" i="1"/>
  <c r="J704" i="1" s="1"/>
  <c r="H705" i="1"/>
  <c r="J705" i="1" s="1"/>
  <c r="H706" i="1"/>
  <c r="J706" i="1" s="1"/>
  <c r="H707" i="1"/>
  <c r="J707" i="1" s="1"/>
  <c r="H708" i="1"/>
  <c r="J708" i="1" s="1"/>
  <c r="H709" i="1"/>
  <c r="J709" i="1" s="1"/>
  <c r="H710" i="1"/>
  <c r="J710" i="1" s="1"/>
  <c r="H711" i="1"/>
  <c r="J711" i="1" s="1"/>
  <c r="H712" i="1"/>
  <c r="J712" i="1" s="1"/>
  <c r="H713" i="1"/>
  <c r="J713" i="1" s="1"/>
  <c r="H714" i="1"/>
  <c r="J714" i="1" s="1"/>
  <c r="H715" i="1"/>
  <c r="J715" i="1" s="1"/>
  <c r="H716" i="1"/>
  <c r="J716" i="1" s="1"/>
  <c r="H717" i="1"/>
  <c r="J717" i="1" s="1"/>
  <c r="H718" i="1"/>
  <c r="J718" i="1" s="1"/>
  <c r="H719" i="1"/>
  <c r="J719" i="1" s="1"/>
  <c r="H720" i="1"/>
  <c r="J720" i="1" s="1"/>
  <c r="H721" i="1"/>
  <c r="J721" i="1" s="1"/>
  <c r="H722" i="1"/>
  <c r="J722" i="1" s="1"/>
  <c r="H723" i="1"/>
  <c r="J723" i="1" s="1"/>
  <c r="H724" i="1"/>
  <c r="J724" i="1" s="1"/>
  <c r="H725" i="1"/>
  <c r="J725" i="1" s="1"/>
  <c r="H726" i="1"/>
  <c r="J726" i="1" s="1"/>
  <c r="H727" i="1"/>
  <c r="J727" i="1" s="1"/>
  <c r="H728" i="1"/>
  <c r="J728" i="1" s="1"/>
  <c r="H729" i="1"/>
  <c r="J729" i="1" s="1"/>
  <c r="H730" i="1"/>
  <c r="J730" i="1" s="1"/>
  <c r="H731" i="1"/>
  <c r="J731" i="1" s="1"/>
  <c r="H732" i="1"/>
  <c r="J732" i="1" s="1"/>
  <c r="H733" i="1"/>
  <c r="J733" i="1" s="1"/>
  <c r="H734" i="1"/>
  <c r="J734" i="1" s="1"/>
  <c r="H735" i="1"/>
  <c r="J735" i="1" s="1"/>
  <c r="H736" i="1"/>
  <c r="J736" i="1" s="1"/>
  <c r="H737" i="1"/>
  <c r="J737" i="1" s="1"/>
  <c r="H738" i="1"/>
  <c r="J738" i="1" s="1"/>
  <c r="H739" i="1"/>
  <c r="J739" i="1" s="1"/>
  <c r="H740" i="1"/>
  <c r="J740" i="1" s="1"/>
  <c r="H741" i="1"/>
  <c r="J741" i="1" s="1"/>
  <c r="H742" i="1"/>
  <c r="J742" i="1" s="1"/>
  <c r="H743" i="1"/>
  <c r="J743" i="1" s="1"/>
  <c r="H744" i="1"/>
  <c r="J744" i="1" s="1"/>
  <c r="H745" i="1"/>
  <c r="J745" i="1" s="1"/>
  <c r="H746" i="1"/>
  <c r="J746" i="1" s="1"/>
  <c r="H747" i="1"/>
  <c r="J747" i="1" s="1"/>
  <c r="H748" i="1"/>
  <c r="J748" i="1" s="1"/>
  <c r="H749" i="1"/>
  <c r="J749" i="1" s="1"/>
  <c r="H750" i="1"/>
  <c r="J750" i="1" s="1"/>
  <c r="H751" i="1"/>
  <c r="J751" i="1" s="1"/>
  <c r="H752" i="1"/>
  <c r="J752" i="1" s="1"/>
  <c r="H753" i="1"/>
  <c r="J753" i="1" s="1"/>
  <c r="H754" i="1"/>
  <c r="J754" i="1" s="1"/>
  <c r="H755" i="1"/>
  <c r="J755" i="1" s="1"/>
  <c r="H756" i="1"/>
  <c r="J756" i="1" s="1"/>
  <c r="H757" i="1"/>
  <c r="J757" i="1" s="1"/>
  <c r="H758" i="1"/>
  <c r="J758" i="1" s="1"/>
  <c r="H759" i="1"/>
  <c r="J759" i="1" s="1"/>
  <c r="H760" i="1"/>
  <c r="J760" i="1" s="1"/>
  <c r="H761" i="1"/>
  <c r="J761" i="1" s="1"/>
  <c r="H762" i="1"/>
  <c r="J762" i="1" s="1"/>
  <c r="H763" i="1"/>
  <c r="J763" i="1" s="1"/>
  <c r="H764" i="1"/>
  <c r="J764" i="1" s="1"/>
  <c r="H765" i="1"/>
  <c r="J765" i="1" s="1"/>
  <c r="H766" i="1"/>
  <c r="J766" i="1" s="1"/>
  <c r="H767" i="1"/>
  <c r="J767" i="1" s="1"/>
  <c r="H768" i="1"/>
  <c r="J768" i="1" s="1"/>
  <c r="H769" i="1"/>
  <c r="J769" i="1" s="1"/>
  <c r="H770" i="1"/>
  <c r="J770" i="1" s="1"/>
  <c r="H771" i="1"/>
  <c r="J771" i="1" s="1"/>
  <c r="H772" i="1"/>
  <c r="J772" i="1" s="1"/>
  <c r="H773" i="1"/>
  <c r="J773" i="1" s="1"/>
  <c r="H774" i="1"/>
  <c r="J774" i="1" s="1"/>
  <c r="H775" i="1"/>
  <c r="J775" i="1" s="1"/>
  <c r="H776" i="1"/>
  <c r="J776" i="1" s="1"/>
  <c r="H777" i="1"/>
  <c r="J777" i="1" s="1"/>
  <c r="H778" i="1"/>
  <c r="J778" i="1" s="1"/>
  <c r="H779" i="1"/>
  <c r="J779" i="1" s="1"/>
  <c r="H780" i="1"/>
  <c r="J780" i="1" s="1"/>
  <c r="H781" i="1"/>
  <c r="J781" i="1" s="1"/>
  <c r="H782" i="1"/>
  <c r="J782" i="1" s="1"/>
  <c r="H783" i="1"/>
  <c r="J783" i="1" s="1"/>
  <c r="H784" i="1"/>
  <c r="J784" i="1" s="1"/>
  <c r="H785" i="1"/>
  <c r="J785" i="1" s="1"/>
  <c r="H786" i="1"/>
  <c r="J786" i="1" s="1"/>
  <c r="H787" i="1"/>
  <c r="J787" i="1" s="1"/>
  <c r="H788" i="1"/>
  <c r="J788" i="1" s="1"/>
  <c r="H789" i="1"/>
  <c r="J789" i="1" s="1"/>
  <c r="H790" i="1"/>
  <c r="J790" i="1" s="1"/>
  <c r="H791" i="1"/>
  <c r="J791" i="1" s="1"/>
  <c r="H792" i="1"/>
  <c r="J792" i="1" s="1"/>
  <c r="H793" i="1"/>
  <c r="J793" i="1" s="1"/>
  <c r="H794" i="1"/>
  <c r="J794" i="1" s="1"/>
  <c r="H795" i="1"/>
  <c r="J795" i="1" s="1"/>
  <c r="H796" i="1"/>
  <c r="J796" i="1" s="1"/>
  <c r="H797" i="1"/>
  <c r="J797" i="1" s="1"/>
  <c r="H798" i="1"/>
  <c r="J798" i="1" s="1"/>
  <c r="H799" i="1"/>
  <c r="J799" i="1" s="1"/>
  <c r="H800" i="1"/>
  <c r="J800" i="1" s="1"/>
  <c r="H801" i="1"/>
  <c r="J801" i="1" s="1"/>
  <c r="H802" i="1"/>
  <c r="J802" i="1" s="1"/>
  <c r="H803" i="1"/>
  <c r="J803" i="1" s="1"/>
  <c r="H804" i="1"/>
  <c r="J804" i="1" s="1"/>
  <c r="H805" i="1"/>
  <c r="J805" i="1" s="1"/>
  <c r="H806" i="1"/>
  <c r="J806" i="1" s="1"/>
  <c r="H807" i="1"/>
  <c r="J807" i="1" s="1"/>
  <c r="H808" i="1"/>
  <c r="J808" i="1" s="1"/>
  <c r="H809" i="1"/>
  <c r="J809" i="1" s="1"/>
  <c r="H810" i="1"/>
  <c r="J810" i="1" s="1"/>
  <c r="H811" i="1"/>
  <c r="J811" i="1" s="1"/>
  <c r="H812" i="1"/>
  <c r="J812" i="1" s="1"/>
  <c r="H813" i="1"/>
  <c r="J813" i="1" s="1"/>
  <c r="H814" i="1"/>
  <c r="J814" i="1" s="1"/>
  <c r="H815" i="1"/>
  <c r="J815" i="1" s="1"/>
  <c r="H816" i="1"/>
  <c r="J816" i="1" s="1"/>
  <c r="H817" i="1"/>
  <c r="J817" i="1" s="1"/>
  <c r="H818" i="1"/>
  <c r="J818" i="1" s="1"/>
  <c r="H819" i="1"/>
  <c r="J819" i="1" s="1"/>
  <c r="H820" i="1"/>
  <c r="J820" i="1" s="1"/>
  <c r="H821" i="1"/>
  <c r="J821" i="1" s="1"/>
  <c r="H822" i="1"/>
  <c r="J822" i="1" s="1"/>
  <c r="H823" i="1"/>
  <c r="J823" i="1" s="1"/>
  <c r="H824" i="1"/>
  <c r="J824" i="1" s="1"/>
  <c r="H825" i="1"/>
  <c r="J825" i="1" s="1"/>
  <c r="H826" i="1"/>
  <c r="J826" i="1" s="1"/>
  <c r="H827" i="1"/>
  <c r="J827" i="1" s="1"/>
  <c r="H828" i="1"/>
  <c r="J828" i="1" s="1"/>
  <c r="H829" i="1"/>
  <c r="J829" i="1" s="1"/>
  <c r="H830" i="1"/>
  <c r="J830" i="1" s="1"/>
  <c r="H831" i="1"/>
  <c r="J831" i="1" s="1"/>
  <c r="H2" i="1"/>
  <c r="J2" i="1" s="1"/>
  <c r="M833" i="1" l="1"/>
  <c r="M832" i="1"/>
  <c r="S664" i="1"/>
  <c r="S661" i="1"/>
  <c r="S666" i="1"/>
  <c r="S669" i="1"/>
  <c r="S670" i="1"/>
  <c r="K2" i="1"/>
  <c r="L2" i="1"/>
  <c r="K828" i="1"/>
  <c r="L828" i="1"/>
  <c r="L824" i="1"/>
  <c r="K824" i="1"/>
  <c r="K820" i="1"/>
  <c r="L820" i="1"/>
  <c r="K816" i="1"/>
  <c r="L816" i="1"/>
  <c r="L812" i="1"/>
  <c r="K812" i="1"/>
  <c r="K808" i="1"/>
  <c r="L808" i="1"/>
  <c r="K804" i="1"/>
  <c r="L804" i="1"/>
  <c r="L800" i="1"/>
  <c r="K800" i="1"/>
  <c r="K796" i="1"/>
  <c r="L796" i="1"/>
  <c r="L792" i="1"/>
  <c r="K792" i="1"/>
  <c r="K788" i="1"/>
  <c r="L788" i="1"/>
  <c r="K784" i="1"/>
  <c r="L784" i="1"/>
  <c r="K780" i="1"/>
  <c r="L780" i="1"/>
  <c r="L776" i="1"/>
  <c r="K776" i="1"/>
  <c r="K772" i="1"/>
  <c r="L772" i="1"/>
  <c r="L768" i="1"/>
  <c r="K768" i="1"/>
  <c r="K764" i="1"/>
  <c r="L764" i="1"/>
  <c r="K760" i="1"/>
  <c r="L760" i="1"/>
  <c r="K756" i="1"/>
  <c r="L756" i="1"/>
  <c r="L752" i="1"/>
  <c r="K752" i="1"/>
  <c r="K748" i="1"/>
  <c r="L748" i="1"/>
  <c r="K744" i="1"/>
  <c r="L744" i="1"/>
  <c r="L740" i="1"/>
  <c r="K740" i="1"/>
  <c r="K736" i="1"/>
  <c r="L736" i="1"/>
  <c r="K732" i="1"/>
  <c r="L732" i="1"/>
  <c r="L728" i="1"/>
  <c r="K728" i="1"/>
  <c r="K724" i="1"/>
  <c r="L724" i="1"/>
  <c r="L720" i="1"/>
  <c r="K720" i="1"/>
  <c r="K716" i="1"/>
  <c r="L716" i="1"/>
  <c r="K712" i="1"/>
  <c r="L712" i="1"/>
  <c r="K708" i="1"/>
  <c r="L708" i="1"/>
  <c r="K704" i="1"/>
  <c r="L704" i="1"/>
  <c r="K700" i="1"/>
  <c r="L700" i="1"/>
  <c r="L696" i="1"/>
  <c r="K696" i="1"/>
  <c r="K692" i="1"/>
  <c r="L692" i="1"/>
  <c r="K688" i="1"/>
  <c r="L688" i="1"/>
  <c r="K684" i="1"/>
  <c r="L684" i="1"/>
  <c r="K680" i="1"/>
  <c r="L680" i="1"/>
  <c r="K676" i="1"/>
  <c r="L676" i="1"/>
  <c r="K672" i="1"/>
  <c r="L672" i="1"/>
  <c r="K668" i="1"/>
  <c r="L668" i="1"/>
  <c r="K664" i="1"/>
  <c r="L664" i="1"/>
  <c r="K660" i="1"/>
  <c r="L660" i="1"/>
  <c r="K656" i="1"/>
  <c r="L656" i="1"/>
  <c r="K652" i="1"/>
  <c r="L652" i="1"/>
  <c r="K648" i="1"/>
  <c r="L648" i="1"/>
  <c r="K644" i="1"/>
  <c r="L644" i="1"/>
  <c r="K640" i="1"/>
  <c r="L640" i="1"/>
  <c r="K636" i="1"/>
  <c r="L636" i="1"/>
  <c r="K632" i="1"/>
  <c r="L632" i="1"/>
  <c r="K628" i="1"/>
  <c r="L628" i="1"/>
  <c r="K624" i="1"/>
  <c r="L624" i="1"/>
  <c r="K620" i="1"/>
  <c r="L620" i="1"/>
  <c r="K616" i="1"/>
  <c r="L616" i="1"/>
  <c r="K612" i="1"/>
  <c r="L612" i="1"/>
  <c r="K608" i="1"/>
  <c r="L608" i="1"/>
  <c r="K604" i="1"/>
  <c r="L604" i="1"/>
  <c r="K600" i="1"/>
  <c r="L600" i="1"/>
  <c r="K596" i="1"/>
  <c r="L596" i="1"/>
  <c r="K592" i="1"/>
  <c r="L592" i="1"/>
  <c r="K588" i="1"/>
  <c r="L588" i="1"/>
  <c r="K584" i="1"/>
  <c r="L584" i="1"/>
  <c r="K580" i="1"/>
  <c r="L580" i="1"/>
  <c r="K576" i="1"/>
  <c r="L576" i="1"/>
  <c r="K572" i="1"/>
  <c r="L572" i="1"/>
  <c r="K568" i="1"/>
  <c r="L568" i="1"/>
  <c r="K564" i="1"/>
  <c r="L564" i="1"/>
  <c r="K560" i="1"/>
  <c r="L560" i="1"/>
  <c r="K556" i="1"/>
  <c r="L556" i="1"/>
  <c r="K552" i="1"/>
  <c r="L552" i="1"/>
  <c r="K548" i="1"/>
  <c r="L548" i="1"/>
  <c r="K544" i="1"/>
  <c r="L544" i="1"/>
  <c r="K540" i="1"/>
  <c r="L540" i="1"/>
  <c r="K536" i="1"/>
  <c r="L536" i="1"/>
  <c r="K532" i="1"/>
  <c r="L532" i="1"/>
  <c r="K528" i="1"/>
  <c r="L528" i="1"/>
  <c r="K524" i="1"/>
  <c r="L524" i="1"/>
  <c r="K520" i="1"/>
  <c r="L520" i="1"/>
  <c r="K516" i="1"/>
  <c r="L516" i="1"/>
  <c r="K512" i="1"/>
  <c r="L512" i="1"/>
  <c r="K508" i="1"/>
  <c r="L508" i="1"/>
  <c r="K504" i="1"/>
  <c r="L504" i="1"/>
  <c r="K500" i="1"/>
  <c r="L500" i="1"/>
  <c r="K496" i="1"/>
  <c r="L496" i="1"/>
  <c r="K492" i="1"/>
  <c r="L492" i="1"/>
  <c r="K488" i="1"/>
  <c r="L488" i="1"/>
  <c r="K484" i="1"/>
  <c r="L484" i="1"/>
  <c r="K480" i="1"/>
  <c r="L480" i="1"/>
  <c r="K476" i="1"/>
  <c r="L476" i="1"/>
  <c r="K472" i="1"/>
  <c r="L472" i="1"/>
  <c r="K468" i="1"/>
  <c r="L468" i="1"/>
  <c r="K464" i="1"/>
  <c r="L464" i="1"/>
  <c r="K460" i="1"/>
  <c r="L460" i="1"/>
  <c r="K456" i="1"/>
  <c r="L456" i="1"/>
  <c r="K452" i="1"/>
  <c r="L452" i="1"/>
  <c r="K448" i="1"/>
  <c r="L448" i="1"/>
  <c r="K444" i="1"/>
  <c r="L444" i="1"/>
  <c r="K440" i="1"/>
  <c r="L440" i="1"/>
  <c r="K436" i="1"/>
  <c r="L436" i="1"/>
  <c r="K432" i="1"/>
  <c r="L432" i="1"/>
  <c r="K428" i="1"/>
  <c r="L428" i="1"/>
  <c r="K424" i="1"/>
  <c r="L424" i="1"/>
  <c r="K420" i="1"/>
  <c r="L420" i="1"/>
  <c r="K416" i="1"/>
  <c r="L416" i="1"/>
  <c r="K412" i="1"/>
  <c r="L412" i="1"/>
  <c r="K408" i="1"/>
  <c r="L408" i="1"/>
  <c r="K404" i="1"/>
  <c r="L404" i="1"/>
  <c r="K400" i="1"/>
  <c r="L400" i="1"/>
  <c r="K396" i="1"/>
  <c r="L396" i="1"/>
  <c r="K392" i="1"/>
  <c r="L392" i="1"/>
  <c r="K388" i="1"/>
  <c r="L388" i="1"/>
  <c r="K384" i="1"/>
  <c r="L384" i="1"/>
  <c r="K380" i="1"/>
  <c r="L380" i="1"/>
  <c r="K376" i="1"/>
  <c r="L376" i="1"/>
  <c r="K372" i="1"/>
  <c r="L372" i="1"/>
  <c r="K368" i="1"/>
  <c r="L368" i="1"/>
  <c r="K364" i="1"/>
  <c r="L364" i="1"/>
  <c r="K360" i="1"/>
  <c r="L360" i="1"/>
  <c r="K356" i="1"/>
  <c r="L356" i="1"/>
  <c r="K352" i="1"/>
  <c r="L352" i="1"/>
  <c r="K348" i="1"/>
  <c r="L348" i="1"/>
  <c r="K344" i="1"/>
  <c r="L344" i="1"/>
  <c r="K340" i="1"/>
  <c r="L340" i="1"/>
  <c r="K336" i="1"/>
  <c r="L336" i="1"/>
  <c r="K332" i="1"/>
  <c r="L332" i="1"/>
  <c r="K328" i="1"/>
  <c r="L328" i="1"/>
  <c r="K324" i="1"/>
  <c r="L324" i="1"/>
  <c r="K320" i="1"/>
  <c r="L320" i="1"/>
  <c r="K316" i="1"/>
  <c r="L316" i="1"/>
  <c r="K312" i="1"/>
  <c r="L312" i="1"/>
  <c r="K308" i="1"/>
  <c r="L308" i="1"/>
  <c r="K304" i="1"/>
  <c r="L304" i="1"/>
  <c r="K300" i="1"/>
  <c r="L300" i="1"/>
  <c r="K296" i="1"/>
  <c r="L296" i="1"/>
  <c r="K292" i="1"/>
  <c r="L292" i="1"/>
  <c r="K288" i="1"/>
  <c r="L288" i="1"/>
  <c r="K284" i="1"/>
  <c r="L284" i="1"/>
  <c r="K280" i="1"/>
  <c r="L280" i="1"/>
  <c r="K276" i="1"/>
  <c r="L276" i="1"/>
  <c r="K272" i="1"/>
  <c r="L272" i="1"/>
  <c r="K268" i="1"/>
  <c r="L268" i="1"/>
  <c r="K264" i="1"/>
  <c r="L264" i="1"/>
  <c r="K260" i="1"/>
  <c r="L260" i="1"/>
  <c r="K256" i="1"/>
  <c r="L256" i="1"/>
  <c r="K252" i="1"/>
  <c r="L252" i="1"/>
  <c r="L248" i="1"/>
  <c r="K248" i="1"/>
  <c r="K244" i="1"/>
  <c r="L244" i="1"/>
  <c r="K240" i="1"/>
  <c r="L240" i="1"/>
  <c r="K236" i="1"/>
  <c r="L236" i="1"/>
  <c r="K232" i="1"/>
  <c r="L232" i="1"/>
  <c r="K228" i="1"/>
  <c r="L228" i="1"/>
  <c r="K224" i="1"/>
  <c r="L224" i="1"/>
  <c r="K220" i="1"/>
  <c r="L220" i="1"/>
  <c r="K216" i="1"/>
  <c r="L216" i="1"/>
  <c r="K212" i="1"/>
  <c r="L212" i="1"/>
  <c r="K208" i="1"/>
  <c r="L208" i="1"/>
  <c r="K204" i="1"/>
  <c r="L204" i="1"/>
  <c r="K200" i="1"/>
  <c r="L200" i="1"/>
  <c r="K196" i="1"/>
  <c r="L196" i="1"/>
  <c r="K192" i="1"/>
  <c r="L192" i="1"/>
  <c r="K188" i="1"/>
  <c r="L188" i="1"/>
  <c r="K184" i="1"/>
  <c r="L184" i="1"/>
  <c r="K180" i="1"/>
  <c r="L180" i="1"/>
  <c r="K176" i="1"/>
  <c r="L176" i="1"/>
  <c r="K172" i="1"/>
  <c r="L172" i="1"/>
  <c r="K168" i="1"/>
  <c r="L168" i="1"/>
  <c r="K164" i="1"/>
  <c r="L164" i="1"/>
  <c r="K160" i="1"/>
  <c r="L160" i="1"/>
  <c r="K156" i="1"/>
  <c r="L156" i="1"/>
  <c r="K152" i="1"/>
  <c r="L152" i="1"/>
  <c r="K148" i="1"/>
  <c r="L148" i="1"/>
  <c r="K144" i="1"/>
  <c r="L144" i="1"/>
  <c r="K140" i="1"/>
  <c r="L140" i="1"/>
  <c r="K136" i="1"/>
  <c r="L136" i="1"/>
  <c r="K132" i="1"/>
  <c r="L132" i="1"/>
  <c r="K128" i="1"/>
  <c r="L128" i="1"/>
  <c r="K124" i="1"/>
  <c r="L124" i="1"/>
  <c r="K120" i="1"/>
  <c r="L120" i="1"/>
  <c r="K116" i="1"/>
  <c r="L116" i="1"/>
  <c r="K112" i="1"/>
  <c r="L112" i="1"/>
  <c r="K108" i="1"/>
  <c r="L108" i="1"/>
  <c r="K104" i="1"/>
  <c r="L104" i="1"/>
  <c r="K100" i="1"/>
  <c r="L100" i="1"/>
  <c r="K96" i="1"/>
  <c r="L96" i="1"/>
  <c r="K92" i="1"/>
  <c r="L92" i="1"/>
  <c r="K88" i="1"/>
  <c r="L88" i="1"/>
  <c r="K84" i="1"/>
  <c r="L84" i="1"/>
  <c r="K80" i="1"/>
  <c r="L80" i="1"/>
  <c r="K76" i="1"/>
  <c r="L76" i="1"/>
  <c r="K72" i="1"/>
  <c r="L72" i="1"/>
  <c r="K68" i="1"/>
  <c r="L68" i="1"/>
  <c r="K64" i="1"/>
  <c r="L64" i="1"/>
  <c r="K60" i="1"/>
  <c r="L60" i="1"/>
  <c r="K56" i="1"/>
  <c r="L56" i="1"/>
  <c r="K52" i="1"/>
  <c r="L52" i="1"/>
  <c r="K48" i="1"/>
  <c r="L48" i="1"/>
  <c r="K44" i="1"/>
  <c r="L44" i="1"/>
  <c r="K40" i="1"/>
  <c r="L40" i="1"/>
  <c r="K36" i="1"/>
  <c r="L36" i="1"/>
  <c r="K32" i="1"/>
  <c r="L32" i="1"/>
  <c r="K28" i="1"/>
  <c r="L28" i="1"/>
  <c r="K24" i="1"/>
  <c r="L24" i="1"/>
  <c r="K20" i="1"/>
  <c r="L20" i="1"/>
  <c r="K16" i="1"/>
  <c r="L16" i="1"/>
  <c r="K12" i="1"/>
  <c r="L12" i="1"/>
  <c r="K8" i="1"/>
  <c r="L8" i="1"/>
  <c r="K4" i="1"/>
  <c r="L4" i="1"/>
  <c r="L831" i="1"/>
  <c r="K831" i="1"/>
  <c r="L827" i="1"/>
  <c r="K827" i="1"/>
  <c r="L823" i="1"/>
  <c r="K823" i="1"/>
  <c r="L819" i="1"/>
  <c r="K819" i="1"/>
  <c r="L815" i="1"/>
  <c r="K815" i="1"/>
  <c r="L811" i="1"/>
  <c r="K811" i="1"/>
  <c r="L807" i="1"/>
  <c r="K807" i="1"/>
  <c r="L803" i="1"/>
  <c r="K803" i="1"/>
  <c r="L799" i="1"/>
  <c r="K799" i="1"/>
  <c r="L795" i="1"/>
  <c r="K795" i="1"/>
  <c r="L791" i="1"/>
  <c r="K791" i="1"/>
  <c r="L787" i="1"/>
  <c r="K787" i="1"/>
  <c r="L783" i="1"/>
  <c r="K783" i="1"/>
  <c r="L779" i="1"/>
  <c r="K779" i="1"/>
  <c r="L775" i="1"/>
  <c r="K775" i="1"/>
  <c r="L771" i="1"/>
  <c r="K771" i="1"/>
  <c r="L767" i="1"/>
  <c r="K767" i="1"/>
  <c r="L763" i="1"/>
  <c r="K763" i="1"/>
  <c r="L759" i="1"/>
  <c r="K759" i="1"/>
  <c r="L755" i="1"/>
  <c r="K755" i="1"/>
  <c r="L751" i="1"/>
  <c r="K751" i="1"/>
  <c r="L747" i="1"/>
  <c r="K747" i="1"/>
  <c r="L743" i="1"/>
  <c r="K743" i="1"/>
  <c r="L739" i="1"/>
  <c r="K739" i="1"/>
  <c r="L735" i="1"/>
  <c r="K735" i="1"/>
  <c r="L731" i="1"/>
  <c r="K731" i="1"/>
  <c r="L727" i="1"/>
  <c r="K727" i="1"/>
  <c r="L723" i="1"/>
  <c r="K723" i="1"/>
  <c r="L719" i="1"/>
  <c r="K719" i="1"/>
  <c r="L715" i="1"/>
  <c r="K715" i="1"/>
  <c r="L711" i="1"/>
  <c r="K711" i="1"/>
  <c r="L707" i="1"/>
  <c r="K707" i="1"/>
  <c r="L703" i="1"/>
  <c r="K703" i="1"/>
  <c r="L699" i="1"/>
  <c r="K699" i="1"/>
  <c r="L695" i="1"/>
  <c r="K695" i="1"/>
  <c r="L691" i="1"/>
  <c r="K691" i="1"/>
  <c r="L687" i="1"/>
  <c r="K687" i="1"/>
  <c r="L683" i="1"/>
  <c r="K683" i="1"/>
  <c r="L679" i="1"/>
  <c r="K679" i="1"/>
  <c r="L675" i="1"/>
  <c r="K675" i="1"/>
  <c r="L671" i="1"/>
  <c r="K671" i="1"/>
  <c r="L667" i="1"/>
  <c r="K667" i="1"/>
  <c r="L663" i="1"/>
  <c r="K663" i="1"/>
  <c r="L659" i="1"/>
  <c r="K659" i="1"/>
  <c r="L655" i="1"/>
  <c r="K655" i="1"/>
  <c r="L651" i="1"/>
  <c r="K651" i="1"/>
  <c r="L647" i="1"/>
  <c r="K647" i="1"/>
  <c r="L643" i="1"/>
  <c r="K643" i="1"/>
  <c r="L639" i="1"/>
  <c r="K639" i="1"/>
  <c r="L635" i="1"/>
  <c r="K635" i="1"/>
  <c r="L631" i="1"/>
  <c r="K631" i="1"/>
  <c r="L627" i="1"/>
  <c r="K627" i="1"/>
  <c r="L623" i="1"/>
  <c r="K623" i="1"/>
  <c r="L619" i="1"/>
  <c r="K619" i="1"/>
  <c r="L615" i="1"/>
  <c r="K615" i="1"/>
  <c r="L611" i="1"/>
  <c r="K611" i="1"/>
  <c r="L607" i="1"/>
  <c r="K607" i="1"/>
  <c r="L603" i="1"/>
  <c r="K603" i="1"/>
  <c r="L599" i="1"/>
  <c r="K599" i="1"/>
  <c r="L595" i="1"/>
  <c r="K595" i="1"/>
  <c r="L591" i="1"/>
  <c r="K591" i="1"/>
  <c r="L587" i="1"/>
  <c r="K587" i="1"/>
  <c r="L583" i="1"/>
  <c r="K583" i="1"/>
  <c r="L579" i="1"/>
  <c r="K579" i="1"/>
  <c r="L575" i="1"/>
  <c r="K575" i="1"/>
  <c r="L571" i="1"/>
  <c r="K571" i="1"/>
  <c r="L567" i="1"/>
  <c r="K567" i="1"/>
  <c r="L563" i="1"/>
  <c r="K563" i="1"/>
  <c r="L559" i="1"/>
  <c r="K559" i="1"/>
  <c r="L555" i="1"/>
  <c r="K555" i="1"/>
  <c r="L551" i="1"/>
  <c r="K551" i="1"/>
  <c r="L547" i="1"/>
  <c r="K547" i="1"/>
  <c r="L543" i="1"/>
  <c r="K543" i="1"/>
  <c r="L539" i="1"/>
  <c r="K539" i="1"/>
  <c r="L535" i="1"/>
  <c r="K535" i="1"/>
  <c r="L531" i="1"/>
  <c r="K531" i="1"/>
  <c r="L527" i="1"/>
  <c r="K527" i="1"/>
  <c r="L523" i="1"/>
  <c r="K523" i="1"/>
  <c r="L519" i="1"/>
  <c r="K519" i="1"/>
  <c r="L515" i="1"/>
  <c r="K515" i="1"/>
  <c r="L511" i="1"/>
  <c r="K511" i="1"/>
  <c r="L507" i="1"/>
  <c r="K507" i="1"/>
  <c r="L503" i="1"/>
  <c r="K503" i="1"/>
  <c r="L499" i="1"/>
  <c r="K499" i="1"/>
  <c r="L495" i="1"/>
  <c r="K495" i="1"/>
  <c r="L491" i="1"/>
  <c r="K491" i="1"/>
  <c r="L487" i="1"/>
  <c r="K487" i="1"/>
  <c r="L483" i="1"/>
  <c r="K483" i="1"/>
  <c r="L479" i="1"/>
  <c r="K479" i="1"/>
  <c r="L475" i="1"/>
  <c r="K475" i="1"/>
  <c r="L471" i="1"/>
  <c r="K471" i="1"/>
  <c r="L467" i="1"/>
  <c r="K467" i="1"/>
  <c r="L463" i="1"/>
  <c r="K463" i="1"/>
  <c r="L459" i="1"/>
  <c r="K459" i="1"/>
  <c r="L455" i="1"/>
  <c r="K455" i="1"/>
  <c r="L451" i="1"/>
  <c r="K451" i="1"/>
  <c r="L447" i="1"/>
  <c r="K447" i="1"/>
  <c r="L443" i="1"/>
  <c r="K443" i="1"/>
  <c r="L439" i="1"/>
  <c r="K439" i="1"/>
  <c r="L435" i="1"/>
  <c r="K435" i="1"/>
  <c r="L431" i="1"/>
  <c r="K431" i="1"/>
  <c r="L427" i="1"/>
  <c r="K427" i="1"/>
  <c r="L423" i="1"/>
  <c r="K423" i="1"/>
  <c r="L419" i="1"/>
  <c r="K419" i="1"/>
  <c r="L415" i="1"/>
  <c r="K415" i="1"/>
  <c r="L411" i="1"/>
  <c r="K411" i="1"/>
  <c r="L407" i="1"/>
  <c r="K407" i="1"/>
  <c r="L403" i="1"/>
  <c r="K403" i="1"/>
  <c r="L399" i="1"/>
  <c r="K399" i="1"/>
  <c r="L395" i="1"/>
  <c r="K395" i="1"/>
  <c r="L391" i="1"/>
  <c r="K391" i="1"/>
  <c r="L387" i="1"/>
  <c r="K387" i="1"/>
  <c r="L383" i="1"/>
  <c r="K383" i="1"/>
  <c r="L379" i="1"/>
  <c r="K379" i="1"/>
  <c r="L375" i="1"/>
  <c r="K375" i="1"/>
  <c r="L371" i="1"/>
  <c r="K371" i="1"/>
  <c r="L367" i="1"/>
  <c r="K367" i="1"/>
  <c r="L363" i="1"/>
  <c r="K363" i="1"/>
  <c r="L359" i="1"/>
  <c r="K359" i="1"/>
  <c r="L355" i="1"/>
  <c r="K355" i="1"/>
  <c r="L351" i="1"/>
  <c r="K351" i="1"/>
  <c r="L347" i="1"/>
  <c r="K347" i="1"/>
  <c r="L343" i="1"/>
  <c r="K343" i="1"/>
  <c r="L339" i="1"/>
  <c r="K339" i="1"/>
  <c r="L335" i="1"/>
  <c r="K335" i="1"/>
  <c r="L331" i="1"/>
  <c r="K331" i="1"/>
  <c r="L327" i="1"/>
  <c r="K327" i="1"/>
  <c r="L323" i="1"/>
  <c r="K323" i="1"/>
  <c r="L319" i="1"/>
  <c r="K319" i="1"/>
  <c r="L315" i="1"/>
  <c r="K315" i="1"/>
  <c r="L311" i="1"/>
  <c r="K311" i="1"/>
  <c r="L307" i="1"/>
  <c r="K307" i="1"/>
  <c r="L303" i="1"/>
  <c r="K303" i="1"/>
  <c r="L299" i="1"/>
  <c r="K299" i="1"/>
  <c r="L295" i="1"/>
  <c r="K295" i="1"/>
  <c r="L291" i="1"/>
  <c r="K291" i="1"/>
  <c r="L287" i="1"/>
  <c r="K287" i="1"/>
  <c r="L283" i="1"/>
  <c r="K283" i="1"/>
  <c r="L279" i="1"/>
  <c r="K279" i="1"/>
  <c r="L275" i="1"/>
  <c r="K275" i="1"/>
  <c r="L271" i="1"/>
  <c r="K271" i="1"/>
  <c r="L267" i="1"/>
  <c r="K267" i="1"/>
  <c r="L263" i="1"/>
  <c r="K263" i="1"/>
  <c r="L259" i="1"/>
  <c r="K259" i="1"/>
  <c r="L255" i="1"/>
  <c r="K255" i="1"/>
  <c r="L251" i="1"/>
  <c r="K251" i="1"/>
  <c r="L247" i="1"/>
  <c r="K247" i="1"/>
  <c r="L243" i="1"/>
  <c r="K243" i="1"/>
  <c r="L239" i="1"/>
  <c r="K239" i="1"/>
  <c r="L235" i="1"/>
  <c r="K235" i="1"/>
  <c r="L231" i="1"/>
  <c r="K231" i="1"/>
  <c r="L227" i="1"/>
  <c r="K227" i="1"/>
  <c r="L223" i="1"/>
  <c r="K223" i="1"/>
  <c r="L219" i="1"/>
  <c r="K219" i="1"/>
  <c r="L215" i="1"/>
  <c r="K215" i="1"/>
  <c r="L211" i="1"/>
  <c r="K211" i="1"/>
  <c r="L207" i="1"/>
  <c r="K207" i="1"/>
  <c r="L203" i="1"/>
  <c r="K203" i="1"/>
  <c r="L199" i="1"/>
  <c r="K199" i="1"/>
  <c r="L195" i="1"/>
  <c r="K195" i="1"/>
  <c r="L191" i="1"/>
  <c r="K191" i="1"/>
  <c r="L187" i="1"/>
  <c r="K187" i="1"/>
  <c r="L183" i="1"/>
  <c r="K183" i="1"/>
  <c r="L179" i="1"/>
  <c r="K179" i="1"/>
  <c r="L175" i="1"/>
  <c r="K175" i="1"/>
  <c r="L171" i="1"/>
  <c r="K171" i="1"/>
  <c r="L167" i="1"/>
  <c r="K167" i="1"/>
  <c r="L163" i="1"/>
  <c r="K163" i="1"/>
  <c r="L159" i="1"/>
  <c r="K159" i="1"/>
  <c r="L155" i="1"/>
  <c r="K155" i="1"/>
  <c r="L151" i="1"/>
  <c r="K151" i="1"/>
  <c r="L147" i="1"/>
  <c r="K147" i="1"/>
  <c r="L143" i="1"/>
  <c r="K143" i="1"/>
  <c r="L139" i="1"/>
  <c r="K139" i="1"/>
  <c r="L135" i="1"/>
  <c r="K135" i="1"/>
  <c r="L131" i="1"/>
  <c r="K131" i="1"/>
  <c r="L127" i="1"/>
  <c r="K127" i="1"/>
  <c r="L123" i="1"/>
  <c r="K123" i="1"/>
  <c r="L119" i="1"/>
  <c r="K119" i="1"/>
  <c r="L115" i="1"/>
  <c r="K115" i="1"/>
  <c r="L111" i="1"/>
  <c r="K111" i="1"/>
  <c r="L107" i="1"/>
  <c r="K107" i="1"/>
  <c r="L103" i="1"/>
  <c r="K103" i="1"/>
  <c r="L99" i="1"/>
  <c r="K99" i="1"/>
  <c r="L95" i="1"/>
  <c r="K95" i="1"/>
  <c r="L91" i="1"/>
  <c r="K91" i="1"/>
  <c r="L87" i="1"/>
  <c r="K87" i="1"/>
  <c r="L83" i="1"/>
  <c r="K83" i="1"/>
  <c r="L79" i="1"/>
  <c r="K79" i="1"/>
  <c r="L75" i="1"/>
  <c r="K75" i="1"/>
  <c r="L71" i="1"/>
  <c r="K71" i="1"/>
  <c r="L67" i="1"/>
  <c r="K67" i="1"/>
  <c r="L63" i="1"/>
  <c r="K63" i="1"/>
  <c r="L59" i="1"/>
  <c r="K59" i="1"/>
  <c r="L55" i="1"/>
  <c r="K55" i="1"/>
  <c r="L51" i="1"/>
  <c r="K51" i="1"/>
  <c r="L47" i="1"/>
  <c r="K47" i="1"/>
  <c r="L43" i="1"/>
  <c r="K43" i="1"/>
  <c r="L39" i="1"/>
  <c r="K39" i="1"/>
  <c r="L35" i="1"/>
  <c r="K35" i="1"/>
  <c r="L31" i="1"/>
  <c r="K31" i="1"/>
  <c r="L27" i="1"/>
  <c r="K27" i="1"/>
  <c r="L23" i="1"/>
  <c r="K23" i="1"/>
  <c r="L19" i="1"/>
  <c r="K19" i="1"/>
  <c r="L15" i="1"/>
  <c r="K15" i="1"/>
  <c r="L11" i="1"/>
  <c r="K11" i="1"/>
  <c r="L7" i="1"/>
  <c r="K7" i="1"/>
  <c r="L3" i="1"/>
  <c r="K3" i="1"/>
  <c r="M834" i="1"/>
  <c r="K830" i="1"/>
  <c r="L830" i="1"/>
  <c r="K826" i="1"/>
  <c r="L826" i="1"/>
  <c r="K822" i="1"/>
  <c r="L822" i="1"/>
  <c r="L818" i="1"/>
  <c r="K818" i="1"/>
  <c r="K814" i="1"/>
  <c r="L814" i="1"/>
  <c r="K810" i="1"/>
  <c r="L810" i="1"/>
  <c r="L806" i="1"/>
  <c r="K806" i="1"/>
  <c r="K802" i="1"/>
  <c r="L802" i="1"/>
  <c r="K798" i="1"/>
  <c r="L798" i="1"/>
  <c r="K794" i="1"/>
  <c r="L794" i="1"/>
  <c r="K790" i="1"/>
  <c r="L790" i="1"/>
  <c r="L786" i="1"/>
  <c r="K786" i="1"/>
  <c r="K782" i="1"/>
  <c r="L782" i="1"/>
  <c r="K778" i="1"/>
  <c r="L778" i="1"/>
  <c r="K774" i="1"/>
  <c r="L774" i="1"/>
  <c r="K770" i="1"/>
  <c r="L770" i="1"/>
  <c r="K766" i="1"/>
  <c r="L766" i="1"/>
  <c r="L762" i="1"/>
  <c r="K762" i="1"/>
  <c r="K758" i="1"/>
  <c r="L758" i="1"/>
  <c r="K754" i="1"/>
  <c r="L754" i="1"/>
  <c r="K750" i="1"/>
  <c r="L750" i="1"/>
  <c r="L746" i="1"/>
  <c r="K746" i="1"/>
  <c r="K742" i="1"/>
  <c r="L742" i="1"/>
  <c r="K738" i="1"/>
  <c r="L738" i="1"/>
  <c r="L734" i="1"/>
  <c r="K734" i="1"/>
  <c r="K730" i="1"/>
  <c r="L730" i="1"/>
  <c r="K726" i="1"/>
  <c r="L726" i="1"/>
  <c r="K722" i="1"/>
  <c r="L722" i="1"/>
  <c r="K718" i="1"/>
  <c r="L718" i="1"/>
  <c r="K714" i="1"/>
  <c r="L714" i="1"/>
  <c r="L710" i="1"/>
  <c r="K710" i="1"/>
  <c r="K706" i="1"/>
  <c r="L706" i="1"/>
  <c r="K702" i="1"/>
  <c r="L702" i="1"/>
  <c r="K698" i="1"/>
  <c r="L698" i="1"/>
  <c r="K694" i="1"/>
  <c r="L694" i="1"/>
  <c r="K690" i="1"/>
  <c r="L690" i="1"/>
  <c r="K686" i="1"/>
  <c r="L686" i="1"/>
  <c r="K682" i="1"/>
  <c r="L682" i="1"/>
  <c r="K678" i="1"/>
  <c r="L678" i="1"/>
  <c r="L674" i="1"/>
  <c r="K674" i="1"/>
  <c r="K670" i="1"/>
  <c r="L670" i="1"/>
  <c r="K666" i="1"/>
  <c r="L666" i="1"/>
  <c r="K662" i="1"/>
  <c r="L662" i="1"/>
  <c r="K658" i="1"/>
  <c r="L658" i="1"/>
  <c r="K654" i="1"/>
  <c r="L654" i="1"/>
  <c r="K650" i="1"/>
  <c r="L650" i="1"/>
  <c r="K646" i="1"/>
  <c r="L646" i="1"/>
  <c r="L642" i="1"/>
  <c r="K642" i="1"/>
  <c r="K638" i="1"/>
  <c r="L638" i="1"/>
  <c r="K634" i="1"/>
  <c r="L634" i="1"/>
  <c r="K630" i="1"/>
  <c r="L630" i="1"/>
  <c r="K626" i="1"/>
  <c r="L626" i="1"/>
  <c r="K622" i="1"/>
  <c r="L622" i="1"/>
  <c r="K618" i="1"/>
  <c r="L618" i="1"/>
  <c r="K614" i="1"/>
  <c r="L614" i="1"/>
  <c r="K610" i="1"/>
  <c r="L610" i="1"/>
  <c r="K606" i="1"/>
  <c r="L606" i="1"/>
  <c r="K602" i="1"/>
  <c r="L602" i="1"/>
  <c r="K598" i="1"/>
  <c r="L598" i="1"/>
  <c r="K594" i="1"/>
  <c r="L594" i="1"/>
  <c r="K590" i="1"/>
  <c r="L590" i="1"/>
  <c r="K586" i="1"/>
  <c r="L586" i="1"/>
  <c r="K582" i="1"/>
  <c r="L582" i="1"/>
  <c r="K578" i="1"/>
  <c r="L578" i="1"/>
  <c r="K574" i="1"/>
  <c r="L574" i="1"/>
  <c r="L570" i="1"/>
  <c r="K570" i="1"/>
  <c r="K566" i="1"/>
  <c r="L566" i="1"/>
  <c r="K562" i="1"/>
  <c r="L562" i="1"/>
  <c r="K558" i="1"/>
  <c r="L558" i="1"/>
  <c r="K554" i="1"/>
  <c r="L554" i="1"/>
  <c r="K550" i="1"/>
  <c r="L550" i="1"/>
  <c r="K546" i="1"/>
  <c r="L546" i="1"/>
  <c r="K542" i="1"/>
  <c r="L542" i="1"/>
  <c r="K538" i="1"/>
  <c r="L538" i="1"/>
  <c r="K534" i="1"/>
  <c r="L534" i="1"/>
  <c r="K530" i="1"/>
  <c r="L530" i="1"/>
  <c r="K526" i="1"/>
  <c r="L526" i="1"/>
  <c r="K522" i="1"/>
  <c r="L522" i="1"/>
  <c r="K518" i="1"/>
  <c r="L518" i="1"/>
  <c r="K514" i="1"/>
  <c r="L514" i="1"/>
  <c r="K510" i="1"/>
  <c r="L510" i="1"/>
  <c r="K506" i="1"/>
  <c r="L506" i="1"/>
  <c r="K502" i="1"/>
  <c r="L502" i="1"/>
  <c r="K498" i="1"/>
  <c r="L498" i="1"/>
  <c r="K494" i="1"/>
  <c r="L494" i="1"/>
  <c r="K490" i="1"/>
  <c r="L490" i="1"/>
  <c r="K486" i="1"/>
  <c r="L486" i="1"/>
  <c r="K482" i="1"/>
  <c r="L482" i="1"/>
  <c r="K478" i="1"/>
  <c r="L478" i="1"/>
  <c r="K474" i="1"/>
  <c r="L474" i="1"/>
  <c r="K470" i="1"/>
  <c r="L470" i="1"/>
  <c r="K466" i="1"/>
  <c r="L466" i="1"/>
  <c r="K462" i="1"/>
  <c r="L462" i="1"/>
  <c r="K458" i="1"/>
  <c r="L458" i="1"/>
  <c r="K454" i="1"/>
  <c r="L454" i="1"/>
  <c r="K450" i="1"/>
  <c r="L450" i="1"/>
  <c r="K446" i="1"/>
  <c r="L446" i="1"/>
  <c r="K442" i="1"/>
  <c r="L442" i="1"/>
  <c r="K438" i="1"/>
  <c r="L438" i="1"/>
  <c r="K434" i="1"/>
  <c r="L434" i="1"/>
  <c r="K430" i="1"/>
  <c r="L430" i="1"/>
  <c r="K426" i="1"/>
  <c r="L426" i="1"/>
  <c r="K422" i="1"/>
  <c r="L422" i="1"/>
  <c r="K418" i="1"/>
  <c r="L418" i="1"/>
  <c r="K414" i="1"/>
  <c r="L414" i="1"/>
  <c r="K410" i="1"/>
  <c r="L410" i="1"/>
  <c r="K406" i="1"/>
  <c r="L406" i="1"/>
  <c r="K402" i="1"/>
  <c r="L402" i="1"/>
  <c r="K398" i="1"/>
  <c r="L398" i="1"/>
  <c r="K394" i="1"/>
  <c r="L394" i="1"/>
  <c r="K390" i="1"/>
  <c r="L390" i="1"/>
  <c r="K386" i="1"/>
  <c r="L386" i="1"/>
  <c r="K382" i="1"/>
  <c r="L382" i="1"/>
  <c r="K378" i="1"/>
  <c r="L378" i="1"/>
  <c r="K374" i="1"/>
  <c r="L374" i="1"/>
  <c r="K370" i="1"/>
  <c r="L370" i="1"/>
  <c r="K366" i="1"/>
  <c r="L366" i="1"/>
  <c r="K362" i="1"/>
  <c r="L362" i="1"/>
  <c r="K358" i="1"/>
  <c r="L358" i="1"/>
  <c r="K354" i="1"/>
  <c r="L354" i="1"/>
  <c r="K350" i="1"/>
  <c r="L350" i="1"/>
  <c r="K346" i="1"/>
  <c r="L346" i="1"/>
  <c r="K342" i="1"/>
  <c r="L342" i="1"/>
  <c r="K338" i="1"/>
  <c r="L338" i="1"/>
  <c r="K334" i="1"/>
  <c r="L334" i="1"/>
  <c r="K330" i="1"/>
  <c r="L330" i="1"/>
  <c r="K326" i="1"/>
  <c r="L326" i="1"/>
  <c r="K322" i="1"/>
  <c r="L322" i="1"/>
  <c r="K318" i="1"/>
  <c r="L318" i="1"/>
  <c r="K314" i="1"/>
  <c r="L314" i="1"/>
  <c r="K310" i="1"/>
  <c r="L310" i="1"/>
  <c r="K306" i="1"/>
  <c r="L306" i="1"/>
  <c r="K302" i="1"/>
  <c r="L302" i="1"/>
  <c r="K298" i="1"/>
  <c r="M298" i="1" s="1"/>
  <c r="L298" i="1"/>
  <c r="K294" i="1"/>
  <c r="L294" i="1"/>
  <c r="K290" i="1"/>
  <c r="M290" i="1" s="1"/>
  <c r="L290" i="1"/>
  <c r="K286" i="1"/>
  <c r="L286" i="1"/>
  <c r="K282" i="1"/>
  <c r="L282" i="1"/>
  <c r="K278" i="1"/>
  <c r="L278" i="1"/>
  <c r="K274" i="1"/>
  <c r="M274" i="1" s="1"/>
  <c r="L274" i="1"/>
  <c r="K270" i="1"/>
  <c r="L270" i="1"/>
  <c r="K266" i="1"/>
  <c r="M266" i="1" s="1"/>
  <c r="L266" i="1"/>
  <c r="K262" i="1"/>
  <c r="L262" i="1"/>
  <c r="K258" i="1"/>
  <c r="M258" i="1" s="1"/>
  <c r="L258" i="1"/>
  <c r="K254" i="1"/>
  <c r="L254" i="1"/>
  <c r="K250" i="1"/>
  <c r="L250" i="1"/>
  <c r="K246" i="1"/>
  <c r="L246" i="1"/>
  <c r="K242" i="1"/>
  <c r="M242" i="1" s="1"/>
  <c r="L242" i="1"/>
  <c r="K238" i="1"/>
  <c r="L238" i="1"/>
  <c r="K234" i="1"/>
  <c r="M234" i="1" s="1"/>
  <c r="L234" i="1"/>
  <c r="K230" i="1"/>
  <c r="L230" i="1"/>
  <c r="K226" i="1"/>
  <c r="M226" i="1" s="1"/>
  <c r="L226" i="1"/>
  <c r="K222" i="1"/>
  <c r="L222" i="1"/>
  <c r="K218" i="1"/>
  <c r="L218" i="1"/>
  <c r="K214" i="1"/>
  <c r="L214" i="1"/>
  <c r="K210" i="1"/>
  <c r="M210" i="1" s="1"/>
  <c r="L210" i="1"/>
  <c r="K206" i="1"/>
  <c r="L206" i="1"/>
  <c r="K202" i="1"/>
  <c r="M202" i="1" s="1"/>
  <c r="L202" i="1"/>
  <c r="K198" i="1"/>
  <c r="L198" i="1"/>
  <c r="K194" i="1"/>
  <c r="M194" i="1" s="1"/>
  <c r="L194" i="1"/>
  <c r="K190" i="1"/>
  <c r="L190" i="1"/>
  <c r="K186" i="1"/>
  <c r="L186" i="1"/>
  <c r="K182" i="1"/>
  <c r="L182" i="1"/>
  <c r="K178" i="1"/>
  <c r="M178" i="1" s="1"/>
  <c r="L178" i="1"/>
  <c r="K174" i="1"/>
  <c r="L174" i="1"/>
  <c r="K170" i="1"/>
  <c r="M170" i="1" s="1"/>
  <c r="L170" i="1"/>
  <c r="K166" i="1"/>
  <c r="L166" i="1"/>
  <c r="K162" i="1"/>
  <c r="M162" i="1" s="1"/>
  <c r="L162" i="1"/>
  <c r="K158" i="1"/>
  <c r="L158" i="1"/>
  <c r="K154" i="1"/>
  <c r="L154" i="1"/>
  <c r="K150" i="1"/>
  <c r="L150" i="1"/>
  <c r="K146" i="1"/>
  <c r="M146" i="1" s="1"/>
  <c r="L146" i="1"/>
  <c r="K142" i="1"/>
  <c r="L142" i="1"/>
  <c r="K138" i="1"/>
  <c r="M138" i="1" s="1"/>
  <c r="L138" i="1"/>
  <c r="K134" i="1"/>
  <c r="L134" i="1"/>
  <c r="K130" i="1"/>
  <c r="M130" i="1" s="1"/>
  <c r="L130" i="1"/>
  <c r="K126" i="1"/>
  <c r="L126" i="1"/>
  <c r="K122" i="1"/>
  <c r="L122" i="1"/>
  <c r="K118" i="1"/>
  <c r="L118" i="1"/>
  <c r="K114" i="1"/>
  <c r="L114" i="1"/>
  <c r="K110" i="1"/>
  <c r="L110" i="1"/>
  <c r="K106" i="1"/>
  <c r="M106" i="1" s="1"/>
  <c r="L106" i="1"/>
  <c r="K102" i="1"/>
  <c r="L102" i="1"/>
  <c r="K98" i="1"/>
  <c r="M98" i="1" s="1"/>
  <c r="L98" i="1"/>
  <c r="K94" i="1"/>
  <c r="L94" i="1"/>
  <c r="K90" i="1"/>
  <c r="L90" i="1"/>
  <c r="K86" i="1"/>
  <c r="L86" i="1"/>
  <c r="K82" i="1"/>
  <c r="M82" i="1" s="1"/>
  <c r="L82" i="1"/>
  <c r="K78" i="1"/>
  <c r="L78" i="1"/>
  <c r="K74" i="1"/>
  <c r="L74" i="1"/>
  <c r="K70" i="1"/>
  <c r="L70" i="1"/>
  <c r="K66" i="1"/>
  <c r="M66" i="1" s="1"/>
  <c r="L66" i="1"/>
  <c r="K62" i="1"/>
  <c r="L62" i="1"/>
  <c r="K58" i="1"/>
  <c r="L58" i="1"/>
  <c r="K54" i="1"/>
  <c r="L54" i="1"/>
  <c r="K50" i="1"/>
  <c r="M50" i="1" s="1"/>
  <c r="L50" i="1"/>
  <c r="K46" i="1"/>
  <c r="L46" i="1"/>
  <c r="K42" i="1"/>
  <c r="M42" i="1" s="1"/>
  <c r="L42" i="1"/>
  <c r="K38" i="1"/>
  <c r="L38" i="1"/>
  <c r="K34" i="1"/>
  <c r="L34" i="1"/>
  <c r="K30" i="1"/>
  <c r="L30" i="1"/>
  <c r="K26" i="1"/>
  <c r="L26" i="1"/>
  <c r="K22" i="1"/>
  <c r="L22" i="1"/>
  <c r="K18" i="1"/>
  <c r="M18" i="1" s="1"/>
  <c r="L18" i="1"/>
  <c r="K14" i="1"/>
  <c r="L14" i="1"/>
  <c r="K10" i="1"/>
  <c r="M10" i="1" s="1"/>
  <c r="L10" i="1"/>
  <c r="K6" i="1"/>
  <c r="L6" i="1"/>
  <c r="L829" i="1"/>
  <c r="K829" i="1"/>
  <c r="L825" i="1"/>
  <c r="K825" i="1"/>
  <c r="L821" i="1"/>
  <c r="K821" i="1"/>
  <c r="L817" i="1"/>
  <c r="K817" i="1"/>
  <c r="L813" i="1"/>
  <c r="M813" i="1" s="1"/>
  <c r="K813" i="1"/>
  <c r="L809" i="1"/>
  <c r="K809" i="1"/>
  <c r="L805" i="1"/>
  <c r="M805" i="1" s="1"/>
  <c r="K805" i="1"/>
  <c r="L801" i="1"/>
  <c r="K801" i="1"/>
  <c r="L797" i="1"/>
  <c r="K797" i="1"/>
  <c r="L793" i="1"/>
  <c r="K793" i="1"/>
  <c r="L789" i="1"/>
  <c r="M789" i="1" s="1"/>
  <c r="K789" i="1"/>
  <c r="L785" i="1"/>
  <c r="K785" i="1"/>
  <c r="L781" i="1"/>
  <c r="M781" i="1" s="1"/>
  <c r="K781" i="1"/>
  <c r="L777" i="1"/>
  <c r="K777" i="1"/>
  <c r="L773" i="1"/>
  <c r="K773" i="1"/>
  <c r="L769" i="1"/>
  <c r="K769" i="1"/>
  <c r="L765" i="1"/>
  <c r="K765" i="1"/>
  <c r="L761" i="1"/>
  <c r="K761" i="1"/>
  <c r="L757" i="1"/>
  <c r="M757" i="1" s="1"/>
  <c r="K757" i="1"/>
  <c r="L753" i="1"/>
  <c r="K753" i="1"/>
  <c r="L749" i="1"/>
  <c r="M749" i="1" s="1"/>
  <c r="K749" i="1"/>
  <c r="L745" i="1"/>
  <c r="K745" i="1"/>
  <c r="L741" i="1"/>
  <c r="K741" i="1"/>
  <c r="L737" i="1"/>
  <c r="K737" i="1"/>
  <c r="L733" i="1"/>
  <c r="K733" i="1"/>
  <c r="L729" i="1"/>
  <c r="K729" i="1"/>
  <c r="L725" i="1"/>
  <c r="M725" i="1" s="1"/>
  <c r="K725" i="1"/>
  <c r="L721" i="1"/>
  <c r="K721" i="1"/>
  <c r="L717" i="1"/>
  <c r="K717" i="1"/>
  <c r="L713" i="1"/>
  <c r="K713" i="1"/>
  <c r="L709" i="1"/>
  <c r="K709" i="1"/>
  <c r="L705" i="1"/>
  <c r="K705" i="1"/>
  <c r="L701" i="1"/>
  <c r="M701" i="1" s="1"/>
  <c r="K701" i="1"/>
  <c r="L697" i="1"/>
  <c r="K697" i="1"/>
  <c r="L693" i="1"/>
  <c r="K693" i="1"/>
  <c r="L689" i="1"/>
  <c r="K689" i="1"/>
  <c r="L685" i="1"/>
  <c r="K685" i="1"/>
  <c r="L681" i="1"/>
  <c r="K681" i="1"/>
  <c r="L677" i="1"/>
  <c r="M677" i="1" s="1"/>
  <c r="K677" i="1"/>
  <c r="L673" i="1"/>
  <c r="K673" i="1"/>
  <c r="L669" i="1"/>
  <c r="M669" i="1" s="1"/>
  <c r="K669" i="1"/>
  <c r="L665" i="1"/>
  <c r="K665" i="1"/>
  <c r="L661" i="1"/>
  <c r="K661" i="1"/>
  <c r="L657" i="1"/>
  <c r="K657" i="1"/>
  <c r="L653" i="1"/>
  <c r="M653" i="1" s="1"/>
  <c r="K653" i="1"/>
  <c r="L649" i="1"/>
  <c r="K649" i="1"/>
  <c r="L645" i="1"/>
  <c r="M645" i="1" s="1"/>
  <c r="K645" i="1"/>
  <c r="L641" i="1"/>
  <c r="K641" i="1"/>
  <c r="L637" i="1"/>
  <c r="K637" i="1"/>
  <c r="L633" i="1"/>
  <c r="K633" i="1"/>
  <c r="L629" i="1"/>
  <c r="K629" i="1"/>
  <c r="L625" i="1"/>
  <c r="K625" i="1"/>
  <c r="L621" i="1"/>
  <c r="M621" i="1" s="1"/>
  <c r="K621" i="1"/>
  <c r="L617" i="1"/>
  <c r="K617" i="1"/>
  <c r="L613" i="1"/>
  <c r="K613" i="1"/>
  <c r="L609" i="1"/>
  <c r="K609" i="1"/>
  <c r="L605" i="1"/>
  <c r="K605" i="1"/>
  <c r="L601" i="1"/>
  <c r="K601" i="1"/>
  <c r="L597" i="1"/>
  <c r="M597" i="1" s="1"/>
  <c r="K597" i="1"/>
  <c r="L593" i="1"/>
  <c r="K593" i="1"/>
  <c r="L589" i="1"/>
  <c r="M589" i="1" s="1"/>
  <c r="K589" i="1"/>
  <c r="L585" i="1"/>
  <c r="K585" i="1"/>
  <c r="L581" i="1"/>
  <c r="K581" i="1"/>
  <c r="L577" i="1"/>
  <c r="K577" i="1"/>
  <c r="L573" i="1"/>
  <c r="K573" i="1"/>
  <c r="L569" i="1"/>
  <c r="K569" i="1"/>
  <c r="L565" i="1"/>
  <c r="K565" i="1"/>
  <c r="L561" i="1"/>
  <c r="K561" i="1"/>
  <c r="L557" i="1"/>
  <c r="M557" i="1" s="1"/>
  <c r="K557" i="1"/>
  <c r="L553" i="1"/>
  <c r="K553" i="1"/>
  <c r="L549" i="1"/>
  <c r="K549" i="1"/>
  <c r="L545" i="1"/>
  <c r="K545" i="1"/>
  <c r="L541" i="1"/>
  <c r="K541" i="1"/>
  <c r="L537" i="1"/>
  <c r="K537" i="1"/>
  <c r="L533" i="1"/>
  <c r="M533" i="1" s="1"/>
  <c r="K533" i="1"/>
  <c r="L529" i="1"/>
  <c r="K529" i="1"/>
  <c r="L525" i="1"/>
  <c r="M525" i="1" s="1"/>
  <c r="K525" i="1"/>
  <c r="L521" i="1"/>
  <c r="K521" i="1"/>
  <c r="L517" i="1"/>
  <c r="K517" i="1"/>
  <c r="L513" i="1"/>
  <c r="K513" i="1"/>
  <c r="L509" i="1"/>
  <c r="K509" i="1"/>
  <c r="L505" i="1"/>
  <c r="K505" i="1"/>
  <c r="L501" i="1"/>
  <c r="K501" i="1"/>
  <c r="L497" i="1"/>
  <c r="K497" i="1"/>
  <c r="L493" i="1"/>
  <c r="M493" i="1" s="1"/>
  <c r="K493" i="1"/>
  <c r="L489" i="1"/>
  <c r="K489" i="1"/>
  <c r="L485" i="1"/>
  <c r="K485" i="1"/>
  <c r="L481" i="1"/>
  <c r="K481" i="1"/>
  <c r="L477" i="1"/>
  <c r="K477" i="1"/>
  <c r="L473" i="1"/>
  <c r="K473" i="1"/>
  <c r="L469" i="1"/>
  <c r="M469" i="1" s="1"/>
  <c r="K469" i="1"/>
  <c r="L465" i="1"/>
  <c r="K465" i="1"/>
  <c r="L461" i="1"/>
  <c r="M461" i="1" s="1"/>
  <c r="K461" i="1"/>
  <c r="L457" i="1"/>
  <c r="K457" i="1"/>
  <c r="L453" i="1"/>
  <c r="K453" i="1"/>
  <c r="L449" i="1"/>
  <c r="K449" i="1"/>
  <c r="L445" i="1"/>
  <c r="K445" i="1"/>
  <c r="L441" i="1"/>
  <c r="K441" i="1"/>
  <c r="L437" i="1"/>
  <c r="K437" i="1"/>
  <c r="L433" i="1"/>
  <c r="K433" i="1"/>
  <c r="L429" i="1"/>
  <c r="K429" i="1"/>
  <c r="L425" i="1"/>
  <c r="K425" i="1"/>
  <c r="L421" i="1"/>
  <c r="K421" i="1"/>
  <c r="L417" i="1"/>
  <c r="K417" i="1"/>
  <c r="L413" i="1"/>
  <c r="M413" i="1" s="1"/>
  <c r="K413" i="1"/>
  <c r="L409" i="1"/>
  <c r="K409" i="1"/>
  <c r="L405" i="1"/>
  <c r="K405" i="1"/>
  <c r="L401" i="1"/>
  <c r="K401" i="1"/>
  <c r="L397" i="1"/>
  <c r="K397" i="1"/>
  <c r="L393" i="1"/>
  <c r="K393" i="1"/>
  <c r="L389" i="1"/>
  <c r="K389" i="1"/>
  <c r="L385" i="1"/>
  <c r="K385" i="1"/>
  <c r="L381" i="1"/>
  <c r="K381" i="1"/>
  <c r="L377" i="1"/>
  <c r="K377" i="1"/>
  <c r="L373" i="1"/>
  <c r="K373" i="1"/>
  <c r="L369" i="1"/>
  <c r="K369" i="1"/>
  <c r="L365" i="1"/>
  <c r="M365" i="1" s="1"/>
  <c r="K365" i="1"/>
  <c r="L361" i="1"/>
  <c r="K361" i="1"/>
  <c r="L357" i="1"/>
  <c r="K357" i="1"/>
  <c r="L353" i="1"/>
  <c r="K353" i="1"/>
  <c r="L349" i="1"/>
  <c r="K349" i="1"/>
  <c r="L345" i="1"/>
  <c r="K345" i="1"/>
  <c r="L341" i="1"/>
  <c r="K341" i="1"/>
  <c r="L337" i="1"/>
  <c r="K337" i="1"/>
  <c r="L333" i="1"/>
  <c r="K333" i="1"/>
  <c r="L329" i="1"/>
  <c r="K329" i="1"/>
  <c r="L325" i="1"/>
  <c r="K325" i="1"/>
  <c r="L321" i="1"/>
  <c r="K321" i="1"/>
  <c r="L317" i="1"/>
  <c r="M317" i="1" s="1"/>
  <c r="K317" i="1"/>
  <c r="L313" i="1"/>
  <c r="K313" i="1"/>
  <c r="L309" i="1"/>
  <c r="K309" i="1"/>
  <c r="L305" i="1"/>
  <c r="K305" i="1"/>
  <c r="L301" i="1"/>
  <c r="M301" i="1" s="1"/>
  <c r="K301" i="1"/>
  <c r="L297" i="1"/>
  <c r="K297" i="1"/>
  <c r="L293" i="1"/>
  <c r="K293" i="1"/>
  <c r="L289" i="1"/>
  <c r="K289" i="1"/>
  <c r="L285" i="1"/>
  <c r="K285" i="1"/>
  <c r="L281" i="1"/>
  <c r="K281" i="1"/>
  <c r="L277" i="1"/>
  <c r="K277" i="1"/>
  <c r="L273" i="1"/>
  <c r="K273" i="1"/>
  <c r="L269" i="1"/>
  <c r="K269" i="1"/>
  <c r="L265" i="1"/>
  <c r="K265" i="1"/>
  <c r="L261" i="1"/>
  <c r="K261" i="1"/>
  <c r="L257" i="1"/>
  <c r="K257" i="1"/>
  <c r="L253" i="1"/>
  <c r="M253" i="1" s="1"/>
  <c r="K253" i="1"/>
  <c r="L249" i="1"/>
  <c r="K249" i="1"/>
  <c r="L245" i="1"/>
  <c r="K245" i="1"/>
  <c r="L241" i="1"/>
  <c r="K241" i="1"/>
  <c r="L237" i="1"/>
  <c r="M237" i="1" s="1"/>
  <c r="K237" i="1"/>
  <c r="L233" i="1"/>
  <c r="K233" i="1"/>
  <c r="L229" i="1"/>
  <c r="K229" i="1"/>
  <c r="L225" i="1"/>
  <c r="K225" i="1"/>
  <c r="L221" i="1"/>
  <c r="K221" i="1"/>
  <c r="L217" i="1"/>
  <c r="K217" i="1"/>
  <c r="L213" i="1"/>
  <c r="K213" i="1"/>
  <c r="L209" i="1"/>
  <c r="K209" i="1"/>
  <c r="L205" i="1"/>
  <c r="K205" i="1"/>
  <c r="L201" i="1"/>
  <c r="K201" i="1"/>
  <c r="L197" i="1"/>
  <c r="K197" i="1"/>
  <c r="L193" i="1"/>
  <c r="K193" i="1"/>
  <c r="L189" i="1"/>
  <c r="M189" i="1" s="1"/>
  <c r="K189" i="1"/>
  <c r="L185" i="1"/>
  <c r="K185" i="1"/>
  <c r="L181" i="1"/>
  <c r="K181" i="1"/>
  <c r="L177" i="1"/>
  <c r="K177" i="1"/>
  <c r="L173" i="1"/>
  <c r="M173" i="1" s="1"/>
  <c r="K173" i="1"/>
  <c r="L169" i="1"/>
  <c r="K169" i="1"/>
  <c r="L165" i="1"/>
  <c r="K165" i="1"/>
  <c r="L161" i="1"/>
  <c r="K161" i="1"/>
  <c r="L157" i="1"/>
  <c r="K157" i="1"/>
  <c r="L153" i="1"/>
  <c r="K153" i="1"/>
  <c r="L149" i="1"/>
  <c r="K149" i="1"/>
  <c r="L145" i="1"/>
  <c r="K145" i="1"/>
  <c r="L141" i="1"/>
  <c r="K141" i="1"/>
  <c r="L137" i="1"/>
  <c r="K137" i="1"/>
  <c r="L133" i="1"/>
  <c r="K133" i="1"/>
  <c r="L129" i="1"/>
  <c r="K129" i="1"/>
  <c r="L125" i="1"/>
  <c r="K125" i="1"/>
  <c r="L121" i="1"/>
  <c r="K121" i="1"/>
  <c r="L117" i="1"/>
  <c r="M117" i="1" s="1"/>
  <c r="K117" i="1"/>
  <c r="L113" i="1"/>
  <c r="K113" i="1"/>
  <c r="L109" i="1"/>
  <c r="M109" i="1" s="1"/>
  <c r="K109" i="1"/>
  <c r="L105" i="1"/>
  <c r="K105" i="1"/>
  <c r="L101" i="1"/>
  <c r="K101" i="1"/>
  <c r="L97" i="1"/>
  <c r="K97" i="1"/>
  <c r="L93" i="1"/>
  <c r="K93" i="1"/>
  <c r="L89" i="1"/>
  <c r="K89" i="1"/>
  <c r="L85" i="1"/>
  <c r="K85" i="1"/>
  <c r="L81" i="1"/>
  <c r="K81" i="1"/>
  <c r="L77" i="1"/>
  <c r="K77" i="1"/>
  <c r="L73" i="1"/>
  <c r="K73" i="1"/>
  <c r="L69" i="1"/>
  <c r="K69" i="1"/>
  <c r="L65" i="1"/>
  <c r="K65" i="1"/>
  <c r="L61" i="1"/>
  <c r="K61" i="1"/>
  <c r="L57" i="1"/>
  <c r="K57" i="1"/>
  <c r="L53" i="1"/>
  <c r="K53" i="1"/>
  <c r="L49" i="1"/>
  <c r="K49" i="1"/>
  <c r="L45" i="1"/>
  <c r="K45" i="1"/>
  <c r="L41" i="1"/>
  <c r="K41" i="1"/>
  <c r="L37" i="1"/>
  <c r="M37" i="1" s="1"/>
  <c r="K37" i="1"/>
  <c r="L33" i="1"/>
  <c r="K33" i="1"/>
  <c r="L29" i="1"/>
  <c r="K29" i="1"/>
  <c r="L25" i="1"/>
  <c r="K25" i="1"/>
  <c r="L21" i="1"/>
  <c r="K21" i="1"/>
  <c r="L17" i="1"/>
  <c r="K17" i="1"/>
  <c r="L13" i="1"/>
  <c r="M13" i="1" s="1"/>
  <c r="K13" i="1"/>
  <c r="L9" i="1"/>
  <c r="K9" i="1"/>
  <c r="L5" i="1"/>
  <c r="K5" i="1"/>
  <c r="T663" i="1"/>
  <c r="T662" i="1"/>
  <c r="M831" i="1"/>
  <c r="M823" i="1"/>
  <c r="M819" i="1"/>
  <c r="M815" i="1"/>
  <c r="M807" i="1"/>
  <c r="M803" i="1"/>
  <c r="M799" i="1"/>
  <c r="M791" i="1"/>
  <c r="M787" i="1"/>
  <c r="M783" i="1"/>
  <c r="M775" i="1"/>
  <c r="M771" i="1"/>
  <c r="M767" i="1"/>
  <c r="M759" i="1"/>
  <c r="M751" i="1"/>
  <c r="M747" i="1"/>
  <c r="M743" i="1"/>
  <c r="M735" i="1"/>
  <c r="M731" i="1"/>
  <c r="M727" i="1"/>
  <c r="M719" i="1"/>
  <c r="M715" i="1"/>
  <c r="M711" i="1"/>
  <c r="M703" i="1"/>
  <c r="M695" i="1"/>
  <c r="M687" i="1"/>
  <c r="M683" i="1"/>
  <c r="M679" i="1"/>
  <c r="M671" i="1"/>
  <c r="M667" i="1"/>
  <c r="M663" i="1"/>
  <c r="M655" i="1"/>
  <c r="M651" i="1"/>
  <c r="M647" i="1"/>
  <c r="M639" i="1"/>
  <c r="M631" i="1"/>
  <c r="M623" i="1"/>
  <c r="M619" i="1"/>
  <c r="M615" i="1"/>
  <c r="M607" i="1"/>
  <c r="M603" i="1"/>
  <c r="M599" i="1"/>
  <c r="M591" i="1"/>
  <c r="M587" i="1"/>
  <c r="M583" i="1"/>
  <c r="M575" i="1"/>
  <c r="M567" i="1"/>
  <c r="M559" i="1"/>
  <c r="M555" i="1"/>
  <c r="M551" i="1"/>
  <c r="M543" i="1"/>
  <c r="M539" i="1"/>
  <c r="M535" i="1"/>
  <c r="M527" i="1"/>
  <c r="M523" i="1"/>
  <c r="M519" i="1"/>
  <c r="M511" i="1"/>
  <c r="M503" i="1"/>
  <c r="M495" i="1"/>
  <c r="M491" i="1"/>
  <c r="M487" i="1"/>
  <c r="M479" i="1"/>
  <c r="M475" i="1"/>
  <c r="M471" i="1"/>
  <c r="M463" i="1"/>
  <c r="M459" i="1"/>
  <c r="M455" i="1"/>
  <c r="M447" i="1"/>
  <c r="M439" i="1"/>
  <c r="M431" i="1"/>
  <c r="M427" i="1"/>
  <c r="S665" i="1"/>
  <c r="S663" i="1"/>
  <c r="S667" i="1"/>
  <c r="S660" i="1"/>
  <c r="S672" i="1"/>
  <c r="S662" i="1"/>
  <c r="X606" i="1"/>
  <c r="M423" i="1"/>
  <c r="M415" i="1"/>
  <c r="M407" i="1"/>
  <c r="M403" i="1"/>
  <c r="M399" i="1"/>
  <c r="M391" i="1"/>
  <c r="M383" i="1"/>
  <c r="M375" i="1"/>
  <c r="M371" i="1"/>
  <c r="M367" i="1"/>
  <c r="M359" i="1"/>
  <c r="M351" i="1"/>
  <c r="M343" i="1"/>
  <c r="M339" i="1"/>
  <c r="M335" i="1"/>
  <c r="M327" i="1"/>
  <c r="M319" i="1"/>
  <c r="M311" i="1"/>
  <c r="M307" i="1"/>
  <c r="M303" i="1"/>
  <c r="M295" i="1"/>
  <c r="M287" i="1"/>
  <c r="M279" i="1"/>
  <c r="M275" i="1"/>
  <c r="W606" i="1"/>
  <c r="W607" i="1"/>
  <c r="P617" i="1" s="1"/>
  <c r="Q617" i="1" s="1"/>
  <c r="M829" i="1"/>
  <c r="M825" i="1"/>
  <c r="M797" i="1"/>
  <c r="M793" i="1"/>
  <c r="M773" i="1"/>
  <c r="M761" i="1"/>
  <c r="M733" i="1"/>
  <c r="M729" i="1"/>
  <c r="M697" i="1"/>
  <c r="M665" i="1"/>
  <c r="M661" i="1"/>
  <c r="M633" i="1"/>
  <c r="M629" i="1"/>
  <c r="M565" i="1"/>
  <c r="M501" i="1"/>
  <c r="M429" i="1"/>
  <c r="M361" i="1"/>
  <c r="M830" i="1"/>
  <c r="M826" i="1"/>
  <c r="M822" i="1"/>
  <c r="M818" i="1"/>
  <c r="M814" i="1"/>
  <c r="M810" i="1"/>
  <c r="M806" i="1"/>
  <c r="M802" i="1"/>
  <c r="M798" i="1"/>
  <c r="M794" i="1"/>
  <c r="M790" i="1"/>
  <c r="M786" i="1"/>
  <c r="M782" i="1"/>
  <c r="M778" i="1"/>
  <c r="M774" i="1"/>
  <c r="M770" i="1"/>
  <c r="M766" i="1"/>
  <c r="M762" i="1"/>
  <c r="M758" i="1"/>
  <c r="M754" i="1"/>
  <c r="M750" i="1"/>
  <c r="M746" i="1"/>
  <c r="M742" i="1"/>
  <c r="M738" i="1"/>
  <c r="M734" i="1"/>
  <c r="M730" i="1"/>
  <c r="M726" i="1"/>
  <c r="M722" i="1"/>
  <c r="M718" i="1"/>
  <c r="M714" i="1"/>
  <c r="M710" i="1"/>
  <c r="M706" i="1"/>
  <c r="M702" i="1"/>
  <c r="M698" i="1"/>
  <c r="M694" i="1"/>
  <c r="M690" i="1"/>
  <c r="M686" i="1"/>
  <c r="M682" i="1"/>
  <c r="M678" i="1"/>
  <c r="M674" i="1"/>
  <c r="M670" i="1"/>
  <c r="M666" i="1"/>
  <c r="M662" i="1"/>
  <c r="M658" i="1"/>
  <c r="M654" i="1"/>
  <c r="M650" i="1"/>
  <c r="M646" i="1"/>
  <c r="M642" i="1"/>
  <c r="M638" i="1"/>
  <c r="M634" i="1"/>
  <c r="M630" i="1"/>
  <c r="M626" i="1"/>
  <c r="M622" i="1"/>
  <c r="M618" i="1"/>
  <c r="M614" i="1"/>
  <c r="M610" i="1"/>
  <c r="M606" i="1"/>
  <c r="M602" i="1"/>
  <c r="M598" i="1"/>
  <c r="M594" i="1"/>
  <c r="M590" i="1"/>
  <c r="M586" i="1"/>
  <c r="M582" i="1"/>
  <c r="M578" i="1"/>
  <c r="M574" i="1"/>
  <c r="M570" i="1"/>
  <c r="M566" i="1"/>
  <c r="M562" i="1"/>
  <c r="M558" i="1"/>
  <c r="M554" i="1"/>
  <c r="M550" i="1"/>
  <c r="M546" i="1"/>
  <c r="M542" i="1"/>
  <c r="M538" i="1"/>
  <c r="M534" i="1"/>
  <c r="M530" i="1"/>
  <c r="M526" i="1"/>
  <c r="M522" i="1"/>
  <c r="M518" i="1"/>
  <c r="M514" i="1"/>
  <c r="M510" i="1"/>
  <c r="M506" i="1"/>
  <c r="M502" i="1"/>
  <c r="M498" i="1"/>
  <c r="M494" i="1"/>
  <c r="M490" i="1"/>
  <c r="M486" i="1"/>
  <c r="M482" i="1"/>
  <c r="M478" i="1"/>
  <c r="M474" i="1"/>
  <c r="M470" i="1"/>
  <c r="M466" i="1"/>
  <c r="M462" i="1"/>
  <c r="M458" i="1"/>
  <c r="M454" i="1"/>
  <c r="M450" i="1"/>
  <c r="M446" i="1"/>
  <c r="M442" i="1"/>
  <c r="M438" i="1"/>
  <c r="M434" i="1"/>
  <c r="M430" i="1"/>
  <c r="M426" i="1"/>
  <c r="M422" i="1"/>
  <c r="M418" i="1"/>
  <c r="M414" i="1"/>
  <c r="M410" i="1"/>
  <c r="M406" i="1"/>
  <c r="M402" i="1"/>
  <c r="M398" i="1"/>
  <c r="M394" i="1"/>
  <c r="M390" i="1"/>
  <c r="M386" i="1"/>
  <c r="M382" i="1"/>
  <c r="M378" i="1"/>
  <c r="M374" i="1"/>
  <c r="M370" i="1"/>
  <c r="M366" i="1"/>
  <c r="M362" i="1"/>
  <c r="M358" i="1"/>
  <c r="M354" i="1"/>
  <c r="M350" i="1"/>
  <c r="M346" i="1"/>
  <c r="M342" i="1"/>
  <c r="M338" i="1"/>
  <c r="M334" i="1"/>
  <c r="M330" i="1"/>
  <c r="M326" i="1"/>
  <c r="V606" i="1"/>
  <c r="V607" i="1"/>
  <c r="M322" i="1"/>
  <c r="M314" i="1"/>
  <c r="M306" i="1"/>
  <c r="M282" i="1"/>
  <c r="M250" i="1"/>
  <c r="M218" i="1"/>
  <c r="M186" i="1"/>
  <c r="M154" i="1"/>
  <c r="M114" i="1"/>
  <c r="M74" i="1"/>
  <c r="M34" i="1"/>
  <c r="P608" i="1"/>
  <c r="Q608" i="1" s="1"/>
  <c r="X607" i="1"/>
  <c r="M271" i="1"/>
  <c r="M267" i="1"/>
  <c r="M263" i="1"/>
  <c r="M255" i="1"/>
  <c r="M251" i="1"/>
  <c r="M247" i="1"/>
  <c r="M239" i="1"/>
  <c r="M235" i="1"/>
  <c r="M231" i="1"/>
  <c r="M223" i="1"/>
  <c r="M219" i="1"/>
  <c r="M215" i="1"/>
  <c r="M207" i="1"/>
  <c r="M203" i="1"/>
  <c r="M199" i="1"/>
  <c r="M191" i="1"/>
  <c r="M187" i="1"/>
  <c r="M183" i="1"/>
  <c r="M175" i="1"/>
  <c r="M167" i="1"/>
  <c r="M159" i="1"/>
  <c r="M155" i="1"/>
  <c r="M151" i="1"/>
  <c r="M143" i="1"/>
  <c r="M139" i="1"/>
  <c r="M135" i="1"/>
  <c r="M127" i="1"/>
  <c r="M123" i="1"/>
  <c r="M119" i="1"/>
  <c r="M111" i="1"/>
  <c r="M107" i="1"/>
  <c r="M103" i="1"/>
  <c r="M95" i="1"/>
  <c r="M91" i="1"/>
  <c r="M87" i="1"/>
  <c r="M79" i="1"/>
  <c r="M75" i="1"/>
  <c r="M71" i="1"/>
  <c r="M63" i="1"/>
  <c r="M59" i="1"/>
  <c r="M55" i="1"/>
  <c r="M47" i="1"/>
  <c r="M43" i="1"/>
  <c r="M39" i="1"/>
  <c r="M31" i="1"/>
  <c r="M27" i="1"/>
  <c r="M23" i="1"/>
  <c r="M15" i="1"/>
  <c r="M11" i="1"/>
  <c r="M7" i="1"/>
  <c r="M724" i="1"/>
  <c r="M508" i="1"/>
  <c r="M684" i="1"/>
  <c r="M556" i="1"/>
  <c r="M820" i="1"/>
  <c r="M788" i="1"/>
  <c r="M756" i="1"/>
  <c r="M740" i="1"/>
  <c r="M732" i="1"/>
  <c r="M716" i="1"/>
  <c r="M700" i="1"/>
  <c r="M668" i="1"/>
  <c r="M652" i="1"/>
  <c r="M636" i="1"/>
  <c r="M604" i="1"/>
  <c r="M588" i="1"/>
  <c r="M572" i="1"/>
  <c r="M540" i="1"/>
  <c r="M524" i="1"/>
  <c r="M492" i="1"/>
  <c r="M476" i="1"/>
  <c r="M460" i="1"/>
  <c r="M444" i="1"/>
  <c r="M412" i="1"/>
  <c r="M396" i="1"/>
  <c r="M364" i="1"/>
  <c r="M348" i="1"/>
  <c r="M332" i="1"/>
  <c r="M316" i="1"/>
  <c r="M300" i="1"/>
  <c r="M284" i="1"/>
  <c r="M268" i="1"/>
  <c r="M252" i="1"/>
  <c r="M236" i="1"/>
  <c r="M220" i="1"/>
  <c r="M204" i="1"/>
  <c r="M168" i="1"/>
  <c r="M136" i="1"/>
  <c r="M104" i="1"/>
  <c r="M72" i="1"/>
  <c r="M40" i="1"/>
  <c r="M8" i="1"/>
  <c r="M5" i="1" l="1"/>
  <c r="M45" i="1"/>
  <c r="M77" i="1"/>
  <c r="M85" i="1"/>
  <c r="M133" i="1"/>
  <c r="M157" i="1"/>
  <c r="M205" i="1"/>
  <c r="M221" i="1"/>
  <c r="M269" i="1"/>
  <c r="M285" i="1"/>
  <c r="M333" i="1"/>
  <c r="M349" i="1"/>
  <c r="M381" i="1"/>
  <c r="M397" i="1"/>
  <c r="M445" i="1"/>
  <c r="M453" i="1"/>
  <c r="M477" i="1"/>
  <c r="M485" i="1"/>
  <c r="M509" i="1"/>
  <c r="M517" i="1"/>
  <c r="M541" i="1"/>
  <c r="M549" i="1"/>
  <c r="M573" i="1"/>
  <c r="M581" i="1"/>
  <c r="M605" i="1"/>
  <c r="M613" i="1"/>
  <c r="M637" i="1"/>
  <c r="M685" i="1"/>
  <c r="M693" i="1"/>
  <c r="M709" i="1"/>
  <c r="M717" i="1"/>
  <c r="M741" i="1"/>
  <c r="M765" i="1"/>
  <c r="M821" i="1"/>
  <c r="M76" i="1"/>
  <c r="M84" i="1"/>
  <c r="M140" i="1"/>
  <c r="M148" i="1"/>
  <c r="M212" i="1"/>
  <c r="M244" i="1"/>
  <c r="M276" i="1"/>
  <c r="M308" i="1"/>
  <c r="M340" i="1"/>
  <c r="M372" i="1"/>
  <c r="O667" i="1"/>
  <c r="O681" i="1" s="1"/>
  <c r="M9" i="1"/>
  <c r="M25" i="1"/>
  <c r="M41" i="1"/>
  <c r="M57" i="1"/>
  <c r="M73" i="1"/>
  <c r="M89" i="1"/>
  <c r="M105" i="1"/>
  <c r="M121" i="1"/>
  <c r="M137" i="1"/>
  <c r="M153" i="1"/>
  <c r="M161" i="1"/>
  <c r="M169" i="1"/>
  <c r="M177" i="1"/>
  <c r="M185" i="1"/>
  <c r="M193" i="1"/>
  <c r="M201" i="1"/>
  <c r="M209" i="1"/>
  <c r="M217" i="1"/>
  <c r="M225" i="1"/>
  <c r="M233" i="1"/>
  <c r="M241" i="1"/>
  <c r="M249" i="1"/>
  <c r="M257" i="1"/>
  <c r="M265" i="1"/>
  <c r="M273" i="1"/>
  <c r="M281" i="1"/>
  <c r="M289" i="1"/>
  <c r="M297" i="1"/>
  <c r="M305" i="1"/>
  <c r="M313" i="1"/>
  <c r="M321" i="1"/>
  <c r="M329" i="1"/>
  <c r="M337" i="1"/>
  <c r="M345" i="1"/>
  <c r="M353" i="1"/>
  <c r="M369" i="1"/>
  <c r="M377" i="1"/>
  <c r="M385" i="1"/>
  <c r="M393" i="1"/>
  <c r="M401" i="1"/>
  <c r="M409" i="1"/>
  <c r="M417" i="1"/>
  <c r="M425" i="1"/>
  <c r="M433" i="1"/>
  <c r="M441" i="1"/>
  <c r="M449" i="1"/>
  <c r="M457" i="1"/>
  <c r="M465" i="1"/>
  <c r="M473" i="1"/>
  <c r="M481" i="1"/>
  <c r="M489" i="1"/>
  <c r="M497" i="1"/>
  <c r="M505" i="1"/>
  <c r="M513" i="1"/>
  <c r="M521" i="1"/>
  <c r="M529" i="1"/>
  <c r="M537" i="1"/>
  <c r="M545" i="1"/>
  <c r="M553" i="1"/>
  <c r="M561" i="1"/>
  <c r="M569" i="1"/>
  <c r="M577" i="1"/>
  <c r="M585" i="1"/>
  <c r="M593" i="1"/>
  <c r="M601" i="1"/>
  <c r="M609" i="1"/>
  <c r="M617" i="1"/>
  <c r="M625" i="1"/>
  <c r="M641" i="1"/>
  <c r="M649" i="1"/>
  <c r="M657" i="1"/>
  <c r="M673" i="1"/>
  <c r="M681" i="1"/>
  <c r="M689" i="1"/>
  <c r="M705" i="1"/>
  <c r="M713" i="1"/>
  <c r="M721" i="1"/>
  <c r="M737" i="1"/>
  <c r="M745" i="1"/>
  <c r="M753" i="1"/>
  <c r="M769" i="1"/>
  <c r="M777" i="1"/>
  <c r="M785" i="1"/>
  <c r="M801" i="1"/>
  <c r="M809" i="1"/>
  <c r="M817" i="1"/>
  <c r="M6" i="1"/>
  <c r="M14" i="1"/>
  <c r="M22" i="1"/>
  <c r="M30" i="1"/>
  <c r="M38" i="1"/>
  <c r="M46" i="1"/>
  <c r="M54" i="1"/>
  <c r="M62" i="1"/>
  <c r="M70" i="1"/>
  <c r="M78" i="1"/>
  <c r="M86" i="1"/>
  <c r="M94" i="1"/>
  <c r="M102" i="1"/>
  <c r="M110" i="1"/>
  <c r="M118" i="1"/>
  <c r="M126" i="1"/>
  <c r="M134" i="1"/>
  <c r="M142" i="1"/>
  <c r="M150" i="1"/>
  <c r="M158" i="1"/>
  <c r="M166" i="1"/>
  <c r="M174" i="1"/>
  <c r="M182" i="1"/>
  <c r="M190" i="1"/>
  <c r="M198" i="1"/>
  <c r="M206" i="1"/>
  <c r="M214" i="1"/>
  <c r="M222" i="1"/>
  <c r="M230" i="1"/>
  <c r="M238" i="1"/>
  <c r="M246" i="1"/>
  <c r="M254" i="1"/>
  <c r="M262" i="1"/>
  <c r="M270" i="1"/>
  <c r="M278" i="1"/>
  <c r="M286" i="1"/>
  <c r="M294" i="1"/>
  <c r="M302" i="1"/>
  <c r="M310" i="1"/>
  <c r="M318" i="1"/>
  <c r="M26" i="1"/>
  <c r="M58" i="1"/>
  <c r="M90" i="1"/>
  <c r="M122" i="1"/>
  <c r="M3" i="1"/>
  <c r="M19" i="1"/>
  <c r="M35" i="1"/>
  <c r="M51" i="1"/>
  <c r="M67" i="1"/>
  <c r="M83" i="1"/>
  <c r="M99" i="1"/>
  <c r="M115" i="1"/>
  <c r="M131" i="1"/>
  <c r="M147" i="1"/>
  <c r="M163" i="1"/>
  <c r="M171" i="1"/>
  <c r="M179" i="1"/>
  <c r="M195" i="1"/>
  <c r="M211" i="1"/>
  <c r="M227" i="1"/>
  <c r="M243" i="1"/>
  <c r="M259" i="1"/>
  <c r="M283" i="1"/>
  <c r="M291" i="1"/>
  <c r="M299" i="1"/>
  <c r="M315" i="1"/>
  <c r="M323" i="1"/>
  <c r="M331" i="1"/>
  <c r="M347" i="1"/>
  <c r="M355" i="1"/>
  <c r="M363" i="1"/>
  <c r="M379" i="1"/>
  <c r="M387" i="1"/>
  <c r="M395" i="1"/>
  <c r="M411" i="1"/>
  <c r="M419" i="1"/>
  <c r="M435" i="1"/>
  <c r="M443" i="1"/>
  <c r="M451" i="1"/>
  <c r="M467" i="1"/>
  <c r="M483" i="1"/>
  <c r="M499" i="1"/>
  <c r="M507" i="1"/>
  <c r="M515" i="1"/>
  <c r="M531" i="1"/>
  <c r="M547" i="1"/>
  <c r="M563" i="1"/>
  <c r="M571" i="1"/>
  <c r="M579" i="1"/>
  <c r="M595" i="1"/>
  <c r="M611" i="1"/>
  <c r="M627" i="1"/>
  <c r="M635" i="1"/>
  <c r="M643" i="1"/>
  <c r="M659" i="1"/>
  <c r="M675" i="1"/>
  <c r="M691" i="1"/>
  <c r="M699" i="1"/>
  <c r="M764" i="1"/>
  <c r="M772" i="1"/>
  <c r="M828" i="1"/>
  <c r="M48" i="1"/>
  <c r="M56" i="1"/>
  <c r="M64" i="1"/>
  <c r="M112" i="1"/>
  <c r="M120" i="1"/>
  <c r="M128" i="1"/>
  <c r="M176" i="1"/>
  <c r="M184" i="1"/>
  <c r="M192" i="1"/>
  <c r="M200" i="1"/>
  <c r="M224" i="1"/>
  <c r="M232" i="1"/>
  <c r="M248" i="1"/>
  <c r="M256" i="1"/>
  <c r="M264" i="1"/>
  <c r="M288" i="1"/>
  <c r="M296" i="1"/>
  <c r="M320" i="1"/>
  <c r="M352" i="1"/>
  <c r="M400" i="1"/>
  <c r="M408" i="1"/>
  <c r="M448" i="1"/>
  <c r="M456" i="1"/>
  <c r="M480" i="1"/>
  <c r="M488" i="1"/>
  <c r="M512" i="1"/>
  <c r="M520" i="1"/>
  <c r="M720" i="1"/>
  <c r="M728" i="1"/>
  <c r="M736" i="1"/>
  <c r="M752" i="1"/>
  <c r="M760" i="1"/>
  <c r="M768" i="1"/>
  <c r="M707" i="1"/>
  <c r="M723" i="1"/>
  <c r="M656" i="1"/>
  <c r="M739" i="1"/>
  <c r="M755" i="1"/>
  <c r="M763" i="1"/>
  <c r="M779" i="1"/>
  <c r="M795" i="1"/>
  <c r="M811" i="1"/>
  <c r="M827" i="1"/>
  <c r="M4" i="1"/>
  <c r="M44" i="1"/>
  <c r="M108" i="1"/>
  <c r="M380" i="1"/>
  <c r="M388" i="1"/>
  <c r="M420" i="1"/>
  <c r="M428" i="1"/>
  <c r="M436" i="1"/>
  <c r="M468" i="1"/>
  <c r="M500" i="1"/>
  <c r="M532" i="1"/>
  <c r="M564" i="1"/>
  <c r="M644" i="1"/>
  <c r="M21" i="1"/>
  <c r="M29" i="1"/>
  <c r="M53" i="1"/>
  <c r="M61" i="1"/>
  <c r="M69" i="1"/>
  <c r="M93" i="1"/>
  <c r="M101" i="1"/>
  <c r="M125" i="1"/>
  <c r="M141" i="1"/>
  <c r="M149" i="1"/>
  <c r="M165" i="1"/>
  <c r="M181" i="1"/>
  <c r="M197" i="1"/>
  <c r="M213" i="1"/>
  <c r="M229" i="1"/>
  <c r="M245" i="1"/>
  <c r="M261" i="1"/>
  <c r="M277" i="1"/>
  <c r="M293" i="1"/>
  <c r="M309" i="1"/>
  <c r="M325" i="1"/>
  <c r="M341" i="1"/>
  <c r="M357" i="1"/>
  <c r="M373" i="1"/>
  <c r="M389" i="1"/>
  <c r="M405" i="1"/>
  <c r="M421" i="1"/>
  <c r="M437" i="1"/>
  <c r="M672" i="1"/>
  <c r="M680" i="1"/>
  <c r="M696" i="1"/>
  <c r="M704" i="1"/>
  <c r="M808" i="1"/>
  <c r="M816" i="1"/>
  <c r="M116" i="1"/>
  <c r="M172" i="1"/>
  <c r="M180" i="1"/>
  <c r="M188" i="1"/>
  <c r="M196" i="1"/>
  <c r="M580" i="1"/>
  <c r="M612" i="1"/>
  <c r="M676" i="1"/>
  <c r="M708" i="1"/>
  <c r="M16" i="1"/>
  <c r="M24" i="1"/>
  <c r="M336" i="1"/>
  <c r="M368" i="1"/>
  <c r="M92" i="1"/>
  <c r="M156" i="1"/>
  <c r="M776" i="1"/>
  <c r="M52" i="1"/>
  <c r="M228" i="1"/>
  <c r="M260" i="1"/>
  <c r="M292" i="1"/>
  <c r="M324" i="1"/>
  <c r="M452" i="1"/>
  <c r="M620" i="1"/>
  <c r="M628" i="1"/>
  <c r="M544" i="1"/>
  <c r="M552" i="1"/>
  <c r="M576" i="1"/>
  <c r="M584" i="1"/>
  <c r="M608" i="1"/>
  <c r="M616" i="1"/>
  <c r="M624" i="1"/>
  <c r="M632" i="1"/>
  <c r="M796" i="1"/>
  <c r="M804" i="1"/>
  <c r="M812" i="1"/>
  <c r="O618" i="1"/>
  <c r="O669" i="1"/>
  <c r="O683" i="1" s="1"/>
  <c r="M17" i="1"/>
  <c r="M33" i="1"/>
  <c r="M49" i="1"/>
  <c r="M65" i="1"/>
  <c r="M81" i="1"/>
  <c r="M97" i="1"/>
  <c r="M113" i="1"/>
  <c r="M129" i="1"/>
  <c r="M145" i="1"/>
  <c r="M328" i="1"/>
  <c r="M360" i="1"/>
  <c r="M660" i="1"/>
  <c r="M692" i="1"/>
  <c r="M712" i="1"/>
  <c r="M784" i="1"/>
  <c r="M792" i="1"/>
  <c r="M800" i="1"/>
  <c r="M824" i="1"/>
  <c r="M2" i="1"/>
  <c r="P606" i="1"/>
  <c r="O662" i="1"/>
  <c r="O676" i="1" s="1"/>
  <c r="P676" i="1" s="1"/>
  <c r="M32" i="1"/>
  <c r="M80" i="1"/>
  <c r="M88" i="1"/>
  <c r="M96" i="1"/>
  <c r="M144" i="1"/>
  <c r="M152" i="1"/>
  <c r="M160" i="1"/>
  <c r="M208" i="1"/>
  <c r="M216" i="1"/>
  <c r="M240" i="1"/>
  <c r="M272" i="1"/>
  <c r="M280" i="1"/>
  <c r="M304" i="1"/>
  <c r="M312" i="1"/>
  <c r="M344" i="1"/>
  <c r="M376" i="1"/>
  <c r="M384" i="1"/>
  <c r="M392" i="1"/>
  <c r="M416" i="1"/>
  <c r="M424" i="1"/>
  <c r="M432" i="1"/>
  <c r="M440" i="1"/>
  <c r="M464" i="1"/>
  <c r="M472" i="1"/>
  <c r="M496" i="1"/>
  <c r="M504" i="1"/>
  <c r="M528" i="1"/>
  <c r="M536" i="1"/>
  <c r="M560" i="1"/>
  <c r="M568" i="1"/>
  <c r="M592" i="1"/>
  <c r="M600" i="1"/>
  <c r="M640" i="1"/>
  <c r="M648" i="1"/>
  <c r="M664" i="1"/>
  <c r="M688" i="1"/>
  <c r="M744" i="1"/>
  <c r="M12" i="1"/>
  <c r="M20" i="1"/>
  <c r="M28" i="1"/>
  <c r="M36" i="1"/>
  <c r="M100" i="1"/>
  <c r="M164" i="1"/>
  <c r="M596" i="1"/>
  <c r="M748" i="1"/>
  <c r="M60" i="1"/>
  <c r="M68" i="1"/>
  <c r="M124" i="1"/>
  <c r="M132" i="1"/>
  <c r="M356" i="1"/>
  <c r="M404" i="1"/>
  <c r="M484" i="1"/>
  <c r="M516" i="1"/>
  <c r="M548" i="1"/>
  <c r="M780" i="1"/>
  <c r="S608" i="1"/>
  <c r="S612" i="1"/>
  <c r="S616" i="1"/>
  <c r="S620" i="1"/>
  <c r="S606" i="1"/>
  <c r="S607" i="1"/>
  <c r="S615" i="1"/>
  <c r="S609" i="1"/>
  <c r="S613" i="1"/>
  <c r="S617" i="1"/>
  <c r="S610" i="1"/>
  <c r="S618" i="1"/>
  <c r="S611" i="1"/>
  <c r="S619" i="1"/>
  <c r="S614" i="1"/>
  <c r="T618" i="1"/>
  <c r="O668" i="1"/>
  <c r="O682" i="1" s="1"/>
  <c r="P682" i="1" s="1"/>
  <c r="O670" i="1"/>
  <c r="O684" i="1" s="1"/>
  <c r="P684" i="1" s="1"/>
  <c r="O666" i="1"/>
  <c r="O680" i="1" s="1"/>
  <c r="O663" i="1"/>
  <c r="O677" i="1" s="1"/>
  <c r="P677" i="1" s="1"/>
  <c r="O664" i="1"/>
  <c r="O678" i="1" s="1"/>
  <c r="O607" i="1"/>
  <c r="T607" i="1" s="1"/>
  <c r="O616" i="1"/>
  <c r="T616" i="1" s="1"/>
  <c r="O613" i="1"/>
  <c r="T613" i="1" s="1"/>
  <c r="O606" i="1"/>
  <c r="T606" i="1" s="1"/>
  <c r="U606" i="1" s="1"/>
  <c r="O611" i="1"/>
  <c r="O620" i="1"/>
  <c r="T620" i="1" s="1"/>
  <c r="O617" i="1"/>
  <c r="T617" i="1" s="1"/>
  <c r="O610" i="1"/>
  <c r="T610" i="1" s="1"/>
  <c r="O661" i="1"/>
  <c r="O675" i="1" s="1"/>
  <c r="P675" i="1" s="1"/>
  <c r="O671" i="1"/>
  <c r="O685" i="1" s="1"/>
  <c r="P685" i="1" s="1"/>
  <c r="O615" i="1"/>
  <c r="T615" i="1" s="1"/>
  <c r="O608" i="1"/>
  <c r="T608" i="1" s="1"/>
  <c r="O614" i="1"/>
  <c r="T614" i="1" s="1"/>
  <c r="O619" i="1"/>
  <c r="T619" i="1" s="1"/>
  <c r="O612" i="1"/>
  <c r="T612" i="1" s="1"/>
  <c r="O609" i="1"/>
  <c r="T609" i="1" s="1"/>
  <c r="O660" i="1"/>
  <c r="O674" i="1" s="1"/>
  <c r="P674" i="1" s="1"/>
  <c r="O672" i="1"/>
  <c r="O686" i="1" s="1"/>
  <c r="P681" i="1"/>
  <c r="P683" i="1"/>
  <c r="O665" i="1"/>
  <c r="O679" i="1" s="1"/>
  <c r="P679" i="1" s="1"/>
  <c r="P680" i="1"/>
  <c r="P618" i="1"/>
  <c r="Q618" i="1" s="1"/>
  <c r="P620" i="1"/>
  <c r="Q620" i="1" s="1"/>
  <c r="P619" i="1"/>
  <c r="Q619" i="1" s="1"/>
  <c r="P616" i="1"/>
  <c r="Q616" i="1" s="1"/>
  <c r="Q606" i="1"/>
  <c r="P613" i="1"/>
  <c r="Q613" i="1" s="1"/>
  <c r="P607" i="1"/>
  <c r="Q607" i="1" s="1"/>
  <c r="P612" i="1"/>
  <c r="Q612" i="1" s="1"/>
  <c r="P611" i="1"/>
  <c r="Q611" i="1" s="1"/>
  <c r="P610" i="1"/>
  <c r="Q610" i="1" s="1"/>
  <c r="P615" i="1"/>
  <c r="Q615" i="1" s="1"/>
  <c r="P609" i="1"/>
  <c r="Q609" i="1" s="1"/>
  <c r="P614" i="1"/>
  <c r="Q614" i="1" s="1"/>
  <c r="P678" i="1" l="1"/>
  <c r="P686" i="1"/>
  <c r="T611" i="1"/>
  <c r="U611" i="1" s="1"/>
  <c r="U618" i="1"/>
  <c r="U620" i="1"/>
  <c r="U617" i="1"/>
  <c r="R674" i="1"/>
  <c r="U619" i="1"/>
  <c r="U616" i="1"/>
  <c r="U610" i="1"/>
  <c r="U613" i="1"/>
  <c r="U615" i="1"/>
  <c r="U612" i="1"/>
  <c r="U607" i="1"/>
  <c r="U609" i="1"/>
  <c r="U608" i="1"/>
  <c r="U614" i="1"/>
  <c r="T622" i="1" l="1"/>
</calcChain>
</file>

<file path=xl/sharedStrings.xml><?xml version="1.0" encoding="utf-8"?>
<sst xmlns="http://schemas.openxmlformats.org/spreadsheetml/2006/main" count="13283" uniqueCount="2287">
  <si>
    <t>Gallup</t>
  </si>
  <si>
    <t>A</t>
  </si>
  <si>
    <t>NPR</t>
  </si>
  <si>
    <t>IBD/TIPP</t>
  </si>
  <si>
    <t>NBC News/Wall Street Journal</t>
  </si>
  <si>
    <t>CBS News/New York Times</t>
  </si>
  <si>
    <t>GfK Group</t>
  </si>
  <si>
    <t>Rasmussen Reports/Pulse Opinion Research</t>
  </si>
  <si>
    <t>George Washington University (Battleground)</t>
  </si>
  <si>
    <t>CNN/Opinion Research Corp.</t>
  </si>
  <si>
    <t>Ipsos</t>
  </si>
  <si>
    <t>Pew Research Center</t>
  </si>
  <si>
    <t>Marist College</t>
  </si>
  <si>
    <t>ABC News/Washington Post</t>
  </si>
  <si>
    <t>Public Policy Polling</t>
  </si>
  <si>
    <t>Quinnipiac University</t>
  </si>
  <si>
    <t>YouGov</t>
  </si>
  <si>
    <t>Pollster</t>
  </si>
  <si>
    <t>D</t>
  </si>
  <si>
    <t>American Viewpoint</t>
  </si>
  <si>
    <t>Greenberg Quinlan Rosner/American Viewpoint</t>
  </si>
  <si>
    <t>Christopher Newport University</t>
  </si>
  <si>
    <t>Pharos Research Group</t>
  </si>
  <si>
    <t>Temple University</t>
  </si>
  <si>
    <t>Keating Research Inc.</t>
  </si>
  <si>
    <t>Clemson University</t>
  </si>
  <si>
    <t>Orion Strategies</t>
  </si>
  <si>
    <t>Strategies 360</t>
  </si>
  <si>
    <t>Landmark Communications</t>
  </si>
  <si>
    <t>Public Opinion Strategies</t>
  </si>
  <si>
    <t>Global Strategy Group/National Research (Philadelphia Inquirer)</t>
  </si>
  <si>
    <t>Strategic Vision LLC</t>
  </si>
  <si>
    <t>Cole Hargrave Snodgrass &amp; Associates</t>
  </si>
  <si>
    <t>Tarrance Group</t>
  </si>
  <si>
    <t>Iowa State University</t>
  </si>
  <si>
    <t>Missouri State University</t>
  </si>
  <si>
    <t>Voter/Consumer Research</t>
  </si>
  <si>
    <t>GBA Strategies</t>
  </si>
  <si>
    <t>Mellman Group</t>
  </si>
  <si>
    <t>Fox News/Opinion Dynamics Corp.</t>
  </si>
  <si>
    <t>Market Decisions</t>
  </si>
  <si>
    <t>Richmond Times-Dispatch</t>
  </si>
  <si>
    <t>Y2 Analytics</t>
  </si>
  <si>
    <t>New England College</t>
  </si>
  <si>
    <t>McKeon &amp; Associates</t>
  </si>
  <si>
    <t>RBI Strategies &amp; Research</t>
  </si>
  <si>
    <t>Frederick Polls</t>
  </si>
  <si>
    <t>APC Research</t>
  </si>
  <si>
    <t>Tulchin Research</t>
  </si>
  <si>
    <t>Harper Polling</t>
  </si>
  <si>
    <t>Wilson Perkins Allen Opinion Research</t>
  </si>
  <si>
    <t>Knowledge Networks</t>
  </si>
  <si>
    <t>Glengariff Group Inc.</t>
  </si>
  <si>
    <t>Tel Opinion Research</t>
  </si>
  <si>
    <t>Southern Media &amp; Opinion Research</t>
  </si>
  <si>
    <t>Louisville Courier-Journal</t>
  </si>
  <si>
    <t>Market Research Institute Inc.</t>
  </si>
  <si>
    <t>Insights West</t>
  </si>
  <si>
    <t>Moore Information</t>
  </si>
  <si>
    <t>Kiley &amp; Company</t>
  </si>
  <si>
    <t>Vox Populi Communications</t>
  </si>
  <si>
    <t>Hill Research Consultants</t>
  </si>
  <si>
    <t>University of New Hampshire</t>
  </si>
  <si>
    <t>University of Wisconsin (Badger Poll)</t>
  </si>
  <si>
    <t>Fabrizio, Lee &amp; Associates</t>
  </si>
  <si>
    <t>North Star Opinion Research/Ayres, McHenry &amp; Associates</t>
  </si>
  <si>
    <t>University of Houston</t>
  </si>
  <si>
    <t>Florida International University/Univision</t>
  </si>
  <si>
    <t>Starboard Communications</t>
  </si>
  <si>
    <t>QEV Analytics</t>
  </si>
  <si>
    <t>Merrill Poll</t>
  </si>
  <si>
    <t>Braun Research</t>
  </si>
  <si>
    <t>Cygnal</t>
  </si>
  <si>
    <t>Probolsky Research</t>
  </si>
  <si>
    <t>Dittman Research</t>
  </si>
  <si>
    <t>Meeting Street Research</t>
  </si>
  <si>
    <t>Yankelovich Partners Inc.</t>
  </si>
  <si>
    <t>Associated Industries of Florida</t>
  </si>
  <si>
    <t>Dartmouth College</t>
  </si>
  <si>
    <t>Old Dominion University</t>
  </si>
  <si>
    <t>Baruch College</t>
  </si>
  <si>
    <t>Schoen Consulting</t>
  </si>
  <si>
    <t>Centre College</t>
  </si>
  <si>
    <t>Bendixen &amp; Amandi International</t>
  </si>
  <si>
    <t>Belden Russonello</t>
  </si>
  <si>
    <t>RRH Elections</t>
  </si>
  <si>
    <t>University of Denver</t>
  </si>
  <si>
    <t>Clarus Research Group</t>
  </si>
  <si>
    <t>Financial Dynamics</t>
  </si>
  <si>
    <t>CallFire</t>
  </si>
  <si>
    <t>Basswood Research</t>
  </si>
  <si>
    <t>Virginia Commonwealth University</t>
  </si>
  <si>
    <t>University of Nevada Las Vegas</t>
  </si>
  <si>
    <t>Middle Tennessee State University</t>
  </si>
  <si>
    <t>Victoria Research &amp; Consulting</t>
  </si>
  <si>
    <t>Normington, Petts &amp; Associates</t>
  </si>
  <si>
    <t>Ethridge &amp; Associates LLC</t>
  </si>
  <si>
    <t>Rutgers University</t>
  </si>
  <si>
    <t>Potomac Incorporated</t>
  </si>
  <si>
    <t>Hoffman Research Group</t>
  </si>
  <si>
    <t>Benenson Strategy Group</t>
  </si>
  <si>
    <t>Capital Survey Research Center</t>
  </si>
  <si>
    <t>Greenberg Quinlan Rosner (Democracy Corps)</t>
  </si>
  <si>
    <t>Val Smith</t>
  </si>
  <si>
    <t>Franklin &amp; Marshall College</t>
  </si>
  <si>
    <t>Fairbank, Maslin, Maullin, Metz &amp; Associates</t>
  </si>
  <si>
    <t>Hendrix College</t>
  </si>
  <si>
    <t>SoonerPoll.com</t>
  </si>
  <si>
    <t>DFM Research</t>
  </si>
  <si>
    <t>OpinionWorks</t>
  </si>
  <si>
    <t>St. Pete Polls</t>
  </si>
  <si>
    <t>Crawford Johnson &amp; Northcott Inc.</t>
  </si>
  <si>
    <t>Schroth, Eldon &amp; Associates</t>
  </si>
  <si>
    <t>Overtime Politics</t>
  </si>
  <si>
    <t>Wilson Research Strategies</t>
  </si>
  <si>
    <t>Feldman Group</t>
  </si>
  <si>
    <t>Gonzales Research &amp; Marketing Strategies Inc.</t>
  </si>
  <si>
    <t>Franklin Pierce University</t>
  </si>
  <si>
    <t>Florida Poll</t>
  </si>
  <si>
    <t>Research 2000</t>
  </si>
  <si>
    <t>KRC/Communications Research</t>
  </si>
  <si>
    <t>Cherry Communications</t>
  </si>
  <si>
    <t>SocialSphere</t>
  </si>
  <si>
    <t>Wiese Research Associates Inc.</t>
  </si>
  <si>
    <t>Dixie Strategies</t>
  </si>
  <si>
    <t>University of Massachusetts Amherst</t>
  </si>
  <si>
    <t>University of Texas</t>
  </si>
  <si>
    <t>Alabama State University</t>
  </si>
  <si>
    <t>Northern Arizona University</t>
  </si>
  <si>
    <t>Scripps Howard</t>
  </si>
  <si>
    <t>IVR Polls</t>
  </si>
  <si>
    <t>Marshall Marketing &amp; Communications</t>
  </si>
  <si>
    <t>Morning Consult</t>
  </si>
  <si>
    <t>Richard Day Research Inc.</t>
  </si>
  <si>
    <t>Glover Park Group</t>
  </si>
  <si>
    <t>OnPoint</t>
  </si>
  <si>
    <t>Loras College</t>
  </si>
  <si>
    <t>CVOTER International</t>
  </si>
  <si>
    <t>Frank N. Magid Associates Inc.</t>
  </si>
  <si>
    <t>Penn Schoen Berland</t>
  </si>
  <si>
    <t>Lucid</t>
  </si>
  <si>
    <t>Howey Politics/DePauw University</t>
  </si>
  <si>
    <t>Clarity Campaign Labs</t>
  </si>
  <si>
    <t>University of Illinois at Chicago</t>
  </si>
  <si>
    <t>Praecones Analytica</t>
  </si>
  <si>
    <t>U.S. News &amp; World Report</t>
  </si>
  <si>
    <t>MSR Group</t>
  </si>
  <si>
    <t>Personal Marketing Research</t>
  </si>
  <si>
    <t>Baselice &amp; Associates Inc.</t>
  </si>
  <si>
    <t>BK Strategies</t>
  </si>
  <si>
    <t>Talmey-Drake Research &amp; Strategy Inc.</t>
  </si>
  <si>
    <t>Midwest Survey and Research</t>
  </si>
  <si>
    <t>Lauer Johnson Research</t>
  </si>
  <si>
    <t>Market Solutions Group</t>
  </si>
  <si>
    <t>University of Wisconsin Milwaukee</t>
  </si>
  <si>
    <t>Wirthlin Worldwide</t>
  </si>
  <si>
    <t>Purple Strategies</t>
  </si>
  <si>
    <t>Strategic National</t>
  </si>
  <si>
    <t>M4 Strategies</t>
  </si>
  <si>
    <t>Louis Harris &amp; Associates</t>
  </si>
  <si>
    <t>Master Image</t>
  </si>
  <si>
    <t>Multi-Quest International</t>
  </si>
  <si>
    <t>Douglas Fulmer &amp; Associates</t>
  </si>
  <si>
    <t>Lincoln Institute</t>
  </si>
  <si>
    <t>Forward Strategies</t>
  </si>
  <si>
    <t>Florida Atlantic University</t>
  </si>
  <si>
    <t>Public Opinion Strategies/Hamilton Campaigns (Texas Credit Union League)</t>
  </si>
  <si>
    <t>Manhattanville College</t>
  </si>
  <si>
    <t>Dan Jones &amp; Associates</t>
  </si>
  <si>
    <t>American Research Group</t>
  </si>
  <si>
    <t>Jim Meader (KELOLAND-TV)</t>
  </si>
  <si>
    <t>OH Predictive Insights/MBQF</t>
  </si>
  <si>
    <t>Arizona State University</t>
  </si>
  <si>
    <t>Hays Research Group</t>
  </si>
  <si>
    <t>Rhode Island College</t>
  </si>
  <si>
    <t>West Chester University</t>
  </si>
  <si>
    <t>RMS Research</t>
  </si>
  <si>
    <t>Canisius College</t>
  </si>
  <si>
    <t>University of Tennessee</t>
  </si>
  <si>
    <t>Market Strategies International</t>
  </si>
  <si>
    <t>Dynamic Marketing Inc.</t>
  </si>
  <si>
    <t>Cooper &amp; Secrest</t>
  </si>
  <si>
    <t>Lauer Lalley Victoria Inc.</t>
  </si>
  <si>
    <t>Cranford &amp; Associates</t>
  </si>
  <si>
    <t>Wood Communications Group</t>
  </si>
  <si>
    <t>BIGresearch</t>
  </si>
  <si>
    <t>Aspen Media &amp; Market Research</t>
  </si>
  <si>
    <t>Central Surveys Inc.</t>
  </si>
  <si>
    <t>University of North Carolina</t>
  </si>
  <si>
    <t>Revily</t>
  </si>
  <si>
    <t>Singularis Group</t>
  </si>
  <si>
    <t>Red Sea Communications</t>
  </si>
  <si>
    <t>New Mexico State University</t>
  </si>
  <si>
    <t>Winston Group</t>
  </si>
  <si>
    <t>Diversified Research Inc</t>
  </si>
  <si>
    <t>DCCC Targeting Team</t>
  </si>
  <si>
    <t>Rivercity Polling</t>
  </si>
  <si>
    <t>CSP Polling</t>
  </si>
  <si>
    <t>Diamond State Consulting Group</t>
  </si>
  <si>
    <t>Neighborhood Research Corporation</t>
  </si>
  <si>
    <t>Constituent Dynamics</t>
  </si>
  <si>
    <t>JMC Enterprises</t>
  </si>
  <si>
    <t>Marketing Resource Group (MRG)</t>
  </si>
  <si>
    <t>Susquehanna Polling &amp; Research Inc.</t>
  </si>
  <si>
    <t>NRECA Market Research</t>
  </si>
  <si>
    <t>War Room Logistics</t>
  </si>
  <si>
    <t>St. Cloud State University</t>
  </si>
  <si>
    <t>Triumph Campaigns</t>
  </si>
  <si>
    <t>Forman Center</t>
  </si>
  <si>
    <t>RAND (American Life Panel)</t>
  </si>
  <si>
    <t>Iona College</t>
  </si>
  <si>
    <t>Analytical Group</t>
  </si>
  <si>
    <t>Gordon S. Black Corp.</t>
  </si>
  <si>
    <t>OnMessage Inc.</t>
  </si>
  <si>
    <t>Ohio State University</t>
  </si>
  <si>
    <t>Wick Communications</t>
  </si>
  <si>
    <t>Hamilton Campaigns</t>
  </si>
  <si>
    <t>Opinion Savvy/InsiderAdvantage</t>
  </si>
  <si>
    <t>Hellenthal &amp; Associates</t>
  </si>
  <si>
    <t>Market Trends Pacific</t>
  </si>
  <si>
    <t>20/20 Insight</t>
  </si>
  <si>
    <t>ASA Marketing Group</t>
  </si>
  <si>
    <t>Columbus Dispatch</t>
  </si>
  <si>
    <t>University of Iowa</t>
  </si>
  <si>
    <t>Rice University</t>
  </si>
  <si>
    <t>Gravis Marketing</t>
  </si>
  <si>
    <t>Star Tribune</t>
  </si>
  <si>
    <t>MarblePort</t>
  </si>
  <si>
    <t>Change Research</t>
  </si>
  <si>
    <t>Cromer Group</t>
  </si>
  <si>
    <t>Liberty Opinion Research</t>
  </si>
  <si>
    <t>People's Pundit Daily</t>
  </si>
  <si>
    <t>Zimmerman &amp; Associates/Marketing Intelligence</t>
  </si>
  <si>
    <t>Rossman Group</t>
  </si>
  <si>
    <t>Strategic Services</t>
  </si>
  <si>
    <t>Western Kentucky University</t>
  </si>
  <si>
    <t>Kimball Political Consulting</t>
  </si>
  <si>
    <t>Magellan Strategies</t>
  </si>
  <si>
    <t>Becker Institute</t>
  </si>
  <si>
    <t>West Virginia Research Center</t>
  </si>
  <si>
    <t>ResearchNow</t>
  </si>
  <si>
    <t>Hampton University</t>
  </si>
  <si>
    <t>Harvard University</t>
  </si>
  <si>
    <t>R.L. Repass &amp; Partners</t>
  </si>
  <si>
    <t>Research America Inc.</t>
  </si>
  <si>
    <t>Global Strategy Group</t>
  </si>
  <si>
    <t>TeleResearch Corporation</t>
  </si>
  <si>
    <t>Opinion Consultants</t>
  </si>
  <si>
    <t>Independent Market Research</t>
  </si>
  <si>
    <t>Public Strategies Inc.</t>
  </si>
  <si>
    <t>CrossTarget</t>
  </si>
  <si>
    <t>IMGE Insights</t>
  </si>
  <si>
    <t>University of Georgia</t>
  </si>
  <si>
    <t>Minnesota State University Moorhead</t>
  </si>
  <si>
    <t>Harris Interactive</t>
  </si>
  <si>
    <t>Great Lakes Strategies Group</t>
  </si>
  <si>
    <t>A&amp;A Research</t>
  </si>
  <si>
    <t>Ron Lester and Associates</t>
  </si>
  <si>
    <t>Lycoming College</t>
  </si>
  <si>
    <t>TMR Research</t>
  </si>
  <si>
    <t>Illinois Wesleyan University</t>
  </si>
  <si>
    <t>RABA Research</t>
  </si>
  <si>
    <t>Trafalgar Group</t>
  </si>
  <si>
    <t>Southern Opinion Research</t>
  </si>
  <si>
    <t>Polling Company/Global Strategy Group (Hotline Bullseye)</t>
  </si>
  <si>
    <t>Decision Forecasting</t>
  </si>
  <si>
    <t>Strategy Research</t>
  </si>
  <si>
    <t>Tulsa Surveys</t>
  </si>
  <si>
    <t>New Frontier Strategy</t>
  </si>
  <si>
    <t>California State University, Bakersfield</t>
  </si>
  <si>
    <t>Marketing Research Institute</t>
  </si>
  <si>
    <t>Craciun Research Group</t>
  </si>
  <si>
    <t>Ivan Moore Research</t>
  </si>
  <si>
    <t>TargetSmart/William &amp; Mary</t>
  </si>
  <si>
    <t>SMS Research &amp; Marketing Services Inc.</t>
  </si>
  <si>
    <t>Target Insyght</t>
  </si>
  <si>
    <t>Glascock Group</t>
  </si>
  <si>
    <t>USC Dornsife/LA Times</t>
  </si>
  <si>
    <t>Zata3</t>
  </si>
  <si>
    <t>Maine People's Resource Center</t>
  </si>
  <si>
    <t>GaPundit.com</t>
  </si>
  <si>
    <t>Arthur J. Finkelstein &amp; Associates</t>
  </si>
  <si>
    <t>Big Ten</t>
  </si>
  <si>
    <t>GCR &amp; Associates</t>
  </si>
  <si>
    <t>PSI</t>
  </si>
  <si>
    <t>ccAdvertising</t>
  </si>
  <si>
    <t>Anzalone Liszt Grove Research</t>
  </si>
  <si>
    <t>The Polling Company Inc.</t>
  </si>
  <si>
    <t>Momentum Analysis</t>
  </si>
  <si>
    <t>MarketAide Services Inc.</t>
  </si>
  <si>
    <t>Saguaro Strategies</t>
  </si>
  <si>
    <t>Bannon Communications</t>
  </si>
  <si>
    <t>McCulloch Research &amp; Polling</t>
  </si>
  <si>
    <t>We Ask America</t>
  </si>
  <si>
    <t>Remington Research Group</t>
  </si>
  <si>
    <t>Anderson Group</t>
  </si>
  <si>
    <t>Critical Insights</t>
  </si>
  <si>
    <t>Zogby Interactive/JZ Analytics</t>
  </si>
  <si>
    <t>Datamar</t>
  </si>
  <si>
    <t>University of New Orleans</t>
  </si>
  <si>
    <t>Southeastern Louisiana University</t>
  </si>
  <si>
    <t>Schapiro Group</t>
  </si>
  <si>
    <t>Google Surveys</t>
  </si>
  <si>
    <t>Greg Smith and Associates</t>
  </si>
  <si>
    <t>Abacus Associates</t>
  </si>
  <si>
    <t>TargetPoint</t>
  </si>
  <si>
    <t>Zia Poll</t>
  </si>
  <si>
    <t>Rainmaker Media Group</t>
  </si>
  <si>
    <t>Consumer Logic</t>
  </si>
  <si>
    <t>Clout Research/Wenzel Strategies</t>
  </si>
  <si>
    <t>Roanoke College</t>
  </si>
  <si>
    <t>Jeffrey Stonecash</t>
  </si>
  <si>
    <t>University of Alabama</t>
  </si>
  <si>
    <t>Data West Polling</t>
  </si>
  <si>
    <t>Ohio University</t>
  </si>
  <si>
    <t>Neighbor</t>
  </si>
  <si>
    <t>Opinion Research Associates</t>
  </si>
  <si>
    <t>Indiana University-Purdue University Fort Wayne</t>
  </si>
  <si>
    <t>Baydoun Consulting</t>
  </si>
  <si>
    <t>Brown University</t>
  </si>
  <si>
    <t>Ed Renwick/Loyola University New Orleans</t>
  </si>
  <si>
    <t>Merriman River Group</t>
  </si>
  <si>
    <t>McLaughlin &amp; Associates</t>
  </si>
  <si>
    <t>Optimus</t>
  </si>
  <si>
    <t>WCIA-TV</t>
  </si>
  <si>
    <t>Marketing Workshop</t>
  </si>
  <si>
    <t>Saint Leo University</t>
  </si>
  <si>
    <t>CPEC LLC</t>
  </si>
  <si>
    <t>Valley Research</t>
  </si>
  <si>
    <t>Riggs Research Services</t>
  </si>
  <si>
    <t>Dane &amp; Associates</t>
  </si>
  <si>
    <t>Millersville University</t>
  </si>
  <si>
    <t>Massie &amp; Associates</t>
  </si>
  <si>
    <t>Brigham Young University</t>
  </si>
  <si>
    <t>Jayhawk Consulting</t>
  </si>
  <si>
    <t>Fort Hays State University</t>
  </si>
  <si>
    <t>Mitchell Research &amp; Communications</t>
  </si>
  <si>
    <t>Humphrey Institute</t>
  </si>
  <si>
    <t>Nielson Brothers Polling</t>
  </si>
  <si>
    <t>SurveyMonkey</t>
  </si>
  <si>
    <t>TCJ Research</t>
  </si>
  <si>
    <t>538 Grade</t>
  </si>
  <si>
    <t>A+</t>
  </si>
  <si>
    <t>A-</t>
  </si>
  <si>
    <t>B+</t>
  </si>
  <si>
    <t>F</t>
  </si>
  <si>
    <t>B</t>
  </si>
  <si>
    <t>B-</t>
  </si>
  <si>
    <t>C+</t>
  </si>
  <si>
    <t>C</t>
  </si>
  <si>
    <t>C-</t>
  </si>
  <si>
    <t>D+</t>
  </si>
  <si>
    <t>D-</t>
  </si>
  <si>
    <t>Selzer &amp; Co.</t>
  </si>
  <si>
    <t>Monmouth University</t>
  </si>
  <si>
    <t>Field Research Corp. (Field Poll)</t>
  </si>
  <si>
    <t>Elway Research</t>
  </si>
  <si>
    <t>Ciruli Associates</t>
  </si>
  <si>
    <t>SurveyUSA</t>
  </si>
  <si>
    <t>Muhlenberg College</t>
  </si>
  <si>
    <t>Grove Insight</t>
  </si>
  <si>
    <t>National Journal</t>
  </si>
  <si>
    <t>Public Policy Institute of California</t>
  </si>
  <si>
    <t>University of Cincinnati (Ohio Poll)</t>
  </si>
  <si>
    <t>Siena College</t>
  </si>
  <si>
    <t>Fairleigh Dickinson University (PublicMind)</t>
  </si>
  <si>
    <t>Fox News/Anderson Robbins Research/Shaw &amp; Co. Research</t>
  </si>
  <si>
    <t>Marquette University Law School</t>
  </si>
  <si>
    <t>Research &amp; Polling Inc.</t>
  </si>
  <si>
    <t>Behavior Research Center (Rocky Mountain)</t>
  </si>
  <si>
    <t>Blum &amp; Weprin Associates</t>
  </si>
  <si>
    <t>University of Arkansas</t>
  </si>
  <si>
    <t>University of Connecticut</t>
  </si>
  <si>
    <t>Los Angeles Times</t>
  </si>
  <si>
    <t>RKM Research and Communications Inc.</t>
  </si>
  <si>
    <t>MassINC Polling Group</t>
  </si>
  <si>
    <t>Elon University</t>
  </si>
  <si>
    <t>SSRS</t>
  </si>
  <si>
    <t>Angus Reid Global</t>
  </si>
  <si>
    <t>University of North Florida</t>
  </si>
  <si>
    <t>Western New England University</t>
  </si>
  <si>
    <t>St. Norbert College</t>
  </si>
  <si>
    <t>Mason-Dixon Polling &amp; Research Inc.</t>
  </si>
  <si>
    <t>Lake Research Partners</t>
  </si>
  <si>
    <t>Abt Associates</t>
  </si>
  <si>
    <t>Castleton University</t>
  </si>
  <si>
    <t>Emerson College</t>
  </si>
  <si>
    <t>EPIC-MRA</t>
  </si>
  <si>
    <t>High Point University</t>
  </si>
  <si>
    <t>Indiana University</t>
  </si>
  <si>
    <t>Fleming &amp; Associates</t>
  </si>
  <si>
    <t>Princeton Survey Research Associates International</t>
  </si>
  <si>
    <t>Market Shares Corp.</t>
  </si>
  <si>
    <t>Ward Research (Honolulu Star-Advertiser)</t>
  </si>
  <si>
    <t>University of Massachusetts Lowell</t>
  </si>
  <si>
    <t>University of South Alabama</t>
  </si>
  <si>
    <t>Winthrop University</t>
  </si>
  <si>
    <t>University of Florida</t>
  </si>
  <si>
    <t>National Research Inc.</t>
  </si>
  <si>
    <t>Stockton University</t>
  </si>
  <si>
    <t>Suffolk University</t>
  </si>
  <si>
    <t>Market Research Insight</t>
  </si>
  <si>
    <t>Montana State University Billings</t>
  </si>
  <si>
    <t>Data Orbital</t>
  </si>
  <si>
    <t>Riley Research Associates</t>
  </si>
  <si>
    <t>RT Strategies</t>
  </si>
  <si>
    <t>University of Washington</t>
  </si>
  <si>
    <t>Davis, Hibbitts &amp; Midghall Inc.</t>
  </si>
  <si>
    <t>Harstad Strategic Research Inc.</t>
  </si>
  <si>
    <t>Pan Atlantic SMS Group</t>
  </si>
  <si>
    <t>Garin-Hart-Yang Research Group</t>
  </si>
  <si>
    <t>Mean-Reverted Bias</t>
  </si>
  <si>
    <t>*Positive - Move toward GOP, Negative - Move toward Dem</t>
  </si>
  <si>
    <t>Date</t>
  </si>
  <si>
    <t>Polled</t>
  </si>
  <si>
    <t>Model</t>
  </si>
  <si>
    <t>R</t>
  </si>
  <si>
    <t>Gap</t>
  </si>
  <si>
    <t xml:space="preserve"> 11/2/2008</t>
  </si>
  <si>
    <t xml:space="preserve">1011 </t>
  </si>
  <si>
    <t>LV</t>
  </si>
  <si>
    <t xml:space="preserve">2472 </t>
  </si>
  <si>
    <t>Diageo/Hotline</t>
  </si>
  <si>
    <t xml:space="preserve">887 </t>
  </si>
  <si>
    <t xml:space="preserve"> 10/29/2008</t>
  </si>
  <si>
    <t xml:space="preserve">1005 </t>
  </si>
  <si>
    <t xml:space="preserve">1000 </t>
  </si>
  <si>
    <t xml:space="preserve"> 10/26/2008</t>
  </si>
  <si>
    <t xml:space="preserve">7000 </t>
  </si>
  <si>
    <t xml:space="preserve"> 10/22/2008</t>
  </si>
  <si>
    <t xml:space="preserve">1146 </t>
  </si>
  <si>
    <t>RV</t>
  </si>
  <si>
    <t xml:space="preserve"> 10/20/2008</t>
  </si>
  <si>
    <t xml:space="preserve">1159 </t>
  </si>
  <si>
    <t xml:space="preserve"> 10/15/2008</t>
  </si>
  <si>
    <t xml:space="preserve"> 10/13/2008</t>
  </si>
  <si>
    <t xml:space="preserve">1030 </t>
  </si>
  <si>
    <t xml:space="preserve">699 </t>
  </si>
  <si>
    <t xml:space="preserve"> 10/9/2008</t>
  </si>
  <si>
    <t xml:space="preserve">900 </t>
  </si>
  <si>
    <t xml:space="preserve">800 </t>
  </si>
  <si>
    <t xml:space="preserve"> 10/5/2008</t>
  </si>
  <si>
    <t xml:space="preserve">658 </t>
  </si>
  <si>
    <t xml:space="preserve"> 9/30/2008</t>
  </si>
  <si>
    <t xml:space="preserve">808 </t>
  </si>
  <si>
    <t>Time</t>
  </si>
  <si>
    <t xml:space="preserve"> 9/29/2008</t>
  </si>
  <si>
    <t xml:space="preserve">1133 </t>
  </si>
  <si>
    <t xml:space="preserve"> 9/25/2008</t>
  </si>
  <si>
    <t xml:space="preserve"> 9/22/2008</t>
  </si>
  <si>
    <t xml:space="preserve">1085 </t>
  </si>
  <si>
    <t xml:space="preserve">838 </t>
  </si>
  <si>
    <t xml:space="preserve"> 9/21/2008</t>
  </si>
  <si>
    <t xml:space="preserve">697 </t>
  </si>
  <si>
    <t xml:space="preserve"> 9/16/2008</t>
  </si>
  <si>
    <t xml:space="preserve">1004 </t>
  </si>
  <si>
    <t xml:space="preserve"> 9/14/2008</t>
  </si>
  <si>
    <t>Newsweek</t>
  </si>
  <si>
    <t xml:space="preserve"> 9/11/2008</t>
  </si>
  <si>
    <t xml:space="preserve">1038 </t>
  </si>
  <si>
    <t xml:space="preserve"> 9/10/2008</t>
  </si>
  <si>
    <t xml:space="preserve">812 </t>
  </si>
  <si>
    <t xml:space="preserve"> 9/7/2008</t>
  </si>
  <si>
    <t xml:space="preserve">942 </t>
  </si>
  <si>
    <t xml:space="preserve">823 </t>
  </si>
  <si>
    <t xml:space="preserve"> 8/31/2008</t>
  </si>
  <si>
    <t xml:space="preserve"> 8/23/2008</t>
  </si>
  <si>
    <t xml:space="preserve">765 </t>
  </si>
  <si>
    <t xml:space="preserve"> 8/20/2008</t>
  </si>
  <si>
    <t xml:space="preserve"> 8/18/2008</t>
  </si>
  <si>
    <t xml:space="preserve"> 8/14/2008</t>
  </si>
  <si>
    <t xml:space="preserve"> 8/10/2008</t>
  </si>
  <si>
    <t xml:space="preserve"> 8/4/2008</t>
  </si>
  <si>
    <t xml:space="preserve">833 </t>
  </si>
  <si>
    <t xml:space="preserve"> 8/3/2008</t>
  </si>
  <si>
    <t xml:space="preserve"> 7/21/2008</t>
  </si>
  <si>
    <t xml:space="preserve">1003 </t>
  </si>
  <si>
    <t xml:space="preserve"> 7/20/2008</t>
  </si>
  <si>
    <t xml:space="preserve"> 7/13/2008</t>
  </si>
  <si>
    <t xml:space="preserve"> 6/29/2008</t>
  </si>
  <si>
    <t xml:space="preserve">1574 </t>
  </si>
  <si>
    <t xml:space="preserve"> 6/22/2008</t>
  </si>
  <si>
    <t xml:space="preserve"> 6/19/2008</t>
  </si>
  <si>
    <t xml:space="preserve">1310 </t>
  </si>
  <si>
    <t xml:space="preserve"> 6/15/2008</t>
  </si>
  <si>
    <t xml:space="preserve">1125 </t>
  </si>
  <si>
    <t xml:space="preserve"> 6/8/2008</t>
  </si>
  <si>
    <t xml:space="preserve">7423 </t>
  </si>
  <si>
    <t xml:space="preserve"> 5/22/2008</t>
  </si>
  <si>
    <t xml:space="preserve"> 5/14/2008</t>
  </si>
  <si>
    <t xml:space="preserve">1018 </t>
  </si>
  <si>
    <t xml:space="preserve"> 4/29/2008</t>
  </si>
  <si>
    <t xml:space="preserve">956 </t>
  </si>
  <si>
    <t xml:space="preserve"> 4/28/2008</t>
  </si>
  <si>
    <t xml:space="preserve">1006 </t>
  </si>
  <si>
    <t xml:space="preserve"> 10/31/2010</t>
  </si>
  <si>
    <t xml:space="preserve">1539 </t>
  </si>
  <si>
    <t xml:space="preserve">654 </t>
  </si>
  <si>
    <t xml:space="preserve"> 10/30/2010</t>
  </si>
  <si>
    <t xml:space="preserve">1809 </t>
  </si>
  <si>
    <t xml:space="preserve">3500 </t>
  </si>
  <si>
    <t xml:space="preserve">542 </t>
  </si>
  <si>
    <t xml:space="preserve"> 10/28/2010</t>
  </si>
  <si>
    <t xml:space="preserve">764 </t>
  </si>
  <si>
    <t xml:space="preserve">786 </t>
  </si>
  <si>
    <t>Bloomberg</t>
  </si>
  <si>
    <t xml:space="preserve"> 10/26/2010</t>
  </si>
  <si>
    <t xml:space="preserve"> 10/25/2010</t>
  </si>
  <si>
    <t xml:space="preserve">350 </t>
  </si>
  <si>
    <t xml:space="preserve"> 10/24/2010</t>
  </si>
  <si>
    <t xml:space="preserve">1989 </t>
  </si>
  <si>
    <t xml:space="preserve"> 10/21/2010</t>
  </si>
  <si>
    <t xml:space="preserve">773 </t>
  </si>
  <si>
    <t xml:space="preserve"> 10/20/2010</t>
  </si>
  <si>
    <t xml:space="preserve"> 10/18/2010</t>
  </si>
  <si>
    <t xml:space="preserve">1354 </t>
  </si>
  <si>
    <t xml:space="preserve">846 </t>
  </si>
  <si>
    <t xml:space="preserve"> 10/17/2010</t>
  </si>
  <si>
    <t xml:space="preserve"> 10/13/2010</t>
  </si>
  <si>
    <t xml:space="preserve">687 </t>
  </si>
  <si>
    <t xml:space="preserve">1900 </t>
  </si>
  <si>
    <t xml:space="preserve"> 10/11/2010</t>
  </si>
  <si>
    <t xml:space="preserve">720 </t>
  </si>
  <si>
    <t xml:space="preserve"> 10/10/2010</t>
  </si>
  <si>
    <t xml:space="preserve">721 </t>
  </si>
  <si>
    <t xml:space="preserve">1953 </t>
  </si>
  <si>
    <t xml:space="preserve"> 10/7/2010</t>
  </si>
  <si>
    <t xml:space="preserve">504 </t>
  </si>
  <si>
    <t xml:space="preserve"> 10/3/2010</t>
  </si>
  <si>
    <t xml:space="preserve">669 </t>
  </si>
  <si>
    <t xml:space="preserve">1882 </t>
  </si>
  <si>
    <t xml:space="preserve"> 9/30/2010</t>
  </si>
  <si>
    <t xml:space="preserve">902 </t>
  </si>
  <si>
    <t xml:space="preserve"> 9/29/2010</t>
  </si>
  <si>
    <t xml:space="preserve"> 9/26/2010</t>
  </si>
  <si>
    <t xml:space="preserve">3000 </t>
  </si>
  <si>
    <t xml:space="preserve"> 9/23/2010</t>
  </si>
  <si>
    <t xml:space="preserve">506 </t>
  </si>
  <si>
    <t xml:space="preserve"> 9/22/2010</t>
  </si>
  <si>
    <t xml:space="preserve"> 9/19/2010</t>
  </si>
  <si>
    <t xml:space="preserve">993 </t>
  </si>
  <si>
    <t xml:space="preserve">2925 </t>
  </si>
  <si>
    <t xml:space="preserve"> 9/16/2010</t>
  </si>
  <si>
    <t xml:space="preserve">815 </t>
  </si>
  <si>
    <t xml:space="preserve"> 9/9/2010</t>
  </si>
  <si>
    <t xml:space="preserve"> 9/12/2010</t>
  </si>
  <si>
    <t xml:space="preserve">1527 </t>
  </si>
  <si>
    <t xml:space="preserve"> 9/7/2010</t>
  </si>
  <si>
    <t xml:space="preserve">1905 </t>
  </si>
  <si>
    <t xml:space="preserve"> 9/6/2010</t>
  </si>
  <si>
    <t xml:space="preserve">2053 </t>
  </si>
  <si>
    <t xml:space="preserve"> 9/2/2010</t>
  </si>
  <si>
    <t xml:space="preserve">936 </t>
  </si>
  <si>
    <t xml:space="preserve"> 9/5/2010</t>
  </si>
  <si>
    <t xml:space="preserve">1651 </t>
  </si>
  <si>
    <t xml:space="preserve"> 8/30/2010</t>
  </si>
  <si>
    <t xml:space="preserve">928 </t>
  </si>
  <si>
    <t xml:space="preserve">1116 </t>
  </si>
  <si>
    <t xml:space="preserve"> 8/29/2010</t>
  </si>
  <si>
    <t xml:space="preserve">1540 </t>
  </si>
  <si>
    <t xml:space="preserve"> 8/26/2010</t>
  </si>
  <si>
    <t xml:space="preserve">856 </t>
  </si>
  <si>
    <t xml:space="preserve"> 8/22/2010</t>
  </si>
  <si>
    <t xml:space="preserve">950 </t>
  </si>
  <si>
    <t xml:space="preserve">1600 </t>
  </si>
  <si>
    <t xml:space="preserve"> 8/17/2010</t>
  </si>
  <si>
    <t xml:space="preserve">827 </t>
  </si>
  <si>
    <t xml:space="preserve"> 8/16/2010</t>
  </si>
  <si>
    <t xml:space="preserve">890 </t>
  </si>
  <si>
    <t xml:space="preserve"> 8/15/2010</t>
  </si>
  <si>
    <t xml:space="preserve"> 8/11/2010</t>
  </si>
  <si>
    <t xml:space="preserve"> 8/10/2010</t>
  </si>
  <si>
    <t xml:space="preserve">935 </t>
  </si>
  <si>
    <t xml:space="preserve"> 8/8/2010</t>
  </si>
  <si>
    <t xml:space="preserve"> 8/5/2010</t>
  </si>
  <si>
    <t xml:space="preserve">2431 </t>
  </si>
  <si>
    <t xml:space="preserve"> 8/1/2010</t>
  </si>
  <si>
    <t xml:space="preserve">1562 </t>
  </si>
  <si>
    <t xml:space="preserve"> 7/28/2010</t>
  </si>
  <si>
    <t xml:space="preserve"> 7/25/2010</t>
  </si>
  <si>
    <t xml:space="preserve">848 </t>
  </si>
  <si>
    <t xml:space="preserve">1633 </t>
  </si>
  <si>
    <t xml:space="preserve"> 7/21/2010</t>
  </si>
  <si>
    <t xml:space="preserve">945 </t>
  </si>
  <si>
    <t xml:space="preserve"> 7/19/2010</t>
  </si>
  <si>
    <t xml:space="preserve">2181 </t>
  </si>
  <si>
    <t xml:space="preserve"> 7/18/2010</t>
  </si>
  <si>
    <t xml:space="preserve">1535 </t>
  </si>
  <si>
    <t xml:space="preserve"> 7/14/2010</t>
  </si>
  <si>
    <t xml:space="preserve"> 7/13/2010</t>
  </si>
  <si>
    <t xml:space="preserve"> 7/12/2010</t>
  </si>
  <si>
    <t xml:space="preserve">875 </t>
  </si>
  <si>
    <t xml:space="preserve"> 7/11/2010</t>
  </si>
  <si>
    <t xml:space="preserve"> 7/3/2010</t>
  </si>
  <si>
    <t xml:space="preserve"> 6/30/2010</t>
  </si>
  <si>
    <t xml:space="preserve"> 6/27/2010</t>
  </si>
  <si>
    <t xml:space="preserve"> 6/20/2010</t>
  </si>
  <si>
    <t xml:space="preserve">1496 </t>
  </si>
  <si>
    <t xml:space="preserve"> 6/13/2010</t>
  </si>
  <si>
    <t xml:space="preserve">1014 </t>
  </si>
  <si>
    <t xml:space="preserve"> 6/9/2010</t>
  </si>
  <si>
    <t xml:space="preserve"> 6/6/2010</t>
  </si>
  <si>
    <t xml:space="preserve"> 5/30/2010</t>
  </si>
  <si>
    <t xml:space="preserve"> 5/24/2010</t>
  </si>
  <si>
    <t xml:space="preserve">1914 </t>
  </si>
  <si>
    <t xml:space="preserve"> 5/23/2010</t>
  </si>
  <si>
    <t xml:space="preserve"> 5/19/2010</t>
  </si>
  <si>
    <t xml:space="preserve"> 5/16/2010</t>
  </si>
  <si>
    <t xml:space="preserve"> 5/9/2010</t>
  </si>
  <si>
    <t xml:space="preserve">905 </t>
  </si>
  <si>
    <t xml:space="preserve"> 5/8/2010</t>
  </si>
  <si>
    <t xml:space="preserve"> 5/5/2010</t>
  </si>
  <si>
    <t xml:space="preserve"> 5/2/2010</t>
  </si>
  <si>
    <t xml:space="preserve"> 4/26/2010</t>
  </si>
  <si>
    <t xml:space="preserve">1200 </t>
  </si>
  <si>
    <t xml:space="preserve"> 4/25/2010</t>
  </si>
  <si>
    <t xml:space="preserve"> 4/21/2010</t>
  </si>
  <si>
    <t xml:space="preserve"> 4/18/2010</t>
  </si>
  <si>
    <t xml:space="preserve"> 4/11/2010</t>
  </si>
  <si>
    <t xml:space="preserve">907 </t>
  </si>
  <si>
    <t xml:space="preserve">1613 </t>
  </si>
  <si>
    <t xml:space="preserve"> 4/7/2010</t>
  </si>
  <si>
    <t xml:space="preserve"> 4/8/2010</t>
  </si>
  <si>
    <t xml:space="preserve"> 4/5/2010</t>
  </si>
  <si>
    <t xml:space="preserve"> 4/4/2010</t>
  </si>
  <si>
    <t xml:space="preserve">1344 </t>
  </si>
  <si>
    <t xml:space="preserve"> 3/28/2010</t>
  </si>
  <si>
    <t xml:space="preserve">968 </t>
  </si>
  <si>
    <t xml:space="preserve"> 3/21/2010</t>
  </si>
  <si>
    <t xml:space="preserve">953 </t>
  </si>
  <si>
    <t xml:space="preserve">1907 </t>
  </si>
  <si>
    <t xml:space="preserve"> 3/17/2010</t>
  </si>
  <si>
    <t xml:space="preserve"> 3/14/2010</t>
  </si>
  <si>
    <t xml:space="preserve"> 3/7/2010</t>
  </si>
  <si>
    <t xml:space="preserve"> 2/28/2010</t>
  </si>
  <si>
    <t xml:space="preserve"> 2/21/2010</t>
  </si>
  <si>
    <t xml:space="preserve"> 2/18/2010</t>
  </si>
  <si>
    <t xml:space="preserve">908 </t>
  </si>
  <si>
    <t xml:space="preserve"> 2/15/2010</t>
  </si>
  <si>
    <t xml:space="preserve">954 </t>
  </si>
  <si>
    <t xml:space="preserve"> 2/14/2010</t>
  </si>
  <si>
    <t xml:space="preserve"> 2/9/2010</t>
  </si>
  <si>
    <t xml:space="preserve">1129 </t>
  </si>
  <si>
    <t xml:space="preserve"> 2/7/2010</t>
  </si>
  <si>
    <t xml:space="preserve"> 2/3/2010</t>
  </si>
  <si>
    <t xml:space="preserve"> 1/31/2010</t>
  </si>
  <si>
    <t xml:space="preserve"> 1/23/2010</t>
  </si>
  <si>
    <t xml:space="preserve"> 1/24/2010</t>
  </si>
  <si>
    <t xml:space="preserve"> 1/17/2010</t>
  </si>
  <si>
    <t xml:space="preserve"> 1/10/2010</t>
  </si>
  <si>
    <t xml:space="preserve">955 </t>
  </si>
  <si>
    <t xml:space="preserve">1214 </t>
  </si>
  <si>
    <t xml:space="preserve"> 1/3/2010</t>
  </si>
  <si>
    <t xml:space="preserve">4000 </t>
  </si>
  <si>
    <t xml:space="preserve"> 12/27/2010</t>
  </si>
  <si>
    <t xml:space="preserve">2500 </t>
  </si>
  <si>
    <t xml:space="preserve"> 12/20/2010</t>
  </si>
  <si>
    <t xml:space="preserve"> 12/13/2010</t>
  </si>
  <si>
    <t xml:space="preserve">898 </t>
  </si>
  <si>
    <t xml:space="preserve"> 12/10/2010</t>
  </si>
  <si>
    <t xml:space="preserve"> 12/7/2010</t>
  </si>
  <si>
    <t xml:space="preserve">714 </t>
  </si>
  <si>
    <t xml:space="preserve"> 12/6/2010</t>
  </si>
  <si>
    <t xml:space="preserve"> 11/29/2010</t>
  </si>
  <si>
    <t xml:space="preserve"> 11/22/2010</t>
  </si>
  <si>
    <t xml:space="preserve"> 11/15/2010</t>
  </si>
  <si>
    <t xml:space="preserve"> 11/8/2010</t>
  </si>
  <si>
    <t xml:space="preserve">894 </t>
  </si>
  <si>
    <t xml:space="preserve">1644 </t>
  </si>
  <si>
    <t xml:space="preserve"> 11/1/2010</t>
  </si>
  <si>
    <t xml:space="preserve">952 </t>
  </si>
  <si>
    <t xml:space="preserve"> 10/4/2010</t>
  </si>
  <si>
    <t xml:space="preserve">906 </t>
  </si>
  <si>
    <t xml:space="preserve"> 9/27/2010</t>
  </si>
  <si>
    <t xml:space="preserve"> 9/20/2010</t>
  </si>
  <si>
    <t xml:space="preserve"> 9/14/2010</t>
  </si>
  <si>
    <t xml:space="preserve"> 9/13/2010</t>
  </si>
  <si>
    <t xml:space="preserve"> 8/31/2010</t>
  </si>
  <si>
    <t xml:space="preserve">903 </t>
  </si>
  <si>
    <t xml:space="preserve"> 8/27/2010</t>
  </si>
  <si>
    <t xml:space="preserve">1669 </t>
  </si>
  <si>
    <t xml:space="preserve"> 8/23/2010</t>
  </si>
  <si>
    <t xml:space="preserve"> 8/9/2010</t>
  </si>
  <si>
    <t xml:space="preserve"> 8/2/2010</t>
  </si>
  <si>
    <t xml:space="preserve"> 7/26/2010</t>
  </si>
  <si>
    <t xml:space="preserve">850 </t>
  </si>
  <si>
    <t xml:space="preserve"> 7/23/2010</t>
  </si>
  <si>
    <t xml:space="preserve">916 </t>
  </si>
  <si>
    <t xml:space="preserve"> 7/5/2010</t>
  </si>
  <si>
    <t xml:space="preserve"> 6/29/2010</t>
  </si>
  <si>
    <t xml:space="preserve">3063 </t>
  </si>
  <si>
    <t xml:space="preserve"> 6/28/2010</t>
  </si>
  <si>
    <t xml:space="preserve"> 6/21/2010</t>
  </si>
  <si>
    <t xml:space="preserve"> 6/14/2010</t>
  </si>
  <si>
    <t xml:space="preserve"> 6/7/2010</t>
  </si>
  <si>
    <t xml:space="preserve"> 6/1/2010</t>
  </si>
  <si>
    <t xml:space="preserve">3097 </t>
  </si>
  <si>
    <t xml:space="preserve"> 5/31/2010</t>
  </si>
  <si>
    <t xml:space="preserve"> 5/17/2010</t>
  </si>
  <si>
    <t xml:space="preserve"> 5/10/2010</t>
  </si>
  <si>
    <t xml:space="preserve"> 5/3/2010</t>
  </si>
  <si>
    <t xml:space="preserve"> 4/27/2010</t>
  </si>
  <si>
    <t xml:space="preserve">2041 </t>
  </si>
  <si>
    <t xml:space="preserve"> 4/19/2010</t>
  </si>
  <si>
    <t xml:space="preserve"> 4/12/2010</t>
  </si>
  <si>
    <t xml:space="preserve"> 3/29/2010</t>
  </si>
  <si>
    <t xml:space="preserve"> 3/22/2010</t>
  </si>
  <si>
    <t xml:space="preserve"> 3/15/2010</t>
  </si>
  <si>
    <t xml:space="preserve"> 3/8/2010</t>
  </si>
  <si>
    <t xml:space="preserve"> 3/2/2010</t>
  </si>
  <si>
    <t xml:space="preserve">803 </t>
  </si>
  <si>
    <t xml:space="preserve"> 3/1/2010</t>
  </si>
  <si>
    <t xml:space="preserve"> 2/22/2010</t>
  </si>
  <si>
    <t xml:space="preserve"> 2/8/2010</t>
  </si>
  <si>
    <t xml:space="preserve"> 2/1/2010</t>
  </si>
  <si>
    <t xml:space="preserve"> 1/25/2010</t>
  </si>
  <si>
    <t xml:space="preserve"> 11/5/2012</t>
  </si>
  <si>
    <t xml:space="preserve"> 11/4/2012</t>
  </si>
  <si>
    <t xml:space="preserve">693 </t>
  </si>
  <si>
    <t xml:space="preserve">2551 </t>
  </si>
  <si>
    <t xml:space="preserve"> 11/1/2012</t>
  </si>
  <si>
    <t xml:space="preserve"> 10/28/2012</t>
  </si>
  <si>
    <t xml:space="preserve">563 </t>
  </si>
  <si>
    <t xml:space="preserve"> 10/25/2012</t>
  </si>
  <si>
    <t xml:space="preserve"> 10/21/2012</t>
  </si>
  <si>
    <t xml:space="preserve"> 10/18/2012</t>
  </si>
  <si>
    <t xml:space="preserve"> 10/14/2012</t>
  </si>
  <si>
    <t xml:space="preserve"> 10/11/2012</t>
  </si>
  <si>
    <t xml:space="preserve"> 10/7/2012</t>
  </si>
  <si>
    <t xml:space="preserve"> 10/4/2012</t>
  </si>
  <si>
    <t xml:space="preserve"> 9/30/2012</t>
  </si>
  <si>
    <t xml:space="preserve"> 9/27/2012</t>
  </si>
  <si>
    <t xml:space="preserve">1301 </t>
  </si>
  <si>
    <t xml:space="preserve"> 9/24/2012</t>
  </si>
  <si>
    <t xml:space="preserve">789 </t>
  </si>
  <si>
    <t xml:space="preserve"> 9/23/2012</t>
  </si>
  <si>
    <t xml:space="preserve"> 9/20/2012</t>
  </si>
  <si>
    <t xml:space="preserve"> 9/16/2012</t>
  </si>
  <si>
    <t xml:space="preserve"> 9/10/2012</t>
  </si>
  <si>
    <t xml:space="preserve"> 9/9/2012</t>
  </si>
  <si>
    <t xml:space="preserve"> 9/2/2012</t>
  </si>
  <si>
    <t xml:space="preserve"> 8/26/2012</t>
  </si>
  <si>
    <t xml:space="preserve"> 8/22/2012</t>
  </si>
  <si>
    <t xml:space="preserve"> 8/19/2012</t>
  </si>
  <si>
    <t xml:space="preserve"> 8/12/2012</t>
  </si>
  <si>
    <t xml:space="preserve"> 8/9/2012</t>
  </si>
  <si>
    <t xml:space="preserve"> 8/6/2012</t>
  </si>
  <si>
    <t xml:space="preserve"> 8/5/2012</t>
  </si>
  <si>
    <t xml:space="preserve"> 7/29/2012</t>
  </si>
  <si>
    <t xml:space="preserve"> 7/22/2012</t>
  </si>
  <si>
    <t xml:space="preserve"> 7/15/2012</t>
  </si>
  <si>
    <t xml:space="preserve"> 7/9/2012</t>
  </si>
  <si>
    <t xml:space="preserve">885 </t>
  </si>
  <si>
    <t xml:space="preserve"> 7/8/2012</t>
  </si>
  <si>
    <t xml:space="preserve">2722 </t>
  </si>
  <si>
    <t xml:space="preserve"> 7/1/2012</t>
  </si>
  <si>
    <t>Newsweek/Daily Beast</t>
  </si>
  <si>
    <t xml:space="preserve"> 6/28/2012</t>
  </si>
  <si>
    <t xml:space="preserve">600 </t>
  </si>
  <si>
    <t xml:space="preserve"> 6/24/2012</t>
  </si>
  <si>
    <t xml:space="preserve"> 6/18/2012</t>
  </si>
  <si>
    <t xml:space="preserve">734 </t>
  </si>
  <si>
    <t xml:space="preserve"> 6/17/2012</t>
  </si>
  <si>
    <t xml:space="preserve">1563 </t>
  </si>
  <si>
    <t xml:space="preserve"> 6/11/2012</t>
  </si>
  <si>
    <t xml:space="preserve"> 6/10/2012</t>
  </si>
  <si>
    <t xml:space="preserve"> 6/3/2012</t>
  </si>
  <si>
    <t xml:space="preserve"> 5/31/2012</t>
  </si>
  <si>
    <t xml:space="preserve">895 </t>
  </si>
  <si>
    <t xml:space="preserve"> 5/27/2012</t>
  </si>
  <si>
    <t xml:space="preserve"> 5/20/2012</t>
  </si>
  <si>
    <t xml:space="preserve"> 5/13/2012</t>
  </si>
  <si>
    <t xml:space="preserve">1012 </t>
  </si>
  <si>
    <t xml:space="preserve"> 5/12/2012</t>
  </si>
  <si>
    <t xml:space="preserve"> 5/7/2012</t>
  </si>
  <si>
    <t xml:space="preserve">959 </t>
  </si>
  <si>
    <t xml:space="preserve"> 5/6/2012</t>
  </si>
  <si>
    <t xml:space="preserve"> 5/3/2012</t>
  </si>
  <si>
    <t xml:space="preserve"> 4/29/2012</t>
  </si>
  <si>
    <t xml:space="preserve"> 4/22/2012</t>
  </si>
  <si>
    <t xml:space="preserve"> 4/17/2012</t>
  </si>
  <si>
    <t xml:space="preserve">2577 </t>
  </si>
  <si>
    <t xml:space="preserve"> 4/15/2012</t>
  </si>
  <si>
    <t xml:space="preserve">891 </t>
  </si>
  <si>
    <t xml:space="preserve"> 4/8/2012</t>
  </si>
  <si>
    <t xml:space="preserve"> 4/1/2012</t>
  </si>
  <si>
    <t xml:space="preserve"> 3/25/2012</t>
  </si>
  <si>
    <t xml:space="preserve"> 3/22/2012</t>
  </si>
  <si>
    <t xml:space="preserve"> 3/18/2012</t>
  </si>
  <si>
    <t xml:space="preserve"> 3/11/2012</t>
  </si>
  <si>
    <t xml:space="preserve">746 </t>
  </si>
  <si>
    <t xml:space="preserve">937 </t>
  </si>
  <si>
    <t xml:space="preserve"> 3/4/2012</t>
  </si>
  <si>
    <t xml:space="preserve"> 2/26/2012</t>
  </si>
  <si>
    <t xml:space="preserve"> 2/22/2012</t>
  </si>
  <si>
    <t xml:space="preserve"> 2/20/2012</t>
  </si>
  <si>
    <t xml:space="preserve">2605 </t>
  </si>
  <si>
    <t xml:space="preserve"> 2/19/2012</t>
  </si>
  <si>
    <t xml:space="preserve"> 2/12/2012</t>
  </si>
  <si>
    <t xml:space="preserve"> 2/6/2012</t>
  </si>
  <si>
    <t xml:space="preserve">881 </t>
  </si>
  <si>
    <t xml:space="preserve"> 2/5/2012</t>
  </si>
  <si>
    <t xml:space="preserve"> 1/29/2012</t>
  </si>
  <si>
    <t xml:space="preserve"> 1/22/2012</t>
  </si>
  <si>
    <t xml:space="preserve"> 1/15/2012</t>
  </si>
  <si>
    <t xml:space="preserve"> 1/9/2012</t>
  </si>
  <si>
    <t xml:space="preserve">896 </t>
  </si>
  <si>
    <t xml:space="preserve"> 1/8/2012</t>
  </si>
  <si>
    <t xml:space="preserve"> 12/30/2012</t>
  </si>
  <si>
    <t xml:space="preserve"> 12/22/2012</t>
  </si>
  <si>
    <t xml:space="preserve"> 12/18/2012</t>
  </si>
  <si>
    <t xml:space="preserve"> 12/12/2012</t>
  </si>
  <si>
    <t xml:space="preserve">921 </t>
  </si>
  <si>
    <t xml:space="preserve"> 12/11/2012</t>
  </si>
  <si>
    <t xml:space="preserve"> 12/4/2012</t>
  </si>
  <si>
    <t xml:space="preserve"> 11/27/2012</t>
  </si>
  <si>
    <t xml:space="preserve">2000 </t>
  </si>
  <si>
    <t xml:space="preserve"> 11/20/2012</t>
  </si>
  <si>
    <t xml:space="preserve">2552 </t>
  </si>
  <si>
    <t xml:space="preserve"> 11/13/2012</t>
  </si>
  <si>
    <t xml:space="preserve"> 11/9/2012</t>
  </si>
  <si>
    <t xml:space="preserve"> 11/6/2012</t>
  </si>
  <si>
    <t xml:space="preserve"> 11/3/2012</t>
  </si>
  <si>
    <t xml:space="preserve"> 10/31/2012</t>
  </si>
  <si>
    <t xml:space="preserve">2294 </t>
  </si>
  <si>
    <t xml:space="preserve"> 10/30/2012</t>
  </si>
  <si>
    <t xml:space="preserve"> 10/23/2012</t>
  </si>
  <si>
    <t xml:space="preserve"> 10/16/2012</t>
  </si>
  <si>
    <t xml:space="preserve"> 10/10/2012</t>
  </si>
  <si>
    <t xml:space="preserve">934 </t>
  </si>
  <si>
    <t xml:space="preserve"> 10/9/2012</t>
  </si>
  <si>
    <t xml:space="preserve"> 10/3/2012</t>
  </si>
  <si>
    <t xml:space="preserve">2118 </t>
  </si>
  <si>
    <t xml:space="preserve"> 10/2/2012</t>
  </si>
  <si>
    <t xml:space="preserve"> 9/25/2012</t>
  </si>
  <si>
    <t xml:space="preserve"> 9/18/2012</t>
  </si>
  <si>
    <t xml:space="preserve"> 9/11/2012</t>
  </si>
  <si>
    <t xml:space="preserve"> 9/4/2012</t>
  </si>
  <si>
    <t xml:space="preserve"> 9/1/2012</t>
  </si>
  <si>
    <t xml:space="preserve"> 8/28/2012</t>
  </si>
  <si>
    <t xml:space="preserve"> 8/27/2012</t>
  </si>
  <si>
    <t xml:space="preserve">2730 </t>
  </si>
  <si>
    <t xml:space="preserve"> 8/21/2012</t>
  </si>
  <si>
    <t xml:space="preserve">1205 </t>
  </si>
  <si>
    <t xml:space="preserve"> 8/14/2012</t>
  </si>
  <si>
    <t xml:space="preserve"> 8/7/2012</t>
  </si>
  <si>
    <t xml:space="preserve">1204 </t>
  </si>
  <si>
    <t xml:space="preserve"> 7/31/2012</t>
  </si>
  <si>
    <t xml:space="preserve"> 7/24/2012</t>
  </si>
  <si>
    <t xml:space="preserve"> 7/17/2012</t>
  </si>
  <si>
    <t xml:space="preserve"> 7/10/2012</t>
  </si>
  <si>
    <t xml:space="preserve"> 7/2/2012</t>
  </si>
  <si>
    <t xml:space="preserve"> 6/26/2012</t>
  </si>
  <si>
    <t xml:space="preserve"> 6/19/2012</t>
  </si>
  <si>
    <t xml:space="preserve"> 6/12/2012</t>
  </si>
  <si>
    <t xml:space="preserve"> 6/5/2012</t>
  </si>
  <si>
    <t xml:space="preserve"> 5/29/2012</t>
  </si>
  <si>
    <t xml:space="preserve"> 5/22/2012</t>
  </si>
  <si>
    <t xml:space="preserve"> 5/15/2012</t>
  </si>
  <si>
    <t xml:space="preserve"> 5/1/2012</t>
  </si>
  <si>
    <t xml:space="preserve">964 </t>
  </si>
  <si>
    <t xml:space="preserve"> 4/24/2012</t>
  </si>
  <si>
    <t xml:space="preserve"> 4/10/2012</t>
  </si>
  <si>
    <t xml:space="preserve"> 4/3/2012</t>
  </si>
  <si>
    <t xml:space="preserve"> 3/28/2012</t>
  </si>
  <si>
    <t xml:space="preserve">2069 </t>
  </si>
  <si>
    <t xml:space="preserve"> 3/27/2012</t>
  </si>
  <si>
    <t xml:space="preserve"> 3/20/2012</t>
  </si>
  <si>
    <t xml:space="preserve"> 3/13/2012</t>
  </si>
  <si>
    <t xml:space="preserve"> 3/6/2012</t>
  </si>
  <si>
    <t xml:space="preserve"> 2/27/2012</t>
  </si>
  <si>
    <t xml:space="preserve"> 2/13/2012</t>
  </si>
  <si>
    <t xml:space="preserve"> 1/30/2012</t>
  </si>
  <si>
    <t xml:space="preserve"> 1/23/2012</t>
  </si>
  <si>
    <t xml:space="preserve"> 1/16/2012</t>
  </si>
  <si>
    <t xml:space="preserve"> 1/2/2012</t>
  </si>
  <si>
    <t xml:space="preserve"> 12/26/2012</t>
  </si>
  <si>
    <t xml:space="preserve"> 12/19/2012</t>
  </si>
  <si>
    <t xml:space="preserve"> 12/5/2012</t>
  </si>
  <si>
    <t xml:space="preserve"> 11/28/2012</t>
  </si>
  <si>
    <t xml:space="preserve"> 11/21/2012</t>
  </si>
  <si>
    <t xml:space="preserve"> 11/14/2012</t>
  </si>
  <si>
    <t xml:space="preserve"> 11/7/2012</t>
  </si>
  <si>
    <t xml:space="preserve"> 11/1/2014</t>
  </si>
  <si>
    <t xml:space="preserve">826 </t>
  </si>
  <si>
    <t xml:space="preserve"> 11/2/2014</t>
  </si>
  <si>
    <t xml:space="preserve"> 10/27/2014</t>
  </si>
  <si>
    <t xml:space="preserve">624 </t>
  </si>
  <si>
    <t xml:space="preserve"> 10/26/2014</t>
  </si>
  <si>
    <t xml:space="preserve">540 </t>
  </si>
  <si>
    <t xml:space="preserve">758 </t>
  </si>
  <si>
    <t>USA Today/PSRAI</t>
  </si>
  <si>
    <t xml:space="preserve"> 10/20/2014</t>
  </si>
  <si>
    <t xml:space="preserve">1126 </t>
  </si>
  <si>
    <t xml:space="preserve"> 10/19/2014</t>
  </si>
  <si>
    <t xml:space="preserve"> 10/14/2014</t>
  </si>
  <si>
    <t xml:space="preserve">831 </t>
  </si>
  <si>
    <t xml:space="preserve"> 10/12/2014</t>
  </si>
  <si>
    <t xml:space="preserve">629 </t>
  </si>
  <si>
    <t xml:space="preserve">666 </t>
  </si>
  <si>
    <t xml:space="preserve"> 10/6/2014</t>
  </si>
  <si>
    <t xml:space="preserve">575 </t>
  </si>
  <si>
    <t xml:space="preserve"> 10/5/2014</t>
  </si>
  <si>
    <t xml:space="preserve"> 9/30/2014</t>
  </si>
  <si>
    <t xml:space="preserve">845 </t>
  </si>
  <si>
    <t xml:space="preserve">1095 </t>
  </si>
  <si>
    <t xml:space="preserve"> 9/29/2014</t>
  </si>
  <si>
    <t xml:space="preserve">884 </t>
  </si>
  <si>
    <t xml:space="preserve"> 9/28/2014</t>
  </si>
  <si>
    <t xml:space="preserve">701 </t>
  </si>
  <si>
    <t xml:space="preserve"> 9/21/2014</t>
  </si>
  <si>
    <t xml:space="preserve"> 9/15/2014</t>
  </si>
  <si>
    <t xml:space="preserve">470 </t>
  </si>
  <si>
    <t xml:space="preserve"> 9/14/2014</t>
  </si>
  <si>
    <t xml:space="preserve"> 9/9/2014</t>
  </si>
  <si>
    <t xml:space="preserve">1150 </t>
  </si>
  <si>
    <t xml:space="preserve"> 9/7/2014</t>
  </si>
  <si>
    <t xml:space="preserve"> 8/28/2014</t>
  </si>
  <si>
    <t xml:space="preserve"> 8/31/2014</t>
  </si>
  <si>
    <t xml:space="preserve"> 8/24/2014</t>
  </si>
  <si>
    <t xml:space="preserve">1171 </t>
  </si>
  <si>
    <t xml:space="preserve"> 8/17/2014</t>
  </si>
  <si>
    <t xml:space="preserve"> 8/12/2014</t>
  </si>
  <si>
    <t xml:space="preserve">1001 </t>
  </si>
  <si>
    <t xml:space="preserve"> 8/7/2014</t>
  </si>
  <si>
    <t xml:space="preserve">806 </t>
  </si>
  <si>
    <t xml:space="preserve"> 8/10/2014</t>
  </si>
  <si>
    <t xml:space="preserve"> 8/3/2014</t>
  </si>
  <si>
    <t xml:space="preserve"> 7/22/2014</t>
  </si>
  <si>
    <t xml:space="preserve">1057 </t>
  </si>
  <si>
    <t xml:space="preserve"> 7/27/2014</t>
  </si>
  <si>
    <t xml:space="preserve"> 7/20/2014</t>
  </si>
  <si>
    <t xml:space="preserve">899 </t>
  </si>
  <si>
    <t xml:space="preserve"> 7/14/2014</t>
  </si>
  <si>
    <t xml:space="preserve">1420 </t>
  </si>
  <si>
    <t xml:space="preserve"> 7/13/2014</t>
  </si>
  <si>
    <t xml:space="preserve"> 6/30/2014</t>
  </si>
  <si>
    <t xml:space="preserve">1446 </t>
  </si>
  <si>
    <t xml:space="preserve"> 7/6/2014</t>
  </si>
  <si>
    <t xml:space="preserve"> 6/29/2014</t>
  </si>
  <si>
    <t xml:space="preserve"> 6/23/2014</t>
  </si>
  <si>
    <t xml:space="preserve"> 6/22/2014</t>
  </si>
  <si>
    <t xml:space="preserve"> 6/15/2014</t>
  </si>
  <si>
    <t xml:space="preserve"> 6/9/2014</t>
  </si>
  <si>
    <t xml:space="preserve">763 </t>
  </si>
  <si>
    <t xml:space="preserve"> 6/8/2014</t>
  </si>
  <si>
    <t xml:space="preserve"> 6/3/2014</t>
  </si>
  <si>
    <t xml:space="preserve"> 6/1/2014</t>
  </si>
  <si>
    <t xml:space="preserve"> 5/25/2014</t>
  </si>
  <si>
    <t xml:space="preserve"> 5/18/2014</t>
  </si>
  <si>
    <t xml:space="preserve"> 5/13/2014</t>
  </si>
  <si>
    <t xml:space="preserve">1025 </t>
  </si>
  <si>
    <t xml:space="preserve"> 5/11/2014</t>
  </si>
  <si>
    <t xml:space="preserve"> 5/4/2014</t>
  </si>
  <si>
    <t xml:space="preserve">911 </t>
  </si>
  <si>
    <t xml:space="preserve"> 4/27/2014</t>
  </si>
  <si>
    <t xml:space="preserve">855 </t>
  </si>
  <si>
    <t xml:space="preserve">1162 </t>
  </si>
  <si>
    <t xml:space="preserve"> 4/20/2014</t>
  </si>
  <si>
    <t xml:space="preserve"> 4/15/2014</t>
  </si>
  <si>
    <t xml:space="preserve"> 4/13/2014</t>
  </si>
  <si>
    <t xml:space="preserve"> 4/10/2014</t>
  </si>
  <si>
    <t xml:space="preserve">1036 </t>
  </si>
  <si>
    <t xml:space="preserve"> 4/6/2014</t>
  </si>
  <si>
    <t xml:space="preserve"> 3/31/2014</t>
  </si>
  <si>
    <t xml:space="preserve">1578 </t>
  </si>
  <si>
    <t>Reason-Rupe/PSRAI</t>
  </si>
  <si>
    <t xml:space="preserve"> 3/30/2014</t>
  </si>
  <si>
    <t xml:space="preserve"> 3/23/2014</t>
  </si>
  <si>
    <t xml:space="preserve">840 </t>
  </si>
  <si>
    <t xml:space="preserve"> 3/20/2014</t>
  </si>
  <si>
    <t xml:space="preserve"> 3/16/2014</t>
  </si>
  <si>
    <t xml:space="preserve"> 3/9/2014</t>
  </si>
  <si>
    <t xml:space="preserve"> 3/4/2014</t>
  </si>
  <si>
    <t xml:space="preserve">1002 </t>
  </si>
  <si>
    <t xml:space="preserve"> 3/2/2014</t>
  </si>
  <si>
    <t xml:space="preserve"> 2/23/2014</t>
  </si>
  <si>
    <t xml:space="preserve"> 2/16/2014</t>
  </si>
  <si>
    <t xml:space="preserve"> 2/9/2014</t>
  </si>
  <si>
    <t xml:space="preserve">970 </t>
  </si>
  <si>
    <t xml:space="preserve"> 2/2/2014</t>
  </si>
  <si>
    <t xml:space="preserve"> 1/26/2014</t>
  </si>
  <si>
    <t xml:space="preserve"> 1/21/2014</t>
  </si>
  <si>
    <t xml:space="preserve">1010 </t>
  </si>
  <si>
    <t xml:space="preserve"> 1/19/2014</t>
  </si>
  <si>
    <t xml:space="preserve">1933 </t>
  </si>
  <si>
    <t xml:space="preserve"> 1/16/2014</t>
  </si>
  <si>
    <t xml:space="preserve"> 1/12/2014</t>
  </si>
  <si>
    <t xml:space="preserve"> 1/7/2014</t>
  </si>
  <si>
    <t xml:space="preserve">1487 </t>
  </si>
  <si>
    <t xml:space="preserve"> 1/5/2014</t>
  </si>
  <si>
    <t xml:space="preserve"> 12/29/2014</t>
  </si>
  <si>
    <t xml:space="preserve"> 12/22/2014</t>
  </si>
  <si>
    <t xml:space="preserve"> 12/19/2014</t>
  </si>
  <si>
    <t xml:space="preserve"> 12/16/2014</t>
  </si>
  <si>
    <t xml:space="preserve">1027 </t>
  </si>
  <si>
    <t xml:space="preserve"> 12/15/2014</t>
  </si>
  <si>
    <t xml:space="preserve"> 12/9/2014</t>
  </si>
  <si>
    <t xml:space="preserve">2692 </t>
  </si>
  <si>
    <t xml:space="preserve"> 12/8/2014</t>
  </si>
  <si>
    <t xml:space="preserve">1579 </t>
  </si>
  <si>
    <t xml:space="preserve"> 12/5/2014</t>
  </si>
  <si>
    <t xml:space="preserve">988 </t>
  </si>
  <si>
    <t xml:space="preserve"> 12/1/2014</t>
  </si>
  <si>
    <t xml:space="preserve"> 11/20/2014</t>
  </si>
  <si>
    <t xml:space="preserve">749 </t>
  </si>
  <si>
    <t xml:space="preserve"> 11/24/2014</t>
  </si>
  <si>
    <t xml:space="preserve"> 11/17/2014</t>
  </si>
  <si>
    <t xml:space="preserve"> 11/12/2014</t>
  </si>
  <si>
    <t xml:space="preserve"> 11/11/2014</t>
  </si>
  <si>
    <t xml:space="preserve">2545 </t>
  </si>
  <si>
    <t xml:space="preserve"> 11/10/2014</t>
  </si>
  <si>
    <t xml:space="preserve"> 11/3/2014</t>
  </si>
  <si>
    <t xml:space="preserve"> 10/31/2014</t>
  </si>
  <si>
    <t xml:space="preserve"> 10/22/2014</t>
  </si>
  <si>
    <t xml:space="preserve">1020 </t>
  </si>
  <si>
    <t xml:space="preserve"> 10/13/2014</t>
  </si>
  <si>
    <t xml:space="preserve">1259 </t>
  </si>
  <si>
    <t xml:space="preserve">1497 </t>
  </si>
  <si>
    <t xml:space="preserve"> 9/22/2014</t>
  </si>
  <si>
    <t xml:space="preserve"> 9/8/2014</t>
  </si>
  <si>
    <t xml:space="preserve"> 9/1/2014</t>
  </si>
  <si>
    <t xml:space="preserve"> 8/25/2014</t>
  </si>
  <si>
    <t xml:space="preserve"> 8/18/2014</t>
  </si>
  <si>
    <t xml:space="preserve"> 8/11/2014</t>
  </si>
  <si>
    <t xml:space="preserve"> 8/4/2014</t>
  </si>
  <si>
    <t xml:space="preserve"> 7/31/2014</t>
  </si>
  <si>
    <t xml:space="preserve">1468 </t>
  </si>
  <si>
    <t xml:space="preserve"> 7/28/2014</t>
  </si>
  <si>
    <t xml:space="preserve"> 7/21/2014</t>
  </si>
  <si>
    <t xml:space="preserve"> 7/8/2014</t>
  </si>
  <si>
    <t xml:space="preserve">2014 </t>
  </si>
  <si>
    <t xml:space="preserve"> 7/7/2014</t>
  </si>
  <si>
    <t xml:space="preserve"> 6/16/2014</t>
  </si>
  <si>
    <t xml:space="preserve"> 6/2/2014</t>
  </si>
  <si>
    <t xml:space="preserve"> 5/28/2014</t>
  </si>
  <si>
    <t xml:space="preserve">1419 </t>
  </si>
  <si>
    <t xml:space="preserve"> 5/26/2014</t>
  </si>
  <si>
    <t xml:space="preserve"> 5/19/2014</t>
  </si>
  <si>
    <t xml:space="preserve"> 5/5/2014</t>
  </si>
  <si>
    <t xml:space="preserve"> 4/29/2014</t>
  </si>
  <si>
    <t xml:space="preserve">1471 </t>
  </si>
  <si>
    <t xml:space="preserve"> 4/28/2014</t>
  </si>
  <si>
    <t xml:space="preserve"> 4/21/2014</t>
  </si>
  <si>
    <t xml:space="preserve"> 4/14/2014</t>
  </si>
  <si>
    <t xml:space="preserve"> 4/7/2014</t>
  </si>
  <si>
    <t xml:space="preserve"> 4/1/2014</t>
  </si>
  <si>
    <t xml:space="preserve">1711 </t>
  </si>
  <si>
    <t xml:space="preserve"> 3/24/2014</t>
  </si>
  <si>
    <t xml:space="preserve"> 3/17/2014</t>
  </si>
  <si>
    <t xml:space="preserve"> 3/10/2014</t>
  </si>
  <si>
    <t xml:space="preserve"> 3/3/2014</t>
  </si>
  <si>
    <t xml:space="preserve"> 2/24/2014</t>
  </si>
  <si>
    <t xml:space="preserve"> 2/17/2014</t>
  </si>
  <si>
    <t xml:space="preserve"> 2/10/2014</t>
  </si>
  <si>
    <t xml:space="preserve"> 2/3/2014</t>
  </si>
  <si>
    <t xml:space="preserve"> 1/27/2014</t>
  </si>
  <si>
    <t xml:space="preserve"> 1/20/2014</t>
  </si>
  <si>
    <t xml:space="preserve"> 1/13/2014</t>
  </si>
  <si>
    <t xml:space="preserve"> 1/6/2014</t>
  </si>
  <si>
    <t xml:space="preserve"> 12/30/2014</t>
  </si>
  <si>
    <t xml:space="preserve"> 12/6/2014</t>
  </si>
  <si>
    <t xml:space="preserve"> 12/2/2014</t>
  </si>
  <si>
    <t xml:space="preserve"> 11/25/2014</t>
  </si>
  <si>
    <t xml:space="preserve"> 11/18/2014</t>
  </si>
  <si>
    <t xml:space="preserve"> 11/6/2016</t>
  </si>
  <si>
    <t xml:space="preserve">799 </t>
  </si>
  <si>
    <t xml:space="preserve"> 11/7/2016</t>
  </si>
  <si>
    <t xml:space="preserve">3677 </t>
  </si>
  <si>
    <t xml:space="preserve">1295 </t>
  </si>
  <si>
    <t xml:space="preserve"> 11/5/2016</t>
  </si>
  <si>
    <t xml:space="preserve">1282 </t>
  </si>
  <si>
    <t xml:space="preserve"> 11/3/2016</t>
  </si>
  <si>
    <t xml:space="preserve">940 </t>
  </si>
  <si>
    <t xml:space="preserve"> 11/1/2016</t>
  </si>
  <si>
    <t xml:space="preserve">1228 </t>
  </si>
  <si>
    <t xml:space="preserve"> 11/2/2016</t>
  </si>
  <si>
    <t xml:space="preserve">1858 </t>
  </si>
  <si>
    <t xml:space="preserve">1333 </t>
  </si>
  <si>
    <t xml:space="preserve"> 10/26/2016</t>
  </si>
  <si>
    <t xml:space="preserve">1209 </t>
  </si>
  <si>
    <t xml:space="preserve"> 10/25/2016</t>
  </si>
  <si>
    <t xml:space="preserve">1221 </t>
  </si>
  <si>
    <t xml:space="preserve"> 10/24/2016</t>
  </si>
  <si>
    <t xml:space="preserve">828 </t>
  </si>
  <si>
    <t xml:space="preserve">1212 </t>
  </si>
  <si>
    <t xml:space="preserve"> 10/23/2016</t>
  </si>
  <si>
    <t xml:space="preserve">779 </t>
  </si>
  <si>
    <t xml:space="preserve">1170 </t>
  </si>
  <si>
    <t xml:space="preserve"> 10/18/2016</t>
  </si>
  <si>
    <t xml:space="preserve">925 </t>
  </si>
  <si>
    <t xml:space="preserve"> 10/17/2016</t>
  </si>
  <si>
    <t xml:space="preserve">1190 </t>
  </si>
  <si>
    <t xml:space="preserve"> 10/16/2016</t>
  </si>
  <si>
    <t xml:space="preserve">1189 </t>
  </si>
  <si>
    <t xml:space="preserve"> 10/13/2016</t>
  </si>
  <si>
    <t xml:space="preserve">740 </t>
  </si>
  <si>
    <t xml:space="preserve"> 10/12/2016</t>
  </si>
  <si>
    <t xml:space="preserve">917 </t>
  </si>
  <si>
    <t xml:space="preserve"> 10/10/2016</t>
  </si>
  <si>
    <t xml:space="preserve">2363 </t>
  </si>
  <si>
    <t xml:space="preserve"> 10/9/2016</t>
  </si>
  <si>
    <t xml:space="preserve">500 </t>
  </si>
  <si>
    <t xml:space="preserve"> 10/8/2016</t>
  </si>
  <si>
    <t xml:space="preserve">971 </t>
  </si>
  <si>
    <t xml:space="preserve"> 10/3/2016</t>
  </si>
  <si>
    <t xml:space="preserve"> 9/29/2016</t>
  </si>
  <si>
    <t xml:space="preserve"> 9/26/2016</t>
  </si>
  <si>
    <t xml:space="preserve">1041 </t>
  </si>
  <si>
    <t xml:space="preserve"> 9/24/2016</t>
  </si>
  <si>
    <t xml:space="preserve">948 </t>
  </si>
  <si>
    <t xml:space="preserve"> 9/19/2016</t>
  </si>
  <si>
    <t xml:space="preserve"> 9/20/2016</t>
  </si>
  <si>
    <t xml:space="preserve">1111 </t>
  </si>
  <si>
    <t xml:space="preserve"> 9/13/2016</t>
  </si>
  <si>
    <t xml:space="preserve">926 </t>
  </si>
  <si>
    <t xml:space="preserve"> 9/12/2016</t>
  </si>
  <si>
    <t xml:space="preserve">1752 </t>
  </si>
  <si>
    <t xml:space="preserve"> 9/6/2016</t>
  </si>
  <si>
    <t xml:space="preserve"> 9/5/2016</t>
  </si>
  <si>
    <t xml:space="preserve">1084 </t>
  </si>
  <si>
    <t xml:space="preserve"> 9/4/2016</t>
  </si>
  <si>
    <t xml:space="preserve"> 9/1/2016</t>
  </si>
  <si>
    <t xml:space="preserve"> 8/3/2016</t>
  </si>
  <si>
    <t xml:space="preserve">983 </t>
  </si>
  <si>
    <t xml:space="preserve"> 6/28/2016</t>
  </si>
  <si>
    <t xml:space="preserve">1017 </t>
  </si>
  <si>
    <t xml:space="preserve"> 6/23/2016</t>
  </si>
  <si>
    <t xml:space="preserve"> 5/19/2016</t>
  </si>
  <si>
    <t xml:space="preserve">829 </t>
  </si>
  <si>
    <t xml:space="preserve"> 4/20/2016</t>
  </si>
  <si>
    <t xml:space="preserve"> 4/14/2016</t>
  </si>
  <si>
    <t xml:space="preserve"> 10/29/2016</t>
  </si>
  <si>
    <t xml:space="preserve">847 </t>
  </si>
  <si>
    <t xml:space="preserve"> 7/28/2016</t>
  </si>
  <si>
    <t xml:space="preserve"> 5/26/2016</t>
  </si>
  <si>
    <t xml:space="preserve"> 5/14/2016</t>
  </si>
  <si>
    <t xml:space="preserve"> 9/19/2018</t>
  </si>
  <si>
    <t xml:space="preserve">818 </t>
  </si>
  <si>
    <t xml:space="preserve">594 </t>
  </si>
  <si>
    <t xml:space="preserve"> 9/18/2018</t>
  </si>
  <si>
    <t xml:space="preserve">1195 </t>
  </si>
  <si>
    <t xml:space="preserve">1304 </t>
  </si>
  <si>
    <t xml:space="preserve"> 9/13/2018</t>
  </si>
  <si>
    <t xml:space="preserve"> 9/11/2018</t>
  </si>
  <si>
    <t xml:space="preserve">1220 </t>
  </si>
  <si>
    <t xml:space="preserve">1226 </t>
  </si>
  <si>
    <t xml:space="preserve"> 9/9/2018</t>
  </si>
  <si>
    <t xml:space="preserve">775 </t>
  </si>
  <si>
    <t xml:space="preserve">777 </t>
  </si>
  <si>
    <t xml:space="preserve"> 9/6/2018</t>
  </si>
  <si>
    <t xml:space="preserve"> 9/4/2018</t>
  </si>
  <si>
    <t xml:space="preserve">1254 </t>
  </si>
  <si>
    <t xml:space="preserve">2012 </t>
  </si>
  <si>
    <t xml:space="preserve"> 9/2/2018</t>
  </si>
  <si>
    <t xml:space="preserve"> 8/31/2018</t>
  </si>
  <si>
    <t xml:space="preserve"> 8/30/2018</t>
  </si>
  <si>
    <t xml:space="preserve"> 8/29/2018</t>
  </si>
  <si>
    <t xml:space="preserve">879 </t>
  </si>
  <si>
    <t xml:space="preserve"> 8/28/2018</t>
  </si>
  <si>
    <t xml:space="preserve">1249 </t>
  </si>
  <si>
    <t xml:space="preserve">857 </t>
  </si>
  <si>
    <t xml:space="preserve">2920 </t>
  </si>
  <si>
    <t xml:space="preserve"> 8/23/2018</t>
  </si>
  <si>
    <t xml:space="preserve">1330 </t>
  </si>
  <si>
    <t xml:space="preserve"> 8/22/2018</t>
  </si>
  <si>
    <t xml:space="preserve"> 8/21/2018</t>
  </si>
  <si>
    <t xml:space="preserve">1247 </t>
  </si>
  <si>
    <t xml:space="preserve">1009 </t>
  </si>
  <si>
    <t xml:space="preserve">1885 </t>
  </si>
  <si>
    <t xml:space="preserve"> 8/19/2018</t>
  </si>
  <si>
    <t xml:space="preserve">725 </t>
  </si>
  <si>
    <t xml:space="preserve"> 8/16/2018</t>
  </si>
  <si>
    <t xml:space="preserve"> 8/14/2018</t>
  </si>
  <si>
    <t xml:space="preserve">1250 </t>
  </si>
  <si>
    <t xml:space="preserve">1860 </t>
  </si>
  <si>
    <t xml:space="preserve"> 8/13/2018</t>
  </si>
  <si>
    <t xml:space="preserve">1175 </t>
  </si>
  <si>
    <t xml:space="preserve"> 8/12/2018</t>
  </si>
  <si>
    <t xml:space="preserve">3986 </t>
  </si>
  <si>
    <t xml:space="preserve"> 8/9/2018</t>
  </si>
  <si>
    <t xml:space="preserve"> 8/7/2018</t>
  </si>
  <si>
    <t xml:space="preserve">1289 </t>
  </si>
  <si>
    <t xml:space="preserve">1479 </t>
  </si>
  <si>
    <t xml:space="preserve"> 8/2/2018</t>
  </si>
  <si>
    <t xml:space="preserve">878 </t>
  </si>
  <si>
    <t xml:space="preserve"> 7/31/2018</t>
  </si>
  <si>
    <t xml:space="preserve">1222 </t>
  </si>
  <si>
    <t xml:space="preserve">1571 </t>
  </si>
  <si>
    <t xml:space="preserve"> 7/26/2018</t>
  </si>
  <si>
    <t xml:space="preserve"> 7/25/2018</t>
  </si>
  <si>
    <t xml:space="preserve">1323 </t>
  </si>
  <si>
    <t xml:space="preserve"> 7/24/2018</t>
  </si>
  <si>
    <t xml:space="preserve">1203 </t>
  </si>
  <si>
    <t xml:space="preserve">1165 </t>
  </si>
  <si>
    <t xml:space="preserve"> 7/22/2018</t>
  </si>
  <si>
    <t xml:space="preserve">923 </t>
  </si>
  <si>
    <t xml:space="preserve"> 7/23/2018</t>
  </si>
  <si>
    <t xml:space="preserve">1177 </t>
  </si>
  <si>
    <t xml:space="preserve"> 7/19/2018</t>
  </si>
  <si>
    <t xml:space="preserve"> 7/18/2018</t>
  </si>
  <si>
    <t xml:space="preserve"> 7/17/2018</t>
  </si>
  <si>
    <t xml:space="preserve">1272 </t>
  </si>
  <si>
    <t xml:space="preserve"> 7/12/2018</t>
  </si>
  <si>
    <t xml:space="preserve">2357 </t>
  </si>
  <si>
    <t xml:space="preserve"> 7/11/2018</t>
  </si>
  <si>
    <t xml:space="preserve">1007 </t>
  </si>
  <si>
    <t xml:space="preserve"> 7/10/2018</t>
  </si>
  <si>
    <t xml:space="preserve">1246 </t>
  </si>
  <si>
    <t xml:space="preserve"> 7/7/2018</t>
  </si>
  <si>
    <t xml:space="preserve"> 7/5/2018</t>
  </si>
  <si>
    <t xml:space="preserve"> 7/3/2018</t>
  </si>
  <si>
    <t xml:space="preserve">1263 </t>
  </si>
  <si>
    <t xml:space="preserve"> 6/28/2018</t>
  </si>
  <si>
    <t xml:space="preserve"> 7/2/2018</t>
  </si>
  <si>
    <t xml:space="preserve">2252 </t>
  </si>
  <si>
    <t xml:space="preserve"> 7/1/2018</t>
  </si>
  <si>
    <t xml:space="preserve"> 6/25/2018</t>
  </si>
  <si>
    <t xml:space="preserve">1448 </t>
  </si>
  <si>
    <t xml:space="preserve"> 6/29/2018</t>
  </si>
  <si>
    <t xml:space="preserve"> 6/26/2018</t>
  </si>
  <si>
    <t xml:space="preserve">1278 </t>
  </si>
  <si>
    <t xml:space="preserve">1199 </t>
  </si>
  <si>
    <t xml:space="preserve"> 6/21/2018</t>
  </si>
  <si>
    <t xml:space="preserve"> 6/19/2018</t>
  </si>
  <si>
    <t xml:space="preserve">1604 </t>
  </si>
  <si>
    <t xml:space="preserve"> 6/18/2018</t>
  </si>
  <si>
    <t xml:space="preserve"> 6/17/2018</t>
  </si>
  <si>
    <t xml:space="preserve">901 </t>
  </si>
  <si>
    <t xml:space="preserve">1346 </t>
  </si>
  <si>
    <t xml:space="preserve"> 6/13/2018</t>
  </si>
  <si>
    <t xml:space="preserve">711 </t>
  </si>
  <si>
    <t xml:space="preserve"> 6/14/2018</t>
  </si>
  <si>
    <t xml:space="preserve"> 6/12/2018</t>
  </si>
  <si>
    <t xml:space="preserve">1308 </t>
  </si>
  <si>
    <t xml:space="preserve">2018 </t>
  </si>
  <si>
    <t xml:space="preserve">1608 </t>
  </si>
  <si>
    <t xml:space="preserve"> 6/7/2018</t>
  </si>
  <si>
    <t xml:space="preserve"> 6/6/2018</t>
  </si>
  <si>
    <t xml:space="preserve"> 6/5/2018</t>
  </si>
  <si>
    <t xml:space="preserve">1292 </t>
  </si>
  <si>
    <t xml:space="preserve">1265 </t>
  </si>
  <si>
    <t xml:space="preserve"> 6/4/2018</t>
  </si>
  <si>
    <t xml:space="preserve">1223 </t>
  </si>
  <si>
    <t xml:space="preserve"> 5/31/2018</t>
  </si>
  <si>
    <t xml:space="preserve"> 5/29/2018</t>
  </si>
  <si>
    <t xml:space="preserve">1279 </t>
  </si>
  <si>
    <t xml:space="preserve">1931 </t>
  </si>
  <si>
    <t xml:space="preserve"> 5/25/2018</t>
  </si>
  <si>
    <t xml:space="preserve"> 5/22/2018</t>
  </si>
  <si>
    <t xml:space="preserve">1347 </t>
  </si>
  <si>
    <t xml:space="preserve">1080 </t>
  </si>
  <si>
    <t xml:space="preserve"> 5/17/2018</t>
  </si>
  <si>
    <t xml:space="preserve"> 5/15/2018</t>
  </si>
  <si>
    <t xml:space="preserve">1231 </t>
  </si>
  <si>
    <t xml:space="preserve">1290 </t>
  </si>
  <si>
    <t xml:space="preserve"> 5/10/2018</t>
  </si>
  <si>
    <t xml:space="preserve"> 5/5/2018</t>
  </si>
  <si>
    <t xml:space="preserve"> 5/8/2018</t>
  </si>
  <si>
    <t xml:space="preserve">1232 </t>
  </si>
  <si>
    <t xml:space="preserve"> 5/1/2018</t>
  </si>
  <si>
    <t xml:space="preserve">1273 </t>
  </si>
  <si>
    <t xml:space="preserve">1337 </t>
  </si>
  <si>
    <t xml:space="preserve"> 4/30/2018</t>
  </si>
  <si>
    <t xml:space="preserve">681 </t>
  </si>
  <si>
    <t xml:space="preserve"> 4/24/2018</t>
  </si>
  <si>
    <t xml:space="preserve">1549 </t>
  </si>
  <si>
    <t xml:space="preserve">1270 </t>
  </si>
  <si>
    <t xml:space="preserve">1193 </t>
  </si>
  <si>
    <t xml:space="preserve">1248 </t>
  </si>
  <si>
    <t xml:space="preserve"> 4/17/2018</t>
  </si>
  <si>
    <t xml:space="preserve">1274 </t>
  </si>
  <si>
    <t xml:space="preserve"> 4/13/2018</t>
  </si>
  <si>
    <t xml:space="preserve">1238 </t>
  </si>
  <si>
    <t xml:space="preserve"> 4/11/2018</t>
  </si>
  <si>
    <t xml:space="preserve">865 </t>
  </si>
  <si>
    <t xml:space="preserve"> 4/10/2018</t>
  </si>
  <si>
    <t xml:space="preserve"> 4/9/2018</t>
  </si>
  <si>
    <t xml:space="preserve">1181 </t>
  </si>
  <si>
    <t xml:space="preserve">1219 </t>
  </si>
  <si>
    <t xml:space="preserve"> 4/3/2018</t>
  </si>
  <si>
    <t xml:space="preserve">1519 </t>
  </si>
  <si>
    <t xml:space="preserve"> 3/29/2018</t>
  </si>
  <si>
    <t xml:space="preserve">1340 </t>
  </si>
  <si>
    <t xml:space="preserve"> 3/27/2018</t>
  </si>
  <si>
    <t xml:space="preserve">1392 </t>
  </si>
  <si>
    <t xml:space="preserve"> 3/25/2018</t>
  </si>
  <si>
    <t xml:space="preserve">913 </t>
  </si>
  <si>
    <t xml:space="preserve"> 3/21/2018</t>
  </si>
  <si>
    <t xml:space="preserve">1015 </t>
  </si>
  <si>
    <t xml:space="preserve"> 3/20/2018</t>
  </si>
  <si>
    <t xml:space="preserve">1284 </t>
  </si>
  <si>
    <t xml:space="preserve">1291 </t>
  </si>
  <si>
    <t xml:space="preserve"> 3/14/2018</t>
  </si>
  <si>
    <t xml:space="preserve">930 </t>
  </si>
  <si>
    <t xml:space="preserve"> 3/13/2018</t>
  </si>
  <si>
    <t xml:space="preserve">1411 </t>
  </si>
  <si>
    <t xml:space="preserve"> 3/8/2018</t>
  </si>
  <si>
    <t xml:space="preserve"> 3/6/2018</t>
  </si>
  <si>
    <t xml:space="preserve">2927 </t>
  </si>
  <si>
    <t xml:space="preserve"> 3/5/2018</t>
  </si>
  <si>
    <t xml:space="preserve">1122 </t>
  </si>
  <si>
    <t xml:space="preserve">708 </t>
  </si>
  <si>
    <t xml:space="preserve"> 3/4/2018</t>
  </si>
  <si>
    <t xml:space="preserve"> 2/27/2018</t>
  </si>
  <si>
    <t xml:space="preserve">1296 </t>
  </si>
  <si>
    <t xml:space="preserve"> 2/24/2018</t>
  </si>
  <si>
    <t xml:space="preserve"> 2/23/2018</t>
  </si>
  <si>
    <t xml:space="preserve">909 </t>
  </si>
  <si>
    <t xml:space="preserve"> 2/21/2018</t>
  </si>
  <si>
    <t xml:space="preserve">819 </t>
  </si>
  <si>
    <t xml:space="preserve"> 2/20/2018</t>
  </si>
  <si>
    <t xml:space="preserve">1104 </t>
  </si>
  <si>
    <t xml:space="preserve"> 2/19/2018</t>
  </si>
  <si>
    <t xml:space="preserve">1934 </t>
  </si>
  <si>
    <t xml:space="preserve"> 2/13/2018</t>
  </si>
  <si>
    <t xml:space="preserve">1280 </t>
  </si>
  <si>
    <t xml:space="preserve">1515 </t>
  </si>
  <si>
    <t xml:space="preserve"> 2/7/2018</t>
  </si>
  <si>
    <t xml:space="preserve">807 </t>
  </si>
  <si>
    <t xml:space="preserve"> 2/6/2018</t>
  </si>
  <si>
    <t xml:space="preserve">1320 </t>
  </si>
  <si>
    <t xml:space="preserve">3110 </t>
  </si>
  <si>
    <t xml:space="preserve"> 2/5/2018</t>
  </si>
  <si>
    <t xml:space="preserve"> 2/2/2018</t>
  </si>
  <si>
    <t xml:space="preserve">832 </t>
  </si>
  <si>
    <t xml:space="preserve"> 1/30/2018</t>
  </si>
  <si>
    <t xml:space="preserve">1264 </t>
  </si>
  <si>
    <t xml:space="preserve">1856 </t>
  </si>
  <si>
    <t xml:space="preserve"> 1/25/2018</t>
  </si>
  <si>
    <t xml:space="preserve"> 1/23/2018</t>
  </si>
  <si>
    <t xml:space="preserve">1245 </t>
  </si>
  <si>
    <t xml:space="preserve">2981 </t>
  </si>
  <si>
    <t xml:space="preserve"> 1/18/2018</t>
  </si>
  <si>
    <t xml:space="preserve"> 1/17/2018</t>
  </si>
  <si>
    <t xml:space="preserve"> 1/16/2018</t>
  </si>
  <si>
    <t xml:space="preserve">1311 </t>
  </si>
  <si>
    <t xml:space="preserve">1638 </t>
  </si>
  <si>
    <t xml:space="preserve"> 1/15/2018</t>
  </si>
  <si>
    <t xml:space="preserve">1215 </t>
  </si>
  <si>
    <t xml:space="preserve"> 1/10/2018</t>
  </si>
  <si>
    <t xml:space="preserve">1092 </t>
  </si>
  <si>
    <t xml:space="preserve"> 1/11/2018</t>
  </si>
  <si>
    <t xml:space="preserve"> 1/9/2018</t>
  </si>
  <si>
    <t xml:space="preserve">1327 </t>
  </si>
  <si>
    <t xml:space="preserve">1106 </t>
  </si>
  <si>
    <t xml:space="preserve">1616 </t>
  </si>
  <si>
    <t xml:space="preserve"> 1/2/2018</t>
  </si>
  <si>
    <t xml:space="preserve">1277 </t>
  </si>
  <si>
    <t xml:space="preserve">1770 </t>
  </si>
  <si>
    <t>Grade</t>
  </si>
  <si>
    <t>Adjusted R</t>
  </si>
  <si>
    <t>Adjusted D</t>
  </si>
  <si>
    <t>Adjusted Gap</t>
  </si>
  <si>
    <t>Grade Weight</t>
  </si>
  <si>
    <t>MOE</t>
  </si>
  <si>
    <t>MOE Weight</t>
  </si>
  <si>
    <t>Days Since Today</t>
  </si>
  <si>
    <t>Civiqs</t>
  </si>
  <si>
    <t>Approve</t>
  </si>
  <si>
    <t>Disapprove</t>
  </si>
  <si>
    <t xml:space="preserve"> 11/1/2008</t>
  </si>
  <si>
    <t xml:space="preserve"> 10/23/2008</t>
  </si>
  <si>
    <t xml:space="preserve"> 10/21/2008</t>
  </si>
  <si>
    <t xml:space="preserve"> 10/19/2008</t>
  </si>
  <si>
    <t xml:space="preserve"> 10/12/2008</t>
  </si>
  <si>
    <t xml:space="preserve"> 10/11/2008</t>
  </si>
  <si>
    <t>President</t>
  </si>
  <si>
    <t>Bush</t>
  </si>
  <si>
    <t xml:space="preserve"> 12/27/2016</t>
  </si>
  <si>
    <t xml:space="preserve"> 12/20/2016</t>
  </si>
  <si>
    <t xml:space="preserve"> 12/18/2016</t>
  </si>
  <si>
    <t xml:space="preserve"> 12/15/2016</t>
  </si>
  <si>
    <t xml:space="preserve"> 12/13/2016</t>
  </si>
  <si>
    <t xml:space="preserve"> 12/7/2016</t>
  </si>
  <si>
    <t xml:space="preserve"> 12/9/2016</t>
  </si>
  <si>
    <t xml:space="preserve"> 12/6/2016</t>
  </si>
  <si>
    <t xml:space="preserve"> 12/5/2016</t>
  </si>
  <si>
    <t xml:space="preserve"> 12/4/2016</t>
  </si>
  <si>
    <t xml:space="preserve"> 12/1/2016</t>
  </si>
  <si>
    <t xml:space="preserve"> 11/29/2016</t>
  </si>
  <si>
    <t xml:space="preserve"> 11/22/2016</t>
  </si>
  <si>
    <t xml:space="preserve"> 11/20/2016</t>
  </si>
  <si>
    <t>The Atlantic</t>
  </si>
  <si>
    <t xml:space="preserve"> 11/21/2016</t>
  </si>
  <si>
    <t xml:space="preserve"> 11/15/2016</t>
  </si>
  <si>
    <t xml:space="preserve"> 11/14/2016</t>
  </si>
  <si>
    <t xml:space="preserve"> 10/6/2016</t>
  </si>
  <si>
    <t xml:space="preserve"> 10/2/2016</t>
  </si>
  <si>
    <t xml:space="preserve"> 9/28/2016</t>
  </si>
  <si>
    <t xml:space="preserve"> 9/25/2016</t>
  </si>
  <si>
    <t xml:space="preserve"> 9/22/2016</t>
  </si>
  <si>
    <t xml:space="preserve"> 9/16/2016</t>
  </si>
  <si>
    <t xml:space="preserve"> 9/14/2016</t>
  </si>
  <si>
    <t xml:space="preserve"> 9/8/2016</t>
  </si>
  <si>
    <t xml:space="preserve"> 8/30/2016</t>
  </si>
  <si>
    <t xml:space="preserve"> 8/29/2016</t>
  </si>
  <si>
    <t xml:space="preserve"> 8/28/2016</t>
  </si>
  <si>
    <t xml:space="preserve"> 8/24/2016</t>
  </si>
  <si>
    <t xml:space="preserve"> 8/23/2016</t>
  </si>
  <si>
    <t xml:space="preserve"> 8/17/2016</t>
  </si>
  <si>
    <t xml:space="preserve"> 8/16/2016</t>
  </si>
  <si>
    <t xml:space="preserve"> 8/10/2016</t>
  </si>
  <si>
    <t xml:space="preserve"> 8/9/2016</t>
  </si>
  <si>
    <t xml:space="preserve"> 8/8/2016</t>
  </si>
  <si>
    <t xml:space="preserve"> 8/7/2016</t>
  </si>
  <si>
    <t xml:space="preserve"> 8/4/2016</t>
  </si>
  <si>
    <t xml:space="preserve"> 8/2/2016</t>
  </si>
  <si>
    <t xml:space="preserve"> 8/1/2016</t>
  </si>
  <si>
    <t xml:space="preserve"> 7/31/2016</t>
  </si>
  <si>
    <t xml:space="preserve"> 7/30/2016</t>
  </si>
  <si>
    <t xml:space="preserve"> 7/29/2016</t>
  </si>
  <si>
    <t xml:space="preserve"> 7/24/2016</t>
  </si>
  <si>
    <t xml:space="preserve"> 7/20/2016</t>
  </si>
  <si>
    <t xml:space="preserve"> 7/17/2016</t>
  </si>
  <si>
    <t xml:space="preserve"> 7/16/2016</t>
  </si>
  <si>
    <t xml:space="preserve"> 7/14/2016</t>
  </si>
  <si>
    <t xml:space="preserve"> 7/13/2016</t>
  </si>
  <si>
    <t xml:space="preserve"> 7/12/2016</t>
  </si>
  <si>
    <t xml:space="preserve"> 7/11/2016</t>
  </si>
  <si>
    <t xml:space="preserve"> 7/9/2016</t>
  </si>
  <si>
    <t xml:space="preserve"> 7/6/2016</t>
  </si>
  <si>
    <t xml:space="preserve"> 7/4/2016</t>
  </si>
  <si>
    <t xml:space="preserve"> 6/29/2016</t>
  </si>
  <si>
    <t xml:space="preserve"> 6/27/2016</t>
  </si>
  <si>
    <t xml:space="preserve"> 6/24/2016</t>
  </si>
  <si>
    <t xml:space="preserve"> 6/26/2016</t>
  </si>
  <si>
    <t xml:space="preserve"> 6/20/2016</t>
  </si>
  <si>
    <t xml:space="preserve"> 6/19/2016</t>
  </si>
  <si>
    <t xml:space="preserve"> 6/15/2016</t>
  </si>
  <si>
    <t xml:space="preserve"> 6/13/2016</t>
  </si>
  <si>
    <t xml:space="preserve"> 6/8/2016</t>
  </si>
  <si>
    <t xml:space="preserve"> 6/5/2016</t>
  </si>
  <si>
    <t xml:space="preserve"> 6/1/2016</t>
  </si>
  <si>
    <t xml:space="preserve"> 5/30/2016</t>
  </si>
  <si>
    <t xml:space="preserve"> 5/25/2016</t>
  </si>
  <si>
    <t xml:space="preserve"> 5/23/2016</t>
  </si>
  <si>
    <t xml:space="preserve"> 5/17/2016</t>
  </si>
  <si>
    <t xml:space="preserve"> 5/11/2016</t>
  </si>
  <si>
    <t xml:space="preserve"> 5/9/2016</t>
  </si>
  <si>
    <t xml:space="preserve"> 5/4/2016</t>
  </si>
  <si>
    <t xml:space="preserve"> 5/1/2016</t>
  </si>
  <si>
    <t xml:space="preserve"> 4/28/2016</t>
  </si>
  <si>
    <t xml:space="preserve"> 4/27/2016</t>
  </si>
  <si>
    <t xml:space="preserve"> 4/26/2016</t>
  </si>
  <si>
    <t xml:space="preserve"> 4/24/2016</t>
  </si>
  <si>
    <t xml:space="preserve"> 4/19/2016</t>
  </si>
  <si>
    <t xml:space="preserve"> 4/13/2016</t>
  </si>
  <si>
    <t xml:space="preserve"> 4/12/2016</t>
  </si>
  <si>
    <t xml:space="preserve"> 4/11/2016</t>
  </si>
  <si>
    <t xml:space="preserve"> 4/6/2016</t>
  </si>
  <si>
    <t xml:space="preserve"> 4/4/2016</t>
  </si>
  <si>
    <t xml:space="preserve"> 4/2/2016</t>
  </si>
  <si>
    <t xml:space="preserve"> 3/31/2016</t>
  </si>
  <si>
    <t xml:space="preserve"> 3/29/2016</t>
  </si>
  <si>
    <t xml:space="preserve"> 3/26/2016</t>
  </si>
  <si>
    <t xml:space="preserve"> 3/27/2016</t>
  </si>
  <si>
    <t xml:space="preserve"> 3/22/2016</t>
  </si>
  <si>
    <t xml:space="preserve"> 3/23/2016</t>
  </si>
  <si>
    <t xml:space="preserve"> 3/21/2016</t>
  </si>
  <si>
    <t xml:space="preserve"> 3/20/2016</t>
  </si>
  <si>
    <t xml:space="preserve"> 3/16/2016</t>
  </si>
  <si>
    <t xml:space="preserve"> 3/12/2016</t>
  </si>
  <si>
    <t xml:space="preserve"> 3/9/2016</t>
  </si>
  <si>
    <t xml:space="preserve"> 3/6/2016</t>
  </si>
  <si>
    <t xml:space="preserve"> 3/2/2016</t>
  </si>
  <si>
    <t xml:space="preserve"> 2/27/2016</t>
  </si>
  <si>
    <t xml:space="preserve"> 2/24/2016</t>
  </si>
  <si>
    <t xml:space="preserve"> 2/17/2016</t>
  </si>
  <si>
    <t xml:space="preserve"> 2/16/2016</t>
  </si>
  <si>
    <t xml:space="preserve"> 2/15/2016</t>
  </si>
  <si>
    <t xml:space="preserve"> 2/10/2016</t>
  </si>
  <si>
    <t xml:space="preserve"> 2/3/2016</t>
  </si>
  <si>
    <t xml:space="preserve"> 1/30/2016</t>
  </si>
  <si>
    <t xml:space="preserve"> 1/27/2016</t>
  </si>
  <si>
    <t xml:space="preserve"> 1/24/2016</t>
  </si>
  <si>
    <t xml:space="preserve"> 1/21/2016</t>
  </si>
  <si>
    <t xml:space="preserve"> 1/20/2016</t>
  </si>
  <si>
    <t xml:space="preserve"> 1/19/2016</t>
  </si>
  <si>
    <t xml:space="preserve"> 1/18/2016</t>
  </si>
  <si>
    <t xml:space="preserve"> 1/13/2016</t>
  </si>
  <si>
    <t xml:space="preserve"> 1/14/2016</t>
  </si>
  <si>
    <t xml:space="preserve"> 1/10/2016</t>
  </si>
  <si>
    <t xml:space="preserve"> 1/8/2016</t>
  </si>
  <si>
    <t xml:space="preserve"> 1/7/2016</t>
  </si>
  <si>
    <t xml:space="preserve"> 1/6/2016</t>
  </si>
  <si>
    <t xml:space="preserve"> 1/5/2016</t>
  </si>
  <si>
    <t xml:space="preserve"> 12/30/2015</t>
  </si>
  <si>
    <t xml:space="preserve"> 12/23/2015</t>
  </si>
  <si>
    <t xml:space="preserve"> 12/22/2015</t>
  </si>
  <si>
    <t xml:space="preserve"> 12/21/2015</t>
  </si>
  <si>
    <t xml:space="preserve"> 12/20/2015</t>
  </si>
  <si>
    <t xml:space="preserve"> 12/17/2015</t>
  </si>
  <si>
    <t xml:space="preserve"> 12/16/2015</t>
  </si>
  <si>
    <t xml:space="preserve"> 12/13/2015</t>
  </si>
  <si>
    <t xml:space="preserve"> 12/9/2015</t>
  </si>
  <si>
    <t xml:space="preserve"> 12/8/2015</t>
  </si>
  <si>
    <t xml:space="preserve"> 12/6/2015</t>
  </si>
  <si>
    <t xml:space="preserve"> 12/2/2015</t>
  </si>
  <si>
    <t xml:space="preserve"> 12/1/2015</t>
  </si>
  <si>
    <t xml:space="preserve"> 11/30/2015</t>
  </si>
  <si>
    <t xml:space="preserve"> 11/25/2015</t>
  </si>
  <si>
    <t xml:space="preserve"> 11/22/2015</t>
  </si>
  <si>
    <t xml:space="preserve"> 11/23/2015</t>
  </si>
  <si>
    <t xml:space="preserve"> 11/19/2015</t>
  </si>
  <si>
    <t xml:space="preserve"> 11/17/2015</t>
  </si>
  <si>
    <t xml:space="preserve"> 11/18/2015</t>
  </si>
  <si>
    <t xml:space="preserve"> 11/16/2015</t>
  </si>
  <si>
    <t xml:space="preserve"> 11/11/2015</t>
  </si>
  <si>
    <t xml:space="preserve"> 11/10/2015</t>
  </si>
  <si>
    <t xml:space="preserve"> 11/9/2015</t>
  </si>
  <si>
    <t xml:space="preserve"> 11/3/2015</t>
  </si>
  <si>
    <t xml:space="preserve"> 11/4/2015</t>
  </si>
  <si>
    <t xml:space="preserve"> 11/2/2015</t>
  </si>
  <si>
    <t xml:space="preserve"> 10/29/2015</t>
  </si>
  <si>
    <t xml:space="preserve"> 10/28/2015</t>
  </si>
  <si>
    <t xml:space="preserve"> 10/27/2015</t>
  </si>
  <si>
    <t xml:space="preserve"> 10/21/2015</t>
  </si>
  <si>
    <t xml:space="preserve"> 10/19/2015</t>
  </si>
  <si>
    <t xml:space="preserve"> 10/18/2015</t>
  </si>
  <si>
    <t xml:space="preserve"> 10/17/2015</t>
  </si>
  <si>
    <t xml:space="preserve"> 10/12/2015</t>
  </si>
  <si>
    <t xml:space="preserve"> 10/14/2015</t>
  </si>
  <si>
    <t xml:space="preserve"> 10/8/2015</t>
  </si>
  <si>
    <t xml:space="preserve"> 10/7/2015</t>
  </si>
  <si>
    <t xml:space="preserve"> 10/4/2015</t>
  </si>
  <si>
    <t xml:space="preserve"> 9/30/2015</t>
  </si>
  <si>
    <t xml:space="preserve"> 9/29/2015</t>
  </si>
  <si>
    <t xml:space="preserve"> 9/28/2015</t>
  </si>
  <si>
    <t xml:space="preserve"> 9/27/2015</t>
  </si>
  <si>
    <t xml:space="preserve"> 9/24/2015</t>
  </si>
  <si>
    <t xml:space="preserve"> 9/22/2015</t>
  </si>
  <si>
    <t xml:space="preserve"> 9/23/2015</t>
  </si>
  <si>
    <t xml:space="preserve"> 9/21/2015</t>
  </si>
  <si>
    <t xml:space="preserve"> 9/19/2015</t>
  </si>
  <si>
    <t xml:space="preserve"> 9/16/2015</t>
  </si>
  <si>
    <t xml:space="preserve"> 9/15/2015</t>
  </si>
  <si>
    <t xml:space="preserve"> 9/10/2015</t>
  </si>
  <si>
    <t xml:space="preserve"> 9/8/2015</t>
  </si>
  <si>
    <t xml:space="preserve"> 9/9/2015</t>
  </si>
  <si>
    <t xml:space="preserve"> 9/3/2015</t>
  </si>
  <si>
    <t xml:space="preserve"> 9/2/2015</t>
  </si>
  <si>
    <t xml:space="preserve"> 9/1/2015</t>
  </si>
  <si>
    <t xml:space="preserve"> 8/30/2015</t>
  </si>
  <si>
    <t xml:space="preserve"> 8/26/2015</t>
  </si>
  <si>
    <t xml:space="preserve"> 8/25/2015</t>
  </si>
  <si>
    <t xml:space="preserve"> 8/19/2015</t>
  </si>
  <si>
    <t xml:space="preserve"> 8/17/2015</t>
  </si>
  <si>
    <t xml:space="preserve"> 8/16/2015</t>
  </si>
  <si>
    <t xml:space="preserve"> 8/13/2015</t>
  </si>
  <si>
    <t xml:space="preserve"> 8/12/2015</t>
  </si>
  <si>
    <t xml:space="preserve"> 8/5/2015</t>
  </si>
  <si>
    <t xml:space="preserve"> 8/2/2015</t>
  </si>
  <si>
    <t xml:space="preserve"> 7/30/2015</t>
  </si>
  <si>
    <t xml:space="preserve"> 7/29/2015</t>
  </si>
  <si>
    <t xml:space="preserve"> 7/28/2015</t>
  </si>
  <si>
    <t xml:space="preserve"> 7/25/2015</t>
  </si>
  <si>
    <t xml:space="preserve"> 7/21/2015</t>
  </si>
  <si>
    <t xml:space="preserve"> 7/22/2015</t>
  </si>
  <si>
    <t xml:space="preserve"> 7/20/2015</t>
  </si>
  <si>
    <t xml:space="preserve"> 7/19/2015</t>
  </si>
  <si>
    <t xml:space="preserve"> 7/15/2015</t>
  </si>
  <si>
    <t xml:space="preserve"> 7/13/2015</t>
  </si>
  <si>
    <t xml:space="preserve"> 7/12/2015</t>
  </si>
  <si>
    <t xml:space="preserve"> 7/6/2015</t>
  </si>
  <si>
    <t xml:space="preserve"> 7/8/2015</t>
  </si>
  <si>
    <t xml:space="preserve"> 7/1/2015</t>
  </si>
  <si>
    <t xml:space="preserve"> 6/29/2015</t>
  </si>
  <si>
    <t xml:space="preserve"> 6/28/2015</t>
  </si>
  <si>
    <t xml:space="preserve"> 6/24/2015</t>
  </si>
  <si>
    <t xml:space="preserve"> 6/22/2015</t>
  </si>
  <si>
    <t xml:space="preserve"> 6/23/2015</t>
  </si>
  <si>
    <t xml:space="preserve"> 6/18/2015</t>
  </si>
  <si>
    <t xml:space="preserve"> 6/15/2015</t>
  </si>
  <si>
    <t xml:space="preserve"> 6/14/2015</t>
  </si>
  <si>
    <t xml:space="preserve"> 6/8/2015</t>
  </si>
  <si>
    <t xml:space="preserve"> 6/10/2015</t>
  </si>
  <si>
    <t xml:space="preserve"> 6/3/2015</t>
  </si>
  <si>
    <t xml:space="preserve"> 6/1/2015</t>
  </si>
  <si>
    <t xml:space="preserve"> 6/2/2015</t>
  </si>
  <si>
    <t xml:space="preserve"> 5/31/2015</t>
  </si>
  <si>
    <t xml:space="preserve"> 5/27/2015</t>
  </si>
  <si>
    <t xml:space="preserve"> 5/25/2015</t>
  </si>
  <si>
    <t xml:space="preserve"> 5/26/2015</t>
  </si>
  <si>
    <t xml:space="preserve"> 5/20/2015</t>
  </si>
  <si>
    <t xml:space="preserve"> 5/18/2015</t>
  </si>
  <si>
    <t xml:space="preserve"> 5/12/2015</t>
  </si>
  <si>
    <t xml:space="preserve"> 5/11/2015</t>
  </si>
  <si>
    <t xml:space="preserve"> 5/6/2015</t>
  </si>
  <si>
    <t xml:space="preserve"> 5/4/2015</t>
  </si>
  <si>
    <t xml:space="preserve"> 5/3/2015</t>
  </si>
  <si>
    <t xml:space="preserve"> 4/30/2015</t>
  </si>
  <si>
    <t xml:space="preserve"> 4/29/2015</t>
  </si>
  <si>
    <t xml:space="preserve"> 4/27/2015</t>
  </si>
  <si>
    <t xml:space="preserve"> 4/21/2015</t>
  </si>
  <si>
    <t xml:space="preserve"> 4/22/2015</t>
  </si>
  <si>
    <t xml:space="preserve"> 4/20/2015</t>
  </si>
  <si>
    <t xml:space="preserve"> 4/19/2015</t>
  </si>
  <si>
    <t xml:space="preserve"> 4/15/2015</t>
  </si>
  <si>
    <t xml:space="preserve"> 4/13/2015</t>
  </si>
  <si>
    <t xml:space="preserve"> 4/8/2015</t>
  </si>
  <si>
    <t xml:space="preserve"> 4/6/2015</t>
  </si>
  <si>
    <t xml:space="preserve"> 4/1/2015</t>
  </si>
  <si>
    <t xml:space="preserve"> 3/31/2015</t>
  </si>
  <si>
    <t xml:space="preserve"> 3/30/2015</t>
  </si>
  <si>
    <t xml:space="preserve"> 3/29/2015</t>
  </si>
  <si>
    <t xml:space="preserve"> 3/24/2015</t>
  </si>
  <si>
    <t xml:space="preserve"> 3/23/2015</t>
  </si>
  <si>
    <t xml:space="preserve"> 3/18/2015</t>
  </si>
  <si>
    <t xml:space="preserve"> 3/16/2015</t>
  </si>
  <si>
    <t xml:space="preserve"> 3/15/2015</t>
  </si>
  <si>
    <t xml:space="preserve"> 3/10/2015</t>
  </si>
  <si>
    <t xml:space="preserve"> 3/5/2015</t>
  </si>
  <si>
    <t xml:space="preserve"> 3/4/2015</t>
  </si>
  <si>
    <t xml:space="preserve"> 3/3/2015</t>
  </si>
  <si>
    <t xml:space="preserve"> 3/2/2015</t>
  </si>
  <si>
    <t xml:space="preserve"> 2/25/2015</t>
  </si>
  <si>
    <t xml:space="preserve"> 2/23/2015</t>
  </si>
  <si>
    <t xml:space="preserve"> 2/22/2015</t>
  </si>
  <si>
    <t xml:space="preserve"> 2/18/2015</t>
  </si>
  <si>
    <t xml:space="preserve"> 2/17/2015</t>
  </si>
  <si>
    <t xml:space="preserve"> 2/16/2015</t>
  </si>
  <si>
    <t xml:space="preserve"> 2/15/2015</t>
  </si>
  <si>
    <t xml:space="preserve"> 2/11/2015</t>
  </si>
  <si>
    <t xml:space="preserve"> 2/10/2015</t>
  </si>
  <si>
    <t xml:space="preserve"> 2/9/2015</t>
  </si>
  <si>
    <t xml:space="preserve"> 2/4/2015</t>
  </si>
  <si>
    <t xml:space="preserve"> 2/2/2015</t>
  </si>
  <si>
    <t xml:space="preserve"> 1/27/2015</t>
  </si>
  <si>
    <t xml:space="preserve"> 1/28/2015</t>
  </si>
  <si>
    <t xml:space="preserve"> 1/26/2015</t>
  </si>
  <si>
    <t xml:space="preserve"> 1/25/2015</t>
  </si>
  <si>
    <t xml:space="preserve"> 1/24/2015</t>
  </si>
  <si>
    <t xml:space="preserve"> 1/21/2015</t>
  </si>
  <si>
    <t xml:space="preserve"> 1/19/2015</t>
  </si>
  <si>
    <t xml:space="preserve"> 1/17/2015</t>
  </si>
  <si>
    <t xml:space="preserve"> 1/15/2015</t>
  </si>
  <si>
    <t xml:space="preserve"> 1/14/2015</t>
  </si>
  <si>
    <t xml:space="preserve"> 1/13/2015</t>
  </si>
  <si>
    <t xml:space="preserve"> 1/12/2015</t>
  </si>
  <si>
    <t xml:space="preserve"> 1/11/2015</t>
  </si>
  <si>
    <t xml:space="preserve"> 1/5/2015</t>
  </si>
  <si>
    <t xml:space="preserve"> 1/4/2015</t>
  </si>
  <si>
    <t xml:space="preserve"> 12/28/2014</t>
  </si>
  <si>
    <t xml:space="preserve"> 12/21/2014</t>
  </si>
  <si>
    <t xml:space="preserve"> 12/14/2014</t>
  </si>
  <si>
    <t xml:space="preserve"> 12/11/2014</t>
  </si>
  <si>
    <t xml:space="preserve"> 12/7/2014</t>
  </si>
  <si>
    <t xml:space="preserve"> 12/3/2014</t>
  </si>
  <si>
    <t xml:space="preserve"> 11/26/2014</t>
  </si>
  <si>
    <t xml:space="preserve"> 11/23/2014</t>
  </si>
  <si>
    <t xml:space="preserve"> 11/16/2014</t>
  </si>
  <si>
    <t xml:space="preserve"> 11/9/2014</t>
  </si>
  <si>
    <t xml:space="preserve"> 11/6/2014</t>
  </si>
  <si>
    <t xml:space="preserve"> 10/30/2014</t>
  </si>
  <si>
    <t xml:space="preserve"> 10/15/2014</t>
  </si>
  <si>
    <t xml:space="preserve"> 10/7/2014</t>
  </si>
  <si>
    <t xml:space="preserve"> 10/2/2014</t>
  </si>
  <si>
    <t xml:space="preserve"> 9/27/2014</t>
  </si>
  <si>
    <t xml:space="preserve"> 9/23/2014</t>
  </si>
  <si>
    <t xml:space="preserve"> 9/3/2014</t>
  </si>
  <si>
    <t xml:space="preserve"> 8/6/2014</t>
  </si>
  <si>
    <t xml:space="preserve"> 7/24/2014</t>
  </si>
  <si>
    <t xml:space="preserve"> 7/16/2014</t>
  </si>
  <si>
    <t xml:space="preserve"> 6/28/2014</t>
  </si>
  <si>
    <t xml:space="preserve"> 6/19/2014</t>
  </si>
  <si>
    <t xml:space="preserve"> 6/5/2014</t>
  </si>
  <si>
    <t xml:space="preserve"> 5/12/2014</t>
  </si>
  <si>
    <t xml:space="preserve"> 5/7/2014</t>
  </si>
  <si>
    <t xml:space="preserve"> 3/25/2014</t>
  </si>
  <si>
    <t>NPR/GQR/Resurgent</t>
  </si>
  <si>
    <t xml:space="preserve"> 3/18/2014</t>
  </si>
  <si>
    <t xml:space="preserve"> 3/11/2014</t>
  </si>
  <si>
    <t xml:space="preserve"> 2/11/2014</t>
  </si>
  <si>
    <t xml:space="preserve"> 1/30/2014</t>
  </si>
  <si>
    <t xml:space="preserve"> 1/25/2014</t>
  </si>
  <si>
    <t xml:space="preserve"> 1/23/2014</t>
  </si>
  <si>
    <t xml:space="preserve"> 1/22/2014</t>
  </si>
  <si>
    <t xml:space="preserve"> 1/14/2014</t>
  </si>
  <si>
    <t xml:space="preserve"> 12/30/2013</t>
  </si>
  <si>
    <t xml:space="preserve"> 12/23/2013</t>
  </si>
  <si>
    <t xml:space="preserve"> 12/19/2013</t>
  </si>
  <si>
    <t xml:space="preserve"> 12/16/2013</t>
  </si>
  <si>
    <t xml:space="preserve"> 12/15/2013</t>
  </si>
  <si>
    <t xml:space="preserve"> 12/9/2013</t>
  </si>
  <si>
    <t xml:space="preserve"> 12/8/2013</t>
  </si>
  <si>
    <t xml:space="preserve"> 12/5/2013</t>
  </si>
  <si>
    <t xml:space="preserve"> 12/3/2013</t>
  </si>
  <si>
    <t xml:space="preserve"> 12/2/2013</t>
  </si>
  <si>
    <t xml:space="preserve"> 11/26/2013</t>
  </si>
  <si>
    <t xml:space="preserve"> 11/25/2013</t>
  </si>
  <si>
    <t xml:space="preserve"> 11/20/2013</t>
  </si>
  <si>
    <t xml:space="preserve"> 11/18/2013</t>
  </si>
  <si>
    <t xml:space="preserve"> 11/17/2013</t>
  </si>
  <si>
    <t xml:space="preserve"> 11/12/2013</t>
  </si>
  <si>
    <t xml:space="preserve"> 11/11/2013</t>
  </si>
  <si>
    <t xml:space="preserve"> 11/6/2013</t>
  </si>
  <si>
    <t xml:space="preserve"> 11/4/2013</t>
  </si>
  <si>
    <t xml:space="preserve"> 10/31/2013</t>
  </si>
  <si>
    <t xml:space="preserve"> 10/29/2013</t>
  </si>
  <si>
    <t xml:space="preserve"> 10/28/2013</t>
  </si>
  <si>
    <t xml:space="preserve"> 10/22/2013</t>
  </si>
  <si>
    <t xml:space="preserve"> 10/21/2013</t>
  </si>
  <si>
    <t xml:space="preserve"> 10/20/2013</t>
  </si>
  <si>
    <t xml:space="preserve"> 10/14/2013</t>
  </si>
  <si>
    <t xml:space="preserve"> 10/13/2013</t>
  </si>
  <si>
    <t xml:space="preserve"> 10/9/2013</t>
  </si>
  <si>
    <t xml:space="preserve"> 10/8/2013</t>
  </si>
  <si>
    <t xml:space="preserve"> 10/7/2013</t>
  </si>
  <si>
    <t xml:space="preserve"> 10/2/2013</t>
  </si>
  <si>
    <t xml:space="preserve"> 10/1/2013</t>
  </si>
  <si>
    <t xml:space="preserve"> 9/30/2013</t>
  </si>
  <si>
    <t xml:space="preserve"> 9/29/2013</t>
  </si>
  <si>
    <t xml:space="preserve"> 9/24/2013</t>
  </si>
  <si>
    <t xml:space="preserve"> 9/23/2013</t>
  </si>
  <si>
    <t xml:space="preserve"> 9/16/2013</t>
  </si>
  <si>
    <t xml:space="preserve"> 9/15/2013</t>
  </si>
  <si>
    <t xml:space="preserve"> 9/10/2013</t>
  </si>
  <si>
    <t xml:space="preserve"> 9/9/2013</t>
  </si>
  <si>
    <t xml:space="preserve"> 9/8/2013</t>
  </si>
  <si>
    <t xml:space="preserve"> 9/7/2013</t>
  </si>
  <si>
    <t xml:space="preserve"> 9/3/2013</t>
  </si>
  <si>
    <t xml:space="preserve"> 9/2/2013</t>
  </si>
  <si>
    <t xml:space="preserve"> 8/29/2013</t>
  </si>
  <si>
    <t xml:space="preserve"> 8/27/2013</t>
  </si>
  <si>
    <t xml:space="preserve"> 8/26/2013</t>
  </si>
  <si>
    <t xml:space="preserve"> 8/20/2013</t>
  </si>
  <si>
    <t xml:space="preserve"> 8/19/2013</t>
  </si>
  <si>
    <t xml:space="preserve"> 8/13/2013</t>
  </si>
  <si>
    <t xml:space="preserve"> 8/12/2013</t>
  </si>
  <si>
    <t xml:space="preserve"> 8/5/2013</t>
  </si>
  <si>
    <t xml:space="preserve"> 7/31/2013</t>
  </si>
  <si>
    <t xml:space="preserve"> 7/30/2013</t>
  </si>
  <si>
    <t xml:space="preserve"> 7/29/2013</t>
  </si>
  <si>
    <t xml:space="preserve"> 7/23/2013</t>
  </si>
  <si>
    <t xml:space="preserve"> 7/22/2013</t>
  </si>
  <si>
    <t xml:space="preserve"> 7/21/2013</t>
  </si>
  <si>
    <t xml:space="preserve"> 7/18/2013</t>
  </si>
  <si>
    <t xml:space="preserve"> 7/15/2013</t>
  </si>
  <si>
    <t xml:space="preserve"> 7/16/2013</t>
  </si>
  <si>
    <t xml:space="preserve"> 7/8/2013</t>
  </si>
  <si>
    <t xml:space="preserve"> 7/9/2013</t>
  </si>
  <si>
    <t xml:space="preserve"> 7/2/2013</t>
  </si>
  <si>
    <t xml:space="preserve"> 7/1/2013</t>
  </si>
  <si>
    <t xml:space="preserve"> 6/25/2013</t>
  </si>
  <si>
    <t xml:space="preserve"> 6/24/2013</t>
  </si>
  <si>
    <t xml:space="preserve"> 6/18/2013</t>
  </si>
  <si>
    <t xml:space="preserve"> 6/17/2013</t>
  </si>
  <si>
    <t xml:space="preserve"> 6/16/2013</t>
  </si>
  <si>
    <t xml:space="preserve"> 6/13/2013</t>
  </si>
  <si>
    <t xml:space="preserve"> 6/11/2013</t>
  </si>
  <si>
    <t xml:space="preserve"> 6/10/2013</t>
  </si>
  <si>
    <t xml:space="preserve"> 6/4/2013</t>
  </si>
  <si>
    <t xml:space="preserve"> 6/3/2013</t>
  </si>
  <si>
    <t xml:space="preserve"> 6/2/2013</t>
  </si>
  <si>
    <t xml:space="preserve"> 5/28/2013</t>
  </si>
  <si>
    <t xml:space="preserve"> 5/27/2013</t>
  </si>
  <si>
    <t xml:space="preserve"> 5/20/2013</t>
  </si>
  <si>
    <t xml:space="preserve"> 5/19/2013</t>
  </si>
  <si>
    <t xml:space="preserve"> 5/18/2013</t>
  </si>
  <si>
    <t xml:space="preserve"> 5/14/2013</t>
  </si>
  <si>
    <t xml:space="preserve"> 5/13/2013</t>
  </si>
  <si>
    <t xml:space="preserve"> 5/7/2013</t>
  </si>
  <si>
    <t xml:space="preserve"> 5/6/2013</t>
  </si>
  <si>
    <t xml:space="preserve"> 5/5/2013</t>
  </si>
  <si>
    <t xml:space="preserve"> 5/1/2013</t>
  </si>
  <si>
    <t xml:space="preserve"> 4/29/2013</t>
  </si>
  <si>
    <t xml:space="preserve"> 4/28/2013</t>
  </si>
  <si>
    <t xml:space="preserve"> 4/22/2013</t>
  </si>
  <si>
    <t xml:space="preserve"> 4/15/2013</t>
  </si>
  <si>
    <t xml:space="preserve"> 4/14/2013</t>
  </si>
  <si>
    <t xml:space="preserve"> 4/9/2013</t>
  </si>
  <si>
    <t xml:space="preserve"> 4/8/2013</t>
  </si>
  <si>
    <t xml:space="preserve"> 4/7/2013</t>
  </si>
  <si>
    <t xml:space="preserve"> 4/1/2013</t>
  </si>
  <si>
    <t xml:space="preserve"> 3/27/2013</t>
  </si>
  <si>
    <t xml:space="preserve"> 3/24/2013</t>
  </si>
  <si>
    <t xml:space="preserve"> 3/19/2013</t>
  </si>
  <si>
    <t xml:space="preserve"> 3/17/2013</t>
  </si>
  <si>
    <t xml:space="preserve"> 3/10/2013</t>
  </si>
  <si>
    <t xml:space="preserve"> 3/7/2013</t>
  </si>
  <si>
    <t xml:space="preserve"> 3/4/2013</t>
  </si>
  <si>
    <t xml:space="preserve"> 2/27/2013</t>
  </si>
  <si>
    <t xml:space="preserve"> 2/25/2013</t>
  </si>
  <si>
    <t xml:space="preserve"> 2/24/2013</t>
  </si>
  <si>
    <t xml:space="preserve"> 2/18/2013</t>
  </si>
  <si>
    <t xml:space="preserve"> 2/10/2013</t>
  </si>
  <si>
    <t xml:space="preserve"> 2/6/2013</t>
  </si>
  <si>
    <t xml:space="preserve"> 2/4/2013</t>
  </si>
  <si>
    <t xml:space="preserve"> 1/21/2013</t>
  </si>
  <si>
    <t xml:space="preserve"> 1/17/2013</t>
  </si>
  <si>
    <t xml:space="preserve"> 1/15/2013</t>
  </si>
  <si>
    <t xml:space="preserve"> 1/14/2013</t>
  </si>
  <si>
    <t xml:space="preserve"> 1/13/2013</t>
  </si>
  <si>
    <t xml:space="preserve"> 12/16/2012</t>
  </si>
  <si>
    <t xml:space="preserve"> 12/10/2012</t>
  </si>
  <si>
    <t xml:space="preserve"> 12/9/2012</t>
  </si>
  <si>
    <t xml:space="preserve"> 12/6/2012</t>
  </si>
  <si>
    <t xml:space="preserve"> 12/3/2012</t>
  </si>
  <si>
    <t xml:space="preserve"> 12/1/2012</t>
  </si>
  <si>
    <t xml:space="preserve"> 11/18/2012</t>
  </si>
  <si>
    <t xml:space="preserve"> 10/20/2012</t>
  </si>
  <si>
    <t xml:space="preserve"> 10/13/2012</t>
  </si>
  <si>
    <t xml:space="preserve"> 9/29/2012</t>
  </si>
  <si>
    <t xml:space="preserve"> 9/26/2012</t>
  </si>
  <si>
    <t xml:space="preserve"> 9/19/2012</t>
  </si>
  <si>
    <t xml:space="preserve"> 9/17/2012</t>
  </si>
  <si>
    <t xml:space="preserve"> 9/12/2012</t>
  </si>
  <si>
    <t xml:space="preserve"> 9/3/2012</t>
  </si>
  <si>
    <t xml:space="preserve"> 8/25/2012</t>
  </si>
  <si>
    <t xml:space="preserve"> 8/23/2012</t>
  </si>
  <si>
    <t xml:space="preserve"> 8/20/2012</t>
  </si>
  <si>
    <t xml:space="preserve"> 8/8/2012</t>
  </si>
  <si>
    <t xml:space="preserve"> 7/16/2012</t>
  </si>
  <si>
    <t xml:space="preserve"> 7/12/2012</t>
  </si>
  <si>
    <t xml:space="preserve"> 7/11/2012</t>
  </si>
  <si>
    <t xml:space="preserve"> 5/23/2012</t>
  </si>
  <si>
    <t xml:space="preserve"> 4/11/2012</t>
  </si>
  <si>
    <t>Reason-Rupe</t>
  </si>
  <si>
    <t xml:space="preserve"> 3/12/2012</t>
  </si>
  <si>
    <t xml:space="preserve"> 3/10/2012</t>
  </si>
  <si>
    <t xml:space="preserve"> 3/3/2012</t>
  </si>
  <si>
    <t xml:space="preserve"> 2/9/2012</t>
  </si>
  <si>
    <t xml:space="preserve"> 2/4/2012</t>
  </si>
  <si>
    <t xml:space="preserve"> 1/24/2012</t>
  </si>
  <si>
    <t xml:space="preserve"> 1/17/2012</t>
  </si>
  <si>
    <t xml:space="preserve"> 1/14/2012</t>
  </si>
  <si>
    <t xml:space="preserve"> 1/12/2012</t>
  </si>
  <si>
    <t xml:space="preserve"> 12/18/2011</t>
  </si>
  <si>
    <t xml:space="preserve"> 12/12/2011</t>
  </si>
  <si>
    <t xml:space="preserve"> 12/11/2011</t>
  </si>
  <si>
    <t xml:space="preserve"> 12/7/2011</t>
  </si>
  <si>
    <t>National Journal/FD</t>
  </si>
  <si>
    <t xml:space="preserve"> 12/4/2011</t>
  </si>
  <si>
    <t xml:space="preserve"> 11/20/2011</t>
  </si>
  <si>
    <t xml:space="preserve"> 11/15/2011</t>
  </si>
  <si>
    <t xml:space="preserve"> 11/13/2011</t>
  </si>
  <si>
    <t xml:space="preserve"> 11/14/2011</t>
  </si>
  <si>
    <t xml:space="preserve"> 11/10/2011</t>
  </si>
  <si>
    <t xml:space="preserve"> 11/9/2011</t>
  </si>
  <si>
    <t xml:space="preserve"> 11/5/2011</t>
  </si>
  <si>
    <t xml:space="preserve"> 11/3/2011</t>
  </si>
  <si>
    <t xml:space="preserve"> 10/31/2011</t>
  </si>
  <si>
    <t xml:space="preserve"> 10/25/2011</t>
  </si>
  <si>
    <t xml:space="preserve"> 10/24/2011</t>
  </si>
  <si>
    <t xml:space="preserve"> 10/16/2011</t>
  </si>
  <si>
    <t xml:space="preserve"> 10/17/2011</t>
  </si>
  <si>
    <t xml:space="preserve"> 10/10/2011</t>
  </si>
  <si>
    <t xml:space="preserve"> 10/2/2011</t>
  </si>
  <si>
    <t xml:space="preserve"> 10/3/2011</t>
  </si>
  <si>
    <t xml:space="preserve"> 10/4/2011</t>
  </si>
  <si>
    <t xml:space="preserve"> 9/27/2011</t>
  </si>
  <si>
    <t xml:space="preserve"> 9/25/2011</t>
  </si>
  <si>
    <t xml:space="preserve"> 9/14/2011</t>
  </si>
  <si>
    <t xml:space="preserve"> 9/15/2011</t>
  </si>
  <si>
    <t xml:space="preserve"> 9/12/2011</t>
  </si>
  <si>
    <t xml:space="preserve"> 9/11/2011</t>
  </si>
  <si>
    <t xml:space="preserve"> 9/1/2011</t>
  </si>
  <si>
    <t xml:space="preserve"> 8/31/2011</t>
  </si>
  <si>
    <t xml:space="preserve"> 8/27/2011</t>
  </si>
  <si>
    <t xml:space="preserve"> 8/25/2011</t>
  </si>
  <si>
    <t xml:space="preserve"> 8/22/2011</t>
  </si>
  <si>
    <t xml:space="preserve"> 8/21/2011</t>
  </si>
  <si>
    <t xml:space="preserve"> 8/9/2011</t>
  </si>
  <si>
    <t xml:space="preserve"> 8/8/2011</t>
  </si>
  <si>
    <t xml:space="preserve"> 8/7/2011</t>
  </si>
  <si>
    <t xml:space="preserve"> 8/4/2011</t>
  </si>
  <si>
    <t xml:space="preserve"> 8/1/2011</t>
  </si>
  <si>
    <t xml:space="preserve"> 7/24/2011</t>
  </si>
  <si>
    <t xml:space="preserve"> 7/20/2011</t>
  </si>
  <si>
    <t xml:space="preserve"> 7/19/2011</t>
  </si>
  <si>
    <t xml:space="preserve"> 7/17/2011</t>
  </si>
  <si>
    <t xml:space="preserve"> 7/11/2011</t>
  </si>
  <si>
    <t xml:space="preserve"> 6/28/2011</t>
  </si>
  <si>
    <t xml:space="preserve"> 6/23/2011</t>
  </si>
  <si>
    <t xml:space="preserve"> 6/21/2011</t>
  </si>
  <si>
    <t xml:space="preserve"> 6/20/2011</t>
  </si>
  <si>
    <t xml:space="preserve"> 6/19/2011</t>
  </si>
  <si>
    <t xml:space="preserve"> 6/13/2011</t>
  </si>
  <si>
    <t xml:space="preserve"> 6/7/2011</t>
  </si>
  <si>
    <t xml:space="preserve"> 6/6/2011</t>
  </si>
  <si>
    <t xml:space="preserve"> 6/5/2011</t>
  </si>
  <si>
    <t xml:space="preserve"> 5/30/2011</t>
  </si>
  <si>
    <t xml:space="preserve"> 5/26/2011</t>
  </si>
  <si>
    <t xml:space="preserve"> 5/22/2011</t>
  </si>
  <si>
    <t xml:space="preserve"> 5/17/2011</t>
  </si>
  <si>
    <t xml:space="preserve"> 5/12/2011</t>
  </si>
  <si>
    <t xml:space="preserve"> 5/9/2011</t>
  </si>
  <si>
    <t xml:space="preserve"> 5/8/2011</t>
  </si>
  <si>
    <t xml:space="preserve"> 5/7/2011</t>
  </si>
  <si>
    <t xml:space="preserve"> 5/3/2011</t>
  </si>
  <si>
    <t xml:space="preserve"> 5/2/2011</t>
  </si>
  <si>
    <t>Wash Post/Pew/SRBI</t>
  </si>
  <si>
    <t xml:space="preserve"> 5/1/2011</t>
  </si>
  <si>
    <t xml:space="preserve"> 4/27/2011</t>
  </si>
  <si>
    <t xml:space="preserve"> 4/20/2011</t>
  </si>
  <si>
    <t xml:space="preserve"> 4/17/2011</t>
  </si>
  <si>
    <t xml:space="preserve"> 4/14/2011</t>
  </si>
  <si>
    <t xml:space="preserve"> 4/10/2011</t>
  </si>
  <si>
    <t xml:space="preserve"> 4/5/2011</t>
  </si>
  <si>
    <t xml:space="preserve"> 4/4/2011</t>
  </si>
  <si>
    <t xml:space="preserve"> 4/3/2011</t>
  </si>
  <si>
    <t xml:space="preserve"> 3/28/2011</t>
  </si>
  <si>
    <t>FDU/Public Mind</t>
  </si>
  <si>
    <t xml:space="preserve"> 3/21/2011</t>
  </si>
  <si>
    <t xml:space="preserve"> 3/20/2011</t>
  </si>
  <si>
    <t xml:space="preserve"> 3/16/2011</t>
  </si>
  <si>
    <t xml:space="preserve"> 3/13/2011</t>
  </si>
  <si>
    <t xml:space="preserve"> 3/8/2011</t>
  </si>
  <si>
    <t xml:space="preserve"> 3/7/2011</t>
  </si>
  <si>
    <t xml:space="preserve"> 3/6/2011</t>
  </si>
  <si>
    <t xml:space="preserve"> 2/28/2011</t>
  </si>
  <si>
    <t xml:space="preserve"> 3/1/2011</t>
  </si>
  <si>
    <t xml:space="preserve"> 2/15/2011</t>
  </si>
  <si>
    <t xml:space="preserve"> 2/14/2011</t>
  </si>
  <si>
    <t xml:space="preserve"> 2/9/2011</t>
  </si>
  <si>
    <t xml:space="preserve"> 2/7/2011</t>
  </si>
  <si>
    <t xml:space="preserve"> 1/23/2011</t>
  </si>
  <si>
    <t xml:space="preserve"> 1/19/2011</t>
  </si>
  <si>
    <t xml:space="preserve"> 1/17/2011</t>
  </si>
  <si>
    <t xml:space="preserve"> 1/16/2011</t>
  </si>
  <si>
    <t xml:space="preserve"> 1/10/2011</t>
  </si>
  <si>
    <t xml:space="preserve"> 1/11/2011</t>
  </si>
  <si>
    <t xml:space="preserve"> 1/9/2011</t>
  </si>
  <si>
    <t xml:space="preserve"> 12/19/2010</t>
  </si>
  <si>
    <t xml:space="preserve"> 12/15/2010</t>
  </si>
  <si>
    <t xml:space="preserve"> 12/12/2010</t>
  </si>
  <si>
    <t xml:space="preserve"> 12/8/2010</t>
  </si>
  <si>
    <t xml:space="preserve"> 12/5/2010</t>
  </si>
  <si>
    <t xml:space="preserve"> 12/2/2010</t>
  </si>
  <si>
    <t xml:space="preserve"> 12/1/2010</t>
  </si>
  <si>
    <t xml:space="preserve"> 11/21/2010</t>
  </si>
  <si>
    <t>Associated Press/CNBC</t>
  </si>
  <si>
    <t xml:space="preserve"> 11/18/2010</t>
  </si>
  <si>
    <t xml:space="preserve"> 11/14/2010</t>
  </si>
  <si>
    <t xml:space="preserve"> 11/10/2010</t>
  </si>
  <si>
    <t xml:space="preserve"> 11/7/2010</t>
  </si>
  <si>
    <t>Schoen</t>
  </si>
  <si>
    <t>Newsweek*</t>
  </si>
  <si>
    <t xml:space="preserve"> 10/5/2010</t>
  </si>
  <si>
    <t xml:space="preserve"> 8/24/2010</t>
  </si>
  <si>
    <t xml:space="preserve"> 6/24/2010</t>
  </si>
  <si>
    <t xml:space="preserve"> 6/16/2010</t>
  </si>
  <si>
    <t xml:space="preserve"> 5/25/2010</t>
  </si>
  <si>
    <t xml:space="preserve"> 5/11/2010</t>
  </si>
  <si>
    <t xml:space="preserve"> 4/1/2010</t>
  </si>
  <si>
    <t xml:space="preserve"> 3/26/2010</t>
  </si>
  <si>
    <t xml:space="preserve"> 3/23/2010</t>
  </si>
  <si>
    <t xml:space="preserve"> 2/24/2010</t>
  </si>
  <si>
    <t>Zogby</t>
  </si>
  <si>
    <t xml:space="preserve"> 8/4/2010</t>
  </si>
  <si>
    <t xml:space="preserve"> 8/3/2010</t>
  </si>
  <si>
    <t xml:space="preserve"> 2/10/2010</t>
  </si>
  <si>
    <t>Obama</t>
  </si>
  <si>
    <t xml:space="preserve"> 10/2/2018</t>
  </si>
  <si>
    <t xml:space="preserve"> 10/1/2018</t>
  </si>
  <si>
    <t xml:space="preserve"> 9/30/2018</t>
  </si>
  <si>
    <t xml:space="preserve"> 9/27/2018</t>
  </si>
  <si>
    <t xml:space="preserve"> 9/25/2018</t>
  </si>
  <si>
    <t xml:space="preserve"> 9/24/2018</t>
  </si>
  <si>
    <t xml:space="preserve"> 9/23/2018</t>
  </si>
  <si>
    <t xml:space="preserve"> 9/16/2018</t>
  </si>
  <si>
    <t xml:space="preserve"> 8/25/2018</t>
  </si>
  <si>
    <t xml:space="preserve"> 8/26/2018</t>
  </si>
  <si>
    <t xml:space="preserve"> 8/5/2018</t>
  </si>
  <si>
    <t xml:space="preserve"> 7/29/2018</t>
  </si>
  <si>
    <t xml:space="preserve"> 7/15/2018</t>
  </si>
  <si>
    <t xml:space="preserve"> 7/8/2018</t>
  </si>
  <si>
    <t xml:space="preserve"> 6/24/2018</t>
  </si>
  <si>
    <t>CNBC</t>
  </si>
  <si>
    <t xml:space="preserve"> 6/10/2018</t>
  </si>
  <si>
    <t xml:space="preserve"> 6/3/2018</t>
  </si>
  <si>
    <t xml:space="preserve"> 5/27/2018</t>
  </si>
  <si>
    <t xml:space="preserve"> 5/20/2018</t>
  </si>
  <si>
    <t xml:space="preserve"> 5/13/2018</t>
  </si>
  <si>
    <t xml:space="preserve"> 5/6/2018</t>
  </si>
  <si>
    <t xml:space="preserve"> 5/4/2018</t>
  </si>
  <si>
    <t xml:space="preserve"> 4/29/2018</t>
  </si>
  <si>
    <t xml:space="preserve"> 4/18/2018</t>
  </si>
  <si>
    <t xml:space="preserve"> 4/15/2018</t>
  </si>
  <si>
    <t xml:space="preserve"> 4/8/2018</t>
  </si>
  <si>
    <t xml:space="preserve"> 3/31/2018</t>
  </si>
  <si>
    <t xml:space="preserve"> 3/18/2018</t>
  </si>
  <si>
    <t xml:space="preserve"> 3/11/2018</t>
  </si>
  <si>
    <t xml:space="preserve"> 3/1/2018</t>
  </si>
  <si>
    <t xml:space="preserve"> 2/25/2018</t>
  </si>
  <si>
    <t xml:space="preserve"> 2/18/2018</t>
  </si>
  <si>
    <t xml:space="preserve"> 2/11/2018</t>
  </si>
  <si>
    <t xml:space="preserve"> 2/4/2018</t>
  </si>
  <si>
    <t xml:space="preserve"> 1/28/2018</t>
  </si>
  <si>
    <t xml:space="preserve"> 1/21/2018</t>
  </si>
  <si>
    <t xml:space="preserve"> 1/19/2018</t>
  </si>
  <si>
    <t xml:space="preserve"> 1/14/2018</t>
  </si>
  <si>
    <t xml:space="preserve"> 1/7/2018</t>
  </si>
  <si>
    <t xml:space="preserve"> 12/30/2017</t>
  </si>
  <si>
    <t xml:space="preserve"> 12/28/2017</t>
  </si>
  <si>
    <t xml:space="preserve"> 12/26/2017</t>
  </si>
  <si>
    <t xml:space="preserve"> 12/19/2017</t>
  </si>
  <si>
    <t xml:space="preserve"> 12/17/2017</t>
  </si>
  <si>
    <t xml:space="preserve"> 12/18/2017</t>
  </si>
  <si>
    <t xml:space="preserve"> 12/15/2017</t>
  </si>
  <si>
    <t xml:space="preserve"> 12/12/2017</t>
  </si>
  <si>
    <t xml:space="preserve"> 12/13/2017</t>
  </si>
  <si>
    <t xml:space="preserve"> 12/11/2017</t>
  </si>
  <si>
    <t xml:space="preserve"> 12/7/2017</t>
  </si>
  <si>
    <t xml:space="preserve"> 12/5/2017</t>
  </si>
  <si>
    <t xml:space="preserve"> 12/4/2017</t>
  </si>
  <si>
    <t xml:space="preserve"> 11/28/2017</t>
  </si>
  <si>
    <t xml:space="preserve"> 11/21/2017</t>
  </si>
  <si>
    <t xml:space="preserve"> 11/22/2017</t>
  </si>
  <si>
    <t xml:space="preserve"> 11/20/2017</t>
  </si>
  <si>
    <t xml:space="preserve"> 11/15/2017</t>
  </si>
  <si>
    <t xml:space="preserve"> 11/14/2017</t>
  </si>
  <si>
    <t xml:space="preserve"> 11/13/2017</t>
  </si>
  <si>
    <t xml:space="preserve"> 11/9/2017</t>
  </si>
  <si>
    <t xml:space="preserve"> 11/7/2017</t>
  </si>
  <si>
    <t xml:space="preserve"> 11/5/2017</t>
  </si>
  <si>
    <t xml:space="preserve"> 11/3/2017</t>
  </si>
  <si>
    <t xml:space="preserve"> 11/1/2017</t>
  </si>
  <si>
    <t xml:space="preserve"> 10/31/2017</t>
  </si>
  <si>
    <t xml:space="preserve"> 10/30/2017</t>
  </si>
  <si>
    <t xml:space="preserve"> 10/29/2017</t>
  </si>
  <si>
    <t xml:space="preserve"> 10/26/2017</t>
  </si>
  <si>
    <t xml:space="preserve"> 10/24/2017</t>
  </si>
  <si>
    <t xml:space="preserve"> 10/18/2017</t>
  </si>
  <si>
    <t xml:space="preserve"> 10/17/2017</t>
  </si>
  <si>
    <t xml:space="preserve"> 10/16/2017</t>
  </si>
  <si>
    <t xml:space="preserve"> 10/15/2017</t>
  </si>
  <si>
    <t xml:space="preserve"> 10/14/2017</t>
  </si>
  <si>
    <t xml:space="preserve"> 10/10/2017</t>
  </si>
  <si>
    <t xml:space="preserve"> 10/3/2017</t>
  </si>
  <si>
    <t xml:space="preserve"> 10/8/2017</t>
  </si>
  <si>
    <t xml:space="preserve"> 10/1/2017</t>
  </si>
  <si>
    <t xml:space="preserve"> 9/28/2017</t>
  </si>
  <si>
    <t xml:space="preserve"> 9/27/2017</t>
  </si>
  <si>
    <t xml:space="preserve"> 9/26/2017</t>
  </si>
  <si>
    <t xml:space="preserve"> 9/25/2017</t>
  </si>
  <si>
    <t xml:space="preserve"> 9/24/2017</t>
  </si>
  <si>
    <t xml:space="preserve"> 9/21/2017</t>
  </si>
  <si>
    <t xml:space="preserve"> 9/20/2017</t>
  </si>
  <si>
    <t xml:space="preserve"> 9/19/2017</t>
  </si>
  <si>
    <t xml:space="preserve"> 9/18/2017</t>
  </si>
  <si>
    <t xml:space="preserve"> 9/13/2017</t>
  </si>
  <si>
    <t xml:space="preserve"> 9/12/2017</t>
  </si>
  <si>
    <t xml:space="preserve"> 9/5/2017</t>
  </si>
  <si>
    <t xml:space="preserve"> 8/29/2017</t>
  </si>
  <si>
    <t xml:space="preserve"> 8/31/2017</t>
  </si>
  <si>
    <t xml:space="preserve"> 8/22/2017</t>
  </si>
  <si>
    <t xml:space="preserve"> 8/21/2017</t>
  </si>
  <si>
    <t xml:space="preserve"> 8/20/2017</t>
  </si>
  <si>
    <t xml:space="preserve"> 8/17/2017</t>
  </si>
  <si>
    <t xml:space="preserve"> 8/15/2017</t>
  </si>
  <si>
    <t xml:space="preserve"> 8/14/2017</t>
  </si>
  <si>
    <t xml:space="preserve"> 8/12/2017</t>
  </si>
  <si>
    <t xml:space="preserve"> 8/8/2017</t>
  </si>
  <si>
    <t xml:space="preserve"> 8/6/2017</t>
  </si>
  <si>
    <t xml:space="preserve"> 8/5/2017</t>
  </si>
  <si>
    <t xml:space="preserve"> 8/1/2017</t>
  </si>
  <si>
    <t xml:space="preserve"> 7/25/2017</t>
  </si>
  <si>
    <t xml:space="preserve"> 7/18/2017</t>
  </si>
  <si>
    <t xml:space="preserve"> 7/17/2017</t>
  </si>
  <si>
    <t xml:space="preserve"> 7/16/2017</t>
  </si>
  <si>
    <t xml:space="preserve"> 7/13/2017</t>
  </si>
  <si>
    <t xml:space="preserve"> 7/12/2017</t>
  </si>
  <si>
    <t xml:space="preserve"> 7/11/2017</t>
  </si>
  <si>
    <t xml:space="preserve"> 7/4/2017</t>
  </si>
  <si>
    <t xml:space="preserve"> 6/29/2017</t>
  </si>
  <si>
    <t xml:space="preserve"> 6/27/2017</t>
  </si>
  <si>
    <t xml:space="preserve"> 6/25/2017</t>
  </si>
  <si>
    <t xml:space="preserve"> 6/20/2017</t>
  </si>
  <si>
    <t xml:space="preserve"> 6/18/2017</t>
  </si>
  <si>
    <t xml:space="preserve"> 6/13/2017</t>
  </si>
  <si>
    <t xml:space="preserve"> 6/12/2017</t>
  </si>
  <si>
    <t xml:space="preserve"> 6/11/2017</t>
  </si>
  <si>
    <t xml:space="preserve"> 6/6/2017</t>
  </si>
  <si>
    <t xml:space="preserve"> 5/30/2017</t>
  </si>
  <si>
    <t xml:space="preserve"> 5/23/2017</t>
  </si>
  <si>
    <t xml:space="preserve"> 5/17/2017</t>
  </si>
  <si>
    <t xml:space="preserve"> 5/16/2017</t>
  </si>
  <si>
    <t xml:space="preserve"> 5/14/2017</t>
  </si>
  <si>
    <t xml:space="preserve"> 5/13/2017</t>
  </si>
  <si>
    <t xml:space="preserve"> 5/9/2017</t>
  </si>
  <si>
    <t xml:space="preserve"> 5/2/2017</t>
  </si>
  <si>
    <t xml:space="preserve"> 5/4/2017</t>
  </si>
  <si>
    <t xml:space="preserve"> 4/25/2017</t>
  </si>
  <si>
    <t xml:space="preserve"> 4/24/2017</t>
  </si>
  <si>
    <t xml:space="preserve"> 4/20/2017</t>
  </si>
  <si>
    <t xml:space="preserve"> 4/18/2017</t>
  </si>
  <si>
    <t xml:space="preserve"> 4/17/2017</t>
  </si>
  <si>
    <t xml:space="preserve"> 4/12/2017</t>
  </si>
  <si>
    <t xml:space="preserve"> 4/11/2017</t>
  </si>
  <si>
    <t xml:space="preserve"> 4/9/2017</t>
  </si>
  <si>
    <t xml:space="preserve"> 4/6/2017</t>
  </si>
  <si>
    <t xml:space="preserve"> 4/4/2017</t>
  </si>
  <si>
    <t xml:space="preserve"> 4/3/2017</t>
  </si>
  <si>
    <t xml:space="preserve"> 3/28/2017</t>
  </si>
  <si>
    <t xml:space="preserve"> 3/30/2017</t>
  </si>
  <si>
    <t xml:space="preserve"> 3/27/2017</t>
  </si>
  <si>
    <t xml:space="preserve"> 3/21/2017</t>
  </si>
  <si>
    <t xml:space="preserve"> 3/14/2017</t>
  </si>
  <si>
    <t xml:space="preserve"> 3/12/2017</t>
  </si>
  <si>
    <t xml:space="preserve"> 3/7/2017</t>
  </si>
  <si>
    <t xml:space="preserve"> 3/6/2017</t>
  </si>
  <si>
    <t xml:space="preserve"> 3/5/2017</t>
  </si>
  <si>
    <t xml:space="preserve"> 3/4/2017</t>
  </si>
  <si>
    <t xml:space="preserve"> 3/1/2017</t>
  </si>
  <si>
    <t xml:space="preserve"> 2/28/2017</t>
  </si>
  <si>
    <t xml:space="preserve"> 2/22/2017</t>
  </si>
  <si>
    <t xml:space="preserve"> 2/21/2017</t>
  </si>
  <si>
    <t xml:space="preserve"> 2/20/2017</t>
  </si>
  <si>
    <t xml:space="preserve"> 2/19/2017</t>
  </si>
  <si>
    <t xml:space="preserve"> 2/14/2017</t>
  </si>
  <si>
    <t xml:space="preserve"> 2/13/2017</t>
  </si>
  <si>
    <t xml:space="preserve"> 2/12/2017</t>
  </si>
  <si>
    <t xml:space="preserve"> 2/8/2017</t>
  </si>
  <si>
    <t xml:space="preserve"> 2/7/2017</t>
  </si>
  <si>
    <t xml:space="preserve"> 2/6/2017</t>
  </si>
  <si>
    <t xml:space="preserve"> 2/2/2017</t>
  </si>
  <si>
    <t xml:space="preserve"> 1/31/2017</t>
  </si>
  <si>
    <t xml:space="preserve"> 1/25/2017</t>
  </si>
  <si>
    <t xml:space="preserve"> 1/24/2017</t>
  </si>
  <si>
    <t>Trump</t>
  </si>
  <si>
    <t>CBS News/New York Times*</t>
  </si>
  <si>
    <t>Adjusted Approve</t>
  </si>
  <si>
    <t>Adjusted Disapprove</t>
  </si>
  <si>
    <t>State</t>
  </si>
  <si>
    <t>District</t>
  </si>
  <si>
    <t>Sample</t>
  </si>
  <si>
    <t>Type</t>
  </si>
  <si>
    <t>GOP</t>
  </si>
  <si>
    <t>Dem</t>
  </si>
  <si>
    <t>GA</t>
  </si>
  <si>
    <t>IL</t>
  </si>
  <si>
    <t>HI</t>
  </si>
  <si>
    <t>NY</t>
  </si>
  <si>
    <t>AZ</t>
  </si>
  <si>
    <t>IA</t>
  </si>
  <si>
    <t>ME</t>
  </si>
  <si>
    <t>Portland Press Herald</t>
  </si>
  <si>
    <t>NH</t>
  </si>
  <si>
    <t>AR</t>
  </si>
  <si>
    <t>FL</t>
  </si>
  <si>
    <t>MN</t>
  </si>
  <si>
    <t>CA</t>
  </si>
  <si>
    <t>NJ</t>
  </si>
  <si>
    <t>Richard Stockton College</t>
  </si>
  <si>
    <t>MT</t>
  </si>
  <si>
    <t>AK</t>
  </si>
  <si>
    <t>MI</t>
  </si>
  <si>
    <t>MA</t>
  </si>
  <si>
    <t>UT</t>
  </si>
  <si>
    <t>Chicago Tribune</t>
  </si>
  <si>
    <t>MD</t>
  </si>
  <si>
    <t>Baltimore Sun</t>
  </si>
  <si>
    <t>WA</t>
  </si>
  <si>
    <t>Sunshine State News</t>
  </si>
  <si>
    <t>RI</t>
  </si>
  <si>
    <t>NV</t>
  </si>
  <si>
    <t>U-T San Diego</t>
  </si>
  <si>
    <t>Deseret News/KSL</t>
  </si>
  <si>
    <t>Boston Globe</t>
  </si>
  <si>
    <t>NE</t>
  </si>
  <si>
    <t>Omaha World-Herald</t>
  </si>
  <si>
    <t>ND</t>
  </si>
  <si>
    <t>Forum/Essman</t>
  </si>
  <si>
    <t>OK</t>
  </si>
  <si>
    <t>VA</t>
  </si>
  <si>
    <t>Talk Business Poll</t>
  </si>
  <si>
    <t>CT</t>
  </si>
  <si>
    <t>PA</t>
  </si>
  <si>
    <t>OR</t>
  </si>
  <si>
    <t>MO</t>
  </si>
  <si>
    <t>AAF/Ayers</t>
  </si>
  <si>
    <t>WV</t>
  </si>
  <si>
    <t>KY</t>
  </si>
  <si>
    <t>Detroit News</t>
  </si>
  <si>
    <t>DE</t>
  </si>
  <si>
    <t>LA</t>
  </si>
  <si>
    <t>NM</t>
  </si>
  <si>
    <t>Utah Policy Center/Western Wats</t>
  </si>
  <si>
    <t>NC</t>
  </si>
  <si>
    <t>Albuquerque Journal</t>
  </si>
  <si>
    <t>IN</t>
  </si>
  <si>
    <t>PineTreePolitics/MECPO</t>
  </si>
  <si>
    <t>ID</t>
  </si>
  <si>
    <t>Quest Research</t>
  </si>
  <si>
    <t>CO</t>
  </si>
  <si>
    <t>Morning Call</t>
  </si>
  <si>
    <t>TX</t>
  </si>
  <si>
    <t>OH</t>
  </si>
  <si>
    <t>TN</t>
  </si>
  <si>
    <t>WI</t>
  </si>
  <si>
    <t>KS</t>
  </si>
  <si>
    <t>Concord Monitor</t>
  </si>
  <si>
    <t>AL</t>
  </si>
  <si>
    <t>Minnesota Public Radio</t>
  </si>
  <si>
    <t>WY</t>
  </si>
  <si>
    <t>SC</t>
  </si>
  <si>
    <t>Keystone Poll</t>
  </si>
  <si>
    <t>Indidana State University</t>
  </si>
  <si>
    <t>Carroll Strategies</t>
  </si>
  <si>
    <t>University of Utah</t>
  </si>
  <si>
    <t>Victory Research</t>
  </si>
  <si>
    <t>MS</t>
  </si>
  <si>
    <t>Lighthouse Research</t>
  </si>
  <si>
    <t>Pulse Opinion Research</t>
  </si>
  <si>
    <t>Beneson Strategy Group</t>
  </si>
  <si>
    <t>Strategic Research Associates</t>
  </si>
  <si>
    <t>UC Berkeley</t>
  </si>
  <si>
    <t>DistrictName</t>
  </si>
  <si>
    <t>DistrictAdj</t>
  </si>
  <si>
    <t>Year</t>
  </si>
  <si>
    <t>Ending</t>
  </si>
  <si>
    <t>University of Montana</t>
  </si>
  <si>
    <t>DeSales University</t>
  </si>
  <si>
    <t>Alaska Survey Research</t>
  </si>
  <si>
    <t>11/4 - 11/5</t>
  </si>
  <si>
    <t>11/3 - 11/5</t>
  </si>
  <si>
    <t>11/2 - 11/5</t>
  </si>
  <si>
    <t>11/1 - 11/4</t>
  </si>
  <si>
    <t>11/2 - 11/3</t>
  </si>
  <si>
    <t>11/1 - 11/3</t>
  </si>
  <si>
    <t>10/27 - 10/31</t>
  </si>
  <si>
    <t>10/28 - 10/30</t>
  </si>
  <si>
    <t>10/26 - 10/29</t>
  </si>
  <si>
    <t>10/20 - 10/25</t>
  </si>
  <si>
    <t>10/19 - 10/23</t>
  </si>
  <si>
    <t>10/20 - 10/23</t>
  </si>
  <si>
    <t>Rep</t>
  </si>
  <si>
    <t>days</t>
  </si>
  <si>
    <t>Date Weight</t>
  </si>
  <si>
    <t>Polls Weight</t>
  </si>
  <si>
    <t>Weight</t>
  </si>
  <si>
    <t>GOPxWeight</t>
  </si>
  <si>
    <t>DemxWeight</t>
  </si>
  <si>
    <t>Greenberg Quinlan Rosner</t>
  </si>
  <si>
    <t>GBA Strategies (D)</t>
  </si>
  <si>
    <t>Global Strategy Group (D)</t>
  </si>
  <si>
    <t>Garin-Hart-Yang Research Group (D)</t>
  </si>
  <si>
    <t>Tulchin Research (D)</t>
  </si>
  <si>
    <t>Public Opinion Strategies (R )</t>
  </si>
  <si>
    <t>Strategy 360 (D)</t>
  </si>
  <si>
    <t>Public Policy Polling (D)</t>
  </si>
  <si>
    <t>University of Deleware</t>
  </si>
  <si>
    <t>Anzalone Liszt Grove Research (D)</t>
  </si>
  <si>
    <t>Tarrance Group (R )</t>
  </si>
  <si>
    <t>McLaughlin &amp; Associates (R )</t>
  </si>
  <si>
    <t>Bendixen &amp; Amandi International (D)</t>
  </si>
  <si>
    <t>Greenberg Quinlan Rosner (D)</t>
  </si>
  <si>
    <t>WPA Intelligence (R )</t>
  </si>
  <si>
    <t>V</t>
  </si>
  <si>
    <t>Thirty-Ninth Street Strategies (D)</t>
  </si>
  <si>
    <t>DCCC Targeting Team (D)</t>
  </si>
  <si>
    <t>American Viewpoint (R )</t>
  </si>
  <si>
    <t>The Polling Company Inc. (R )</t>
  </si>
  <si>
    <t>Expedition Strategies (D)</t>
  </si>
  <si>
    <t>Jayhawk Consulting (D)</t>
  </si>
  <si>
    <t>Remington Research Group (R )</t>
  </si>
  <si>
    <t>Change Research (D)</t>
  </si>
  <si>
    <t>Harper Polling (R )</t>
  </si>
  <si>
    <t>Lake Research Partners (D)</t>
  </si>
  <si>
    <t>Victoria Research &amp; Consulting (D)</t>
  </si>
  <si>
    <t>Meeting Street Research (R )</t>
  </si>
  <si>
    <t>Moore Information (D)</t>
  </si>
  <si>
    <t>OnMessage Inc. (R )</t>
  </si>
  <si>
    <t>Tel Opinion Research (R )</t>
  </si>
  <si>
    <t>Lincoln Park Strategies (D)</t>
  </si>
  <si>
    <t>Vcreek/AMG (R )</t>
  </si>
  <si>
    <t>Gravis Marketing (R )</t>
  </si>
  <si>
    <t>Mellman Group (D)</t>
  </si>
  <si>
    <t>Y2 Analytics (R )</t>
  </si>
  <si>
    <t>Fairbank Maslin Maullin Metz &amp; Associates (D)</t>
  </si>
  <si>
    <t>Go Right Strategies (R )</t>
  </si>
  <si>
    <t>Normington  Petts &amp; Associates (D)</t>
  </si>
  <si>
    <t>National Research  Inc. (R )</t>
  </si>
  <si>
    <t>Kaiser Family Foundation</t>
  </si>
  <si>
    <t>AP-NORC</t>
  </si>
  <si>
    <t>VT</t>
  </si>
  <si>
    <t>JMC Analytics/Bold Blue Campaings</t>
  </si>
  <si>
    <t>Clarity Campaign Labs (D)</t>
  </si>
  <si>
    <t>TargetPoint (R )</t>
  </si>
  <si>
    <t>SD</t>
  </si>
  <si>
    <t>Patinkin Research Strategies (D)</t>
  </si>
  <si>
    <t>DFM Research (D)</t>
  </si>
  <si>
    <t>Thomas Partners Strategies</t>
  </si>
  <si>
    <t>*</t>
  </si>
  <si>
    <t>*incomplete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</si>
</sst>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6E4E1-CA56-4855-972F-EE8D616A066C}">
  <dimension ref="A1:X907"/>
  <sheetViews>
    <sheetView topLeftCell="A872" workbookViewId="0">
      <selection activeCell="I898" sqref="I898"/>
    </sheetView>
  </sheetViews>
  <sheetFormatPr defaultRowHeight="14.4" x14ac:dyDescent="0.3"/>
  <cols>
    <col min="1" max="1" width="51.21875" bestFit="1" customWidth="1"/>
    <col min="2" max="2" width="25" style="2" bestFit="1" customWidth="1"/>
    <col min="3" max="3" width="8.21875" bestFit="1" customWidth="1"/>
    <col min="4" max="4" width="8.44140625" bestFit="1" customWidth="1"/>
    <col min="5" max="5" width="4.33203125" bestFit="1" customWidth="1"/>
    <col min="6" max="6" width="4.44140625" bestFit="1" customWidth="1"/>
    <col min="7" max="7" width="6.44140625" bestFit="1" customWidth="1"/>
    <col min="8" max="8" width="11.5546875" bestFit="1" customWidth="1"/>
    <col min="9" max="9" width="19.88671875" bestFit="1" customWidth="1"/>
    <col min="10" max="10" width="8.109375" bestFit="1" customWidth="1"/>
    <col min="11" max="11" width="11.77734375" bestFit="1" customWidth="1"/>
    <col min="12" max="12" width="11.88671875" bestFit="1" customWidth="1"/>
    <col min="13" max="13" width="13.88671875" bestFit="1" customWidth="1"/>
    <col min="15" max="15" width="12.109375" bestFit="1" customWidth="1"/>
    <col min="16" max="16" width="11.21875" bestFit="1" customWidth="1"/>
    <col min="17" max="17" width="11.21875" customWidth="1"/>
    <col min="18" max="18" width="15.109375" bestFit="1" customWidth="1"/>
    <col min="19" max="19" width="11.21875" customWidth="1"/>
    <col min="20" max="20" width="11" customWidth="1"/>
    <col min="21" max="21" width="11.21875" customWidth="1"/>
    <col min="23" max="23" width="9.5546875" bestFit="1" customWidth="1"/>
  </cols>
  <sheetData>
    <row r="1" spans="1:18" x14ac:dyDescent="0.3">
      <c r="A1" t="s">
        <v>17</v>
      </c>
      <c r="B1" s="2" t="s">
        <v>413</v>
      </c>
      <c r="C1" t="s">
        <v>414</v>
      </c>
      <c r="D1" t="s">
        <v>415</v>
      </c>
      <c r="E1" t="s">
        <v>416</v>
      </c>
      <c r="F1" t="s">
        <v>18</v>
      </c>
      <c r="G1" t="s">
        <v>417</v>
      </c>
      <c r="H1" t="s">
        <v>341</v>
      </c>
      <c r="I1" t="s">
        <v>411</v>
      </c>
      <c r="J1" t="s">
        <v>1350</v>
      </c>
      <c r="K1" t="s">
        <v>1351</v>
      </c>
      <c r="L1" t="s">
        <v>1352</v>
      </c>
      <c r="M1" t="s">
        <v>1353</v>
      </c>
      <c r="N1" t="s">
        <v>1355</v>
      </c>
      <c r="O1" t="s">
        <v>1354</v>
      </c>
      <c r="P1" t="s">
        <v>1356</v>
      </c>
      <c r="R1" t="s">
        <v>1357</v>
      </c>
    </row>
    <row r="2" spans="1:18" x14ac:dyDescent="0.3">
      <c r="A2" t="s">
        <v>4</v>
      </c>
      <c r="B2" s="2" t="s">
        <v>418</v>
      </c>
      <c r="C2" t="s">
        <v>419</v>
      </c>
      <c r="D2" t="s">
        <v>420</v>
      </c>
      <c r="E2">
        <v>36</v>
      </c>
      <c r="F2">
        <v>48</v>
      </c>
      <c r="G2">
        <f>E2-F2</f>
        <v>-12</v>
      </c>
      <c r="H2" t="str">
        <f>IFERROR(VLOOKUP($A2,Sheet2!$A$2:$C$397,2,FALSE),"C")</f>
        <v>A-</v>
      </c>
      <c r="I2" s="1">
        <f>IFERROR(VLOOKUP($A2,Sheet2!$A$2:$C$397,3,FALSE),0)</f>
        <v>0.80923076999999999</v>
      </c>
      <c r="J2">
        <f>VLOOKUP($H2,Sheet2!$F$4:$G$16,2,FALSE)</f>
        <v>3.7</v>
      </c>
      <c r="K2" s="1">
        <f>E2+(I2/2)</f>
        <v>36.404615385</v>
      </c>
      <c r="L2" s="1">
        <f>F2-(I2/2)</f>
        <v>47.595384615</v>
      </c>
      <c r="M2" s="1">
        <f>K2-L2</f>
        <v>-11.190769230000001</v>
      </c>
    </row>
    <row r="3" spans="1:18" x14ac:dyDescent="0.3">
      <c r="A3" t="s">
        <v>0</v>
      </c>
      <c r="B3" s="2" t="s">
        <v>418</v>
      </c>
      <c r="C3" t="s">
        <v>421</v>
      </c>
      <c r="D3" t="s">
        <v>420</v>
      </c>
      <c r="E3">
        <v>41</v>
      </c>
      <c r="F3">
        <v>53</v>
      </c>
      <c r="G3">
        <f t="shared" ref="G3:G66" si="0">E3-F3</f>
        <v>-12</v>
      </c>
      <c r="H3" t="str">
        <f>IFERROR(VLOOKUP($A3,Sheet2!$A$2:$C$397,2,FALSE),"C")</f>
        <v>B</v>
      </c>
      <c r="I3" s="1">
        <f>IFERROR(VLOOKUP($A3,Sheet2!$A$2:$C$397,3,FALSE),0)</f>
        <v>-0.90473683999999999</v>
      </c>
      <c r="J3">
        <f>VLOOKUP($H3,Sheet2!$F$4:$G$16,2,FALSE)</f>
        <v>3</v>
      </c>
      <c r="K3" s="1">
        <f t="shared" ref="K3:K66" si="1">E3+(I3/2)</f>
        <v>40.547631580000001</v>
      </c>
      <c r="L3" s="1">
        <f t="shared" ref="L3:L66" si="2">F3-(I3/2)</f>
        <v>53.452368419999999</v>
      </c>
      <c r="M3" s="1">
        <f t="shared" ref="M3:M66" si="3">K3-L3</f>
        <v>-12.904736839999998</v>
      </c>
    </row>
    <row r="4" spans="1:18" x14ac:dyDescent="0.3">
      <c r="A4" t="s">
        <v>422</v>
      </c>
      <c r="B4" s="2" t="s">
        <v>418</v>
      </c>
      <c r="C4" t="s">
        <v>423</v>
      </c>
      <c r="D4" t="s">
        <v>420</v>
      </c>
      <c r="E4">
        <v>39</v>
      </c>
      <c r="F4">
        <v>44</v>
      </c>
      <c r="G4">
        <f t="shared" si="0"/>
        <v>-5</v>
      </c>
      <c r="H4" t="str">
        <f>IFERROR(VLOOKUP($A4,Sheet2!$A$2:$C$397,2,FALSE),"C")</f>
        <v>C</v>
      </c>
      <c r="I4" s="1">
        <f>IFERROR(VLOOKUP($A4,Sheet2!$A$2:$C$397,3,FALSE),0)</f>
        <v>0</v>
      </c>
      <c r="J4">
        <f>VLOOKUP($H4,Sheet2!$F$4:$G$16,2,FALSE)</f>
        <v>2</v>
      </c>
      <c r="K4" s="1">
        <f t="shared" si="1"/>
        <v>39</v>
      </c>
      <c r="L4" s="1">
        <f t="shared" si="2"/>
        <v>44</v>
      </c>
      <c r="M4" s="1">
        <f t="shared" si="3"/>
        <v>-5</v>
      </c>
    </row>
    <row r="5" spans="1:18" x14ac:dyDescent="0.3">
      <c r="A5" t="s">
        <v>5</v>
      </c>
      <c r="B5" s="2" t="s">
        <v>424</v>
      </c>
      <c r="C5" t="s">
        <v>425</v>
      </c>
      <c r="D5" t="s">
        <v>420</v>
      </c>
      <c r="E5">
        <v>36</v>
      </c>
      <c r="F5">
        <v>48</v>
      </c>
      <c r="G5">
        <f t="shared" si="0"/>
        <v>-12</v>
      </c>
      <c r="H5" t="str">
        <f>IFERROR(VLOOKUP($A5,Sheet2!$A$2:$C$397,2,FALSE),"C")</f>
        <v>A-</v>
      </c>
      <c r="I5" s="1">
        <f>IFERROR(VLOOKUP($A5,Sheet2!$A$2:$C$397,3,FALSE),0)</f>
        <v>0.43547944999999999</v>
      </c>
      <c r="J5">
        <f>VLOOKUP($H5,Sheet2!$F$4:$G$16,2,FALSE)</f>
        <v>3.7</v>
      </c>
      <c r="K5" s="1">
        <f t="shared" si="1"/>
        <v>36.217739725000001</v>
      </c>
      <c r="L5" s="1">
        <f t="shared" si="2"/>
        <v>47.782260274999999</v>
      </c>
      <c r="M5" s="1">
        <f t="shared" si="3"/>
        <v>-11.564520549999997</v>
      </c>
    </row>
    <row r="6" spans="1:18" x14ac:dyDescent="0.3">
      <c r="A6" t="s">
        <v>8</v>
      </c>
      <c r="B6" s="2" t="s">
        <v>424</v>
      </c>
      <c r="C6" t="s">
        <v>426</v>
      </c>
      <c r="D6" t="s">
        <v>420</v>
      </c>
      <c r="E6">
        <v>41</v>
      </c>
      <c r="F6">
        <v>45</v>
      </c>
      <c r="G6">
        <f t="shared" si="0"/>
        <v>-4</v>
      </c>
      <c r="H6" t="str">
        <f>IFERROR(VLOOKUP($A6,Sheet2!$A$2:$C$397,2,FALSE),"C")</f>
        <v>B</v>
      </c>
      <c r="I6" s="1">
        <f>IFERROR(VLOOKUP($A6,Sheet2!$A$2:$C$397,3,FALSE),0)</f>
        <v>-0.97508196999999996</v>
      </c>
      <c r="J6">
        <f>VLOOKUP($H6,Sheet2!$F$4:$G$16,2,FALSE)</f>
        <v>3</v>
      </c>
      <c r="K6" s="1">
        <f t="shared" si="1"/>
        <v>40.512459014999997</v>
      </c>
      <c r="L6" s="1">
        <f t="shared" si="2"/>
        <v>45.487540985000003</v>
      </c>
      <c r="M6" s="1">
        <f t="shared" si="3"/>
        <v>-4.9750819700000051</v>
      </c>
    </row>
    <row r="7" spans="1:18" x14ac:dyDescent="0.3">
      <c r="A7" t="s">
        <v>7</v>
      </c>
      <c r="B7" s="2" t="s">
        <v>427</v>
      </c>
      <c r="C7" t="s">
        <v>428</v>
      </c>
      <c r="D7" t="s">
        <v>420</v>
      </c>
      <c r="E7">
        <v>40</v>
      </c>
      <c r="F7">
        <v>47</v>
      </c>
      <c r="G7">
        <f t="shared" si="0"/>
        <v>-7</v>
      </c>
      <c r="H7" t="str">
        <f>IFERROR(VLOOKUP($A7,Sheet2!$A$2:$C$397,2,FALSE),"C")</f>
        <v>C+</v>
      </c>
      <c r="I7" s="1">
        <f>IFERROR(VLOOKUP($A7,Sheet2!$A$2:$C$397,3,FALSE),0)</f>
        <v>-1.4892512</v>
      </c>
      <c r="J7">
        <f>VLOOKUP($H7,Sheet2!$F$4:$G$16,2,FALSE)</f>
        <v>2.2999999999999998</v>
      </c>
      <c r="K7" s="1">
        <f t="shared" si="1"/>
        <v>39.255374400000001</v>
      </c>
      <c r="L7" s="1">
        <f t="shared" si="2"/>
        <v>47.744625599999999</v>
      </c>
      <c r="M7" s="1">
        <f t="shared" si="3"/>
        <v>-8.4892511999999982</v>
      </c>
    </row>
    <row r="8" spans="1:18" x14ac:dyDescent="0.3">
      <c r="A8" t="s">
        <v>5</v>
      </c>
      <c r="B8" s="2" t="s">
        <v>429</v>
      </c>
      <c r="C8" t="s">
        <v>430</v>
      </c>
      <c r="D8" t="s">
        <v>431</v>
      </c>
      <c r="E8">
        <v>36</v>
      </c>
      <c r="F8">
        <v>48</v>
      </c>
      <c r="G8">
        <f t="shared" si="0"/>
        <v>-12</v>
      </c>
      <c r="H8" t="str">
        <f>IFERROR(VLOOKUP($A8,Sheet2!$A$2:$C$397,2,FALSE),"C")</f>
        <v>A-</v>
      </c>
      <c r="I8" s="1">
        <f>IFERROR(VLOOKUP($A8,Sheet2!$A$2:$C$397,3,FALSE),0)</f>
        <v>0.43547944999999999</v>
      </c>
      <c r="J8">
        <f>VLOOKUP($H8,Sheet2!$F$4:$G$16,2,FALSE)</f>
        <v>3.7</v>
      </c>
      <c r="K8" s="1">
        <f t="shared" si="1"/>
        <v>36.217739725000001</v>
      </c>
      <c r="L8" s="1">
        <f t="shared" si="2"/>
        <v>47.782260274999999</v>
      </c>
      <c r="M8" s="1">
        <f t="shared" si="3"/>
        <v>-11.564520549999997</v>
      </c>
    </row>
    <row r="9" spans="1:18" x14ac:dyDescent="0.3">
      <c r="A9" t="s">
        <v>8</v>
      </c>
      <c r="B9" s="2" t="s">
        <v>429</v>
      </c>
      <c r="C9" t="s">
        <v>426</v>
      </c>
      <c r="D9" t="s">
        <v>420</v>
      </c>
      <c r="E9">
        <v>40</v>
      </c>
      <c r="F9">
        <v>48</v>
      </c>
      <c r="G9">
        <f t="shared" si="0"/>
        <v>-8</v>
      </c>
      <c r="H9" t="str">
        <f>IFERROR(VLOOKUP($A9,Sheet2!$A$2:$C$397,2,FALSE),"C")</f>
        <v>B</v>
      </c>
      <c r="I9" s="1">
        <f>IFERROR(VLOOKUP($A9,Sheet2!$A$2:$C$397,3,FALSE),0)</f>
        <v>-0.97508196999999996</v>
      </c>
      <c r="J9">
        <f>VLOOKUP($H9,Sheet2!$F$4:$G$16,2,FALSE)</f>
        <v>3</v>
      </c>
      <c r="K9" s="1">
        <f t="shared" si="1"/>
        <v>39.512459014999997</v>
      </c>
      <c r="L9" s="1">
        <f t="shared" si="2"/>
        <v>48.487540985000003</v>
      </c>
      <c r="M9" s="1">
        <f t="shared" si="3"/>
        <v>-8.9750819700000051</v>
      </c>
    </row>
    <row r="10" spans="1:18" x14ac:dyDescent="0.3">
      <c r="A10" t="s">
        <v>4</v>
      </c>
      <c r="B10" s="2" t="s">
        <v>432</v>
      </c>
      <c r="C10" t="s">
        <v>433</v>
      </c>
      <c r="D10" t="s">
        <v>431</v>
      </c>
      <c r="E10">
        <v>38</v>
      </c>
      <c r="F10">
        <v>49</v>
      </c>
      <c r="G10">
        <f t="shared" si="0"/>
        <v>-11</v>
      </c>
      <c r="H10" t="str">
        <f>IFERROR(VLOOKUP($A10,Sheet2!$A$2:$C$397,2,FALSE),"C")</f>
        <v>A-</v>
      </c>
      <c r="I10" s="1">
        <f>IFERROR(VLOOKUP($A10,Sheet2!$A$2:$C$397,3,FALSE),0)</f>
        <v>0.80923076999999999</v>
      </c>
      <c r="J10">
        <f>VLOOKUP($H10,Sheet2!$F$4:$G$16,2,FALSE)</f>
        <v>3.7</v>
      </c>
      <c r="K10" s="1">
        <f t="shared" si="1"/>
        <v>38.404615385</v>
      </c>
      <c r="L10" s="1">
        <f t="shared" si="2"/>
        <v>48.595384615</v>
      </c>
      <c r="M10" s="1">
        <f t="shared" si="3"/>
        <v>-10.190769230000001</v>
      </c>
    </row>
    <row r="11" spans="1:18" x14ac:dyDescent="0.3">
      <c r="A11" t="s">
        <v>8</v>
      </c>
      <c r="B11" s="2" t="s">
        <v>434</v>
      </c>
      <c r="C11" t="s">
        <v>426</v>
      </c>
      <c r="D11" t="s">
        <v>420</v>
      </c>
      <c r="E11">
        <v>40</v>
      </c>
      <c r="F11">
        <v>49</v>
      </c>
      <c r="G11">
        <f t="shared" si="0"/>
        <v>-9</v>
      </c>
      <c r="H11" t="str">
        <f>IFERROR(VLOOKUP($A11,Sheet2!$A$2:$C$397,2,FALSE),"C")</f>
        <v>B</v>
      </c>
      <c r="I11" s="1">
        <f>IFERROR(VLOOKUP($A11,Sheet2!$A$2:$C$397,3,FALSE),0)</f>
        <v>-0.97508196999999996</v>
      </c>
      <c r="J11">
        <f>VLOOKUP($H11,Sheet2!$F$4:$G$16,2,FALSE)</f>
        <v>3</v>
      </c>
      <c r="K11" s="1">
        <f t="shared" si="1"/>
        <v>39.512459014999997</v>
      </c>
      <c r="L11" s="1">
        <f t="shared" si="2"/>
        <v>49.487540985000003</v>
      </c>
      <c r="M11" s="1">
        <f t="shared" si="3"/>
        <v>-9.9750819700000051</v>
      </c>
    </row>
    <row r="12" spans="1:18" x14ac:dyDescent="0.3">
      <c r="A12" t="s">
        <v>373</v>
      </c>
      <c r="B12" s="2" t="s">
        <v>435</v>
      </c>
      <c r="C12" t="s">
        <v>436</v>
      </c>
      <c r="D12" t="s">
        <v>420</v>
      </c>
      <c r="E12">
        <v>39</v>
      </c>
      <c r="F12">
        <v>45</v>
      </c>
      <c r="G12">
        <f t="shared" si="0"/>
        <v>-6</v>
      </c>
      <c r="H12" t="str">
        <f>IFERROR(VLOOKUP($A12,Sheet2!$A$2:$C$397,2,FALSE),"C")</f>
        <v>A-</v>
      </c>
      <c r="I12" s="1">
        <f>IFERROR(VLOOKUP($A12,Sheet2!$A$2:$C$397,3,FALSE),0)</f>
        <v>-0.42716980999999998</v>
      </c>
      <c r="J12">
        <f>VLOOKUP($H12,Sheet2!$F$4:$G$16,2,FALSE)</f>
        <v>3.7</v>
      </c>
      <c r="K12" s="1">
        <f t="shared" si="1"/>
        <v>38.786415095000002</v>
      </c>
      <c r="L12" s="1">
        <f t="shared" si="2"/>
        <v>45.213584904999998</v>
      </c>
      <c r="M12" s="1">
        <f t="shared" si="3"/>
        <v>-6.4271698099999952</v>
      </c>
    </row>
    <row r="13" spans="1:18" x14ac:dyDescent="0.3">
      <c r="A13" t="s">
        <v>5</v>
      </c>
      <c r="B13" s="2" t="s">
        <v>435</v>
      </c>
      <c r="C13" t="s">
        <v>437</v>
      </c>
      <c r="D13" t="s">
        <v>420</v>
      </c>
      <c r="E13">
        <v>34</v>
      </c>
      <c r="F13">
        <v>48</v>
      </c>
      <c r="G13">
        <f t="shared" si="0"/>
        <v>-14</v>
      </c>
      <c r="H13" t="str">
        <f>IFERROR(VLOOKUP($A13,Sheet2!$A$2:$C$397,2,FALSE),"C")</f>
        <v>A-</v>
      </c>
      <c r="I13" s="1">
        <f>IFERROR(VLOOKUP($A13,Sheet2!$A$2:$C$397,3,FALSE),0)</f>
        <v>0.43547944999999999</v>
      </c>
      <c r="J13">
        <f>VLOOKUP($H13,Sheet2!$F$4:$G$16,2,FALSE)</f>
        <v>3.7</v>
      </c>
      <c r="K13" s="1">
        <f t="shared" si="1"/>
        <v>34.217739725000001</v>
      </c>
      <c r="L13" s="1">
        <f t="shared" si="2"/>
        <v>47.782260274999999</v>
      </c>
      <c r="M13" s="1">
        <f t="shared" si="3"/>
        <v>-13.564520549999997</v>
      </c>
    </row>
    <row r="14" spans="1:18" x14ac:dyDescent="0.3">
      <c r="A14" t="s">
        <v>366</v>
      </c>
      <c r="B14" s="2" t="s">
        <v>438</v>
      </c>
      <c r="C14" t="s">
        <v>439</v>
      </c>
      <c r="D14" t="s">
        <v>431</v>
      </c>
      <c r="E14">
        <v>36</v>
      </c>
      <c r="F14">
        <v>44</v>
      </c>
      <c r="G14">
        <f t="shared" si="0"/>
        <v>-8</v>
      </c>
      <c r="H14" t="str">
        <f>IFERROR(VLOOKUP($A14,Sheet2!$A$2:$C$397,2,FALSE),"C")</f>
        <v>A</v>
      </c>
      <c r="I14" s="1">
        <f>IFERROR(VLOOKUP($A14,Sheet2!$A$2:$C$397,3,FALSE),0)</f>
        <v>-1.5</v>
      </c>
      <c r="J14">
        <f>VLOOKUP($H14,Sheet2!$F$4:$G$16,2,FALSE)</f>
        <v>4</v>
      </c>
      <c r="K14" s="1">
        <f t="shared" si="1"/>
        <v>35.25</v>
      </c>
      <c r="L14" s="1">
        <f t="shared" si="2"/>
        <v>44.75</v>
      </c>
      <c r="M14" s="1">
        <f t="shared" si="3"/>
        <v>-9.5</v>
      </c>
    </row>
    <row r="15" spans="1:18" x14ac:dyDescent="0.3">
      <c r="A15" t="s">
        <v>8</v>
      </c>
      <c r="B15" s="2" t="s">
        <v>438</v>
      </c>
      <c r="C15" t="s">
        <v>440</v>
      </c>
      <c r="D15" t="s">
        <v>420</v>
      </c>
      <c r="E15">
        <v>38</v>
      </c>
      <c r="F15">
        <v>49</v>
      </c>
      <c r="G15">
        <f t="shared" si="0"/>
        <v>-11</v>
      </c>
      <c r="H15" t="str">
        <f>IFERROR(VLOOKUP($A15,Sheet2!$A$2:$C$397,2,FALSE),"C")</f>
        <v>B</v>
      </c>
      <c r="I15" s="1">
        <f>IFERROR(VLOOKUP($A15,Sheet2!$A$2:$C$397,3,FALSE),0)</f>
        <v>-0.97508196999999996</v>
      </c>
      <c r="J15">
        <f>VLOOKUP($H15,Sheet2!$F$4:$G$16,2,FALSE)</f>
        <v>3</v>
      </c>
      <c r="K15" s="1">
        <f t="shared" si="1"/>
        <v>37.512459014999997</v>
      </c>
      <c r="L15" s="1">
        <f t="shared" si="2"/>
        <v>49.487540985000003</v>
      </c>
      <c r="M15" s="1">
        <f t="shared" si="3"/>
        <v>-11.975081970000005</v>
      </c>
    </row>
    <row r="16" spans="1:18" x14ac:dyDescent="0.3">
      <c r="A16" t="s">
        <v>4</v>
      </c>
      <c r="B16" s="2" t="s">
        <v>441</v>
      </c>
      <c r="C16" t="s">
        <v>442</v>
      </c>
      <c r="D16" t="s">
        <v>431</v>
      </c>
      <c r="E16">
        <v>36</v>
      </c>
      <c r="F16">
        <v>49</v>
      </c>
      <c r="G16">
        <f t="shared" si="0"/>
        <v>-13</v>
      </c>
      <c r="H16" t="str">
        <f>IFERROR(VLOOKUP($A16,Sheet2!$A$2:$C$397,2,FALSE),"C")</f>
        <v>A-</v>
      </c>
      <c r="I16" s="1">
        <f>IFERROR(VLOOKUP($A16,Sheet2!$A$2:$C$397,3,FALSE),0)</f>
        <v>0.80923076999999999</v>
      </c>
      <c r="J16">
        <f>VLOOKUP($H16,Sheet2!$F$4:$G$16,2,FALSE)</f>
        <v>3.7</v>
      </c>
      <c r="K16" s="1">
        <f t="shared" si="1"/>
        <v>36.404615385</v>
      </c>
      <c r="L16" s="1">
        <f t="shared" si="2"/>
        <v>48.595384615</v>
      </c>
      <c r="M16" s="1">
        <f t="shared" si="3"/>
        <v>-12.190769230000001</v>
      </c>
    </row>
    <row r="17" spans="1:13" x14ac:dyDescent="0.3">
      <c r="A17" t="s">
        <v>6</v>
      </c>
      <c r="B17" s="2" t="s">
        <v>443</v>
      </c>
      <c r="C17" t="s">
        <v>444</v>
      </c>
      <c r="D17" t="s">
        <v>420</v>
      </c>
      <c r="E17">
        <v>36</v>
      </c>
      <c r="F17">
        <v>49</v>
      </c>
      <c r="G17">
        <f t="shared" si="0"/>
        <v>-13</v>
      </c>
      <c r="H17" t="str">
        <f>IFERROR(VLOOKUP($A17,Sheet2!$A$2:$C$397,2,FALSE),"C")</f>
        <v>B</v>
      </c>
      <c r="I17" s="1">
        <f>IFERROR(VLOOKUP($A17,Sheet2!$A$2:$C$397,3,FALSE),0)</f>
        <v>0.25490195999999998</v>
      </c>
      <c r="J17">
        <f>VLOOKUP($H17,Sheet2!$F$4:$G$16,2,FALSE)</f>
        <v>3</v>
      </c>
      <c r="K17" s="1">
        <f t="shared" si="1"/>
        <v>36.127450979999999</v>
      </c>
      <c r="L17" s="1">
        <f t="shared" si="2"/>
        <v>48.872549020000001</v>
      </c>
      <c r="M17" s="1">
        <f t="shared" si="3"/>
        <v>-12.745098040000002</v>
      </c>
    </row>
    <row r="18" spans="1:13" x14ac:dyDescent="0.3">
      <c r="A18" t="s">
        <v>445</v>
      </c>
      <c r="B18" s="2" t="s">
        <v>446</v>
      </c>
      <c r="C18" t="s">
        <v>447</v>
      </c>
      <c r="D18" t="s">
        <v>420</v>
      </c>
      <c r="E18">
        <v>36</v>
      </c>
      <c r="F18">
        <v>46</v>
      </c>
      <c r="G18">
        <f t="shared" si="0"/>
        <v>-10</v>
      </c>
      <c r="H18" t="str">
        <f>IFERROR(VLOOKUP($A18,Sheet2!$A$2:$C$397,2,FALSE),"C")</f>
        <v>C</v>
      </c>
      <c r="I18" s="1">
        <f>IFERROR(VLOOKUP($A18,Sheet2!$A$2:$C$397,3,FALSE),0)</f>
        <v>0</v>
      </c>
      <c r="J18">
        <f>VLOOKUP($H18,Sheet2!$F$4:$G$16,2,FALSE)</f>
        <v>2</v>
      </c>
      <c r="K18" s="1">
        <f t="shared" si="1"/>
        <v>36</v>
      </c>
      <c r="L18" s="1">
        <f t="shared" si="2"/>
        <v>46</v>
      </c>
      <c r="M18" s="1">
        <f t="shared" si="3"/>
        <v>-10</v>
      </c>
    </row>
    <row r="19" spans="1:13" x14ac:dyDescent="0.3">
      <c r="A19" t="s">
        <v>8</v>
      </c>
      <c r="B19" s="2" t="s">
        <v>448</v>
      </c>
      <c r="C19" t="s">
        <v>426</v>
      </c>
      <c r="D19" t="s">
        <v>420</v>
      </c>
      <c r="E19">
        <v>41</v>
      </c>
      <c r="F19">
        <v>46</v>
      </c>
      <c r="G19">
        <f t="shared" si="0"/>
        <v>-5</v>
      </c>
      <c r="H19" t="str">
        <f>IFERROR(VLOOKUP($A19,Sheet2!$A$2:$C$397,2,FALSE),"C")</f>
        <v>B</v>
      </c>
      <c r="I19" s="1">
        <f>IFERROR(VLOOKUP($A19,Sheet2!$A$2:$C$397,3,FALSE),0)</f>
        <v>-0.97508196999999996</v>
      </c>
      <c r="J19">
        <f>VLOOKUP($H19,Sheet2!$F$4:$G$16,2,FALSE)</f>
        <v>3</v>
      </c>
      <c r="K19" s="1">
        <f t="shared" si="1"/>
        <v>40.512459014999997</v>
      </c>
      <c r="L19" s="1">
        <f t="shared" si="2"/>
        <v>46.487540985000003</v>
      </c>
      <c r="M19" s="1">
        <f t="shared" si="3"/>
        <v>-5.9750819700000051</v>
      </c>
    </row>
    <row r="20" spans="1:13" x14ac:dyDescent="0.3">
      <c r="A20" t="s">
        <v>4</v>
      </c>
      <c r="B20" s="2" t="s">
        <v>449</v>
      </c>
      <c r="C20" t="s">
        <v>450</v>
      </c>
      <c r="D20" t="s">
        <v>431</v>
      </c>
      <c r="E20">
        <v>37</v>
      </c>
      <c r="F20">
        <v>50</v>
      </c>
      <c r="G20">
        <f t="shared" si="0"/>
        <v>-13</v>
      </c>
      <c r="H20" t="str">
        <f>IFERROR(VLOOKUP($A20,Sheet2!$A$2:$C$397,2,FALSE),"C")</f>
        <v>A-</v>
      </c>
      <c r="I20" s="1">
        <f>IFERROR(VLOOKUP($A20,Sheet2!$A$2:$C$397,3,FALSE),0)</f>
        <v>0.80923076999999999</v>
      </c>
      <c r="J20">
        <f>VLOOKUP($H20,Sheet2!$F$4:$G$16,2,FALSE)</f>
        <v>3.7</v>
      </c>
      <c r="K20" s="1">
        <f t="shared" si="1"/>
        <v>37.404615385</v>
      </c>
      <c r="L20" s="1">
        <f t="shared" si="2"/>
        <v>49.595384615</v>
      </c>
      <c r="M20" s="1">
        <f t="shared" si="3"/>
        <v>-12.190769230000001</v>
      </c>
    </row>
    <row r="21" spans="1:13" x14ac:dyDescent="0.3">
      <c r="A21" t="s">
        <v>373</v>
      </c>
      <c r="B21" s="2" t="s">
        <v>449</v>
      </c>
      <c r="C21" t="s">
        <v>451</v>
      </c>
      <c r="D21" t="s">
        <v>420</v>
      </c>
      <c r="E21">
        <v>41</v>
      </c>
      <c r="F21">
        <v>51</v>
      </c>
      <c r="G21">
        <f t="shared" si="0"/>
        <v>-10</v>
      </c>
      <c r="H21" t="str">
        <f>IFERROR(VLOOKUP($A21,Sheet2!$A$2:$C$397,2,FALSE),"C")</f>
        <v>A-</v>
      </c>
      <c r="I21" s="1">
        <f>IFERROR(VLOOKUP($A21,Sheet2!$A$2:$C$397,3,FALSE),0)</f>
        <v>-0.42716980999999998</v>
      </c>
      <c r="J21">
        <f>VLOOKUP($H21,Sheet2!$F$4:$G$16,2,FALSE)</f>
        <v>3.7</v>
      </c>
      <c r="K21" s="1">
        <f t="shared" si="1"/>
        <v>40.786415095000002</v>
      </c>
      <c r="L21" s="1">
        <f t="shared" si="2"/>
        <v>51.213584904999998</v>
      </c>
      <c r="M21" s="1">
        <f t="shared" si="3"/>
        <v>-10.427169809999995</v>
      </c>
    </row>
    <row r="22" spans="1:13" x14ac:dyDescent="0.3">
      <c r="A22" t="s">
        <v>9</v>
      </c>
      <c r="B22" s="2" t="s">
        <v>452</v>
      </c>
      <c r="C22" t="s">
        <v>453</v>
      </c>
      <c r="D22" t="s">
        <v>420</v>
      </c>
      <c r="E22">
        <v>42</v>
      </c>
      <c r="F22">
        <v>56</v>
      </c>
      <c r="G22">
        <f t="shared" si="0"/>
        <v>-14</v>
      </c>
      <c r="H22" t="str">
        <f>IFERROR(VLOOKUP($A22,Sheet2!$A$2:$C$397,2,FALSE),"C")</f>
        <v>B+</v>
      </c>
      <c r="I22" s="1">
        <f>IFERROR(VLOOKUP($A22,Sheet2!$A$2:$C$397,3,FALSE),0)</f>
        <v>6.0699999999999997E-2</v>
      </c>
      <c r="J22">
        <f>VLOOKUP($H22,Sheet2!$F$4:$G$16,2,FALSE)</f>
        <v>3.3</v>
      </c>
      <c r="K22" s="1">
        <f t="shared" si="1"/>
        <v>42.030349999999999</v>
      </c>
      <c r="L22" s="1">
        <f t="shared" si="2"/>
        <v>55.969650000000001</v>
      </c>
      <c r="M22" s="1">
        <f t="shared" si="3"/>
        <v>-13.939300000000003</v>
      </c>
    </row>
    <row r="23" spans="1:13" x14ac:dyDescent="0.3">
      <c r="A23" t="s">
        <v>7</v>
      </c>
      <c r="B23" s="2" t="s">
        <v>452</v>
      </c>
      <c r="C23" t="s">
        <v>428</v>
      </c>
      <c r="D23" t="s">
        <v>420</v>
      </c>
      <c r="E23">
        <v>38</v>
      </c>
      <c r="F23">
        <v>45</v>
      </c>
      <c r="G23">
        <f t="shared" si="0"/>
        <v>-7</v>
      </c>
      <c r="H23" t="str">
        <f>IFERROR(VLOOKUP($A23,Sheet2!$A$2:$C$397,2,FALSE),"C")</f>
        <v>C+</v>
      </c>
      <c r="I23" s="1">
        <f>IFERROR(VLOOKUP($A23,Sheet2!$A$2:$C$397,3,FALSE),0)</f>
        <v>-1.4892512</v>
      </c>
      <c r="J23">
        <f>VLOOKUP($H23,Sheet2!$F$4:$G$16,2,FALSE)</f>
        <v>2.2999999999999998</v>
      </c>
      <c r="K23" s="1">
        <f t="shared" si="1"/>
        <v>37.255374400000001</v>
      </c>
      <c r="L23" s="1">
        <f t="shared" si="2"/>
        <v>45.744625599999999</v>
      </c>
      <c r="M23" s="1">
        <f t="shared" si="3"/>
        <v>-8.4892511999999982</v>
      </c>
    </row>
    <row r="24" spans="1:13" x14ac:dyDescent="0.3">
      <c r="A24" t="s">
        <v>5</v>
      </c>
      <c r="B24" s="2" t="s">
        <v>454</v>
      </c>
      <c r="C24" t="s">
        <v>455</v>
      </c>
      <c r="D24" t="s">
        <v>431</v>
      </c>
      <c r="E24">
        <v>31</v>
      </c>
      <c r="F24">
        <v>51</v>
      </c>
      <c r="G24">
        <f t="shared" si="0"/>
        <v>-20</v>
      </c>
      <c r="H24" t="str">
        <f>IFERROR(VLOOKUP($A24,Sheet2!$A$2:$C$397,2,FALSE),"C")</f>
        <v>A-</v>
      </c>
      <c r="I24" s="1">
        <f>IFERROR(VLOOKUP($A24,Sheet2!$A$2:$C$397,3,FALSE),0)</f>
        <v>0.43547944999999999</v>
      </c>
      <c r="J24">
        <f>VLOOKUP($H24,Sheet2!$F$4:$G$16,2,FALSE)</f>
        <v>3.7</v>
      </c>
      <c r="K24" s="1">
        <f t="shared" si="1"/>
        <v>31.217739725000001</v>
      </c>
      <c r="L24" s="1">
        <f t="shared" si="2"/>
        <v>50.782260274999999</v>
      </c>
      <c r="M24" s="1">
        <f t="shared" si="3"/>
        <v>-19.564520549999997</v>
      </c>
    </row>
    <row r="25" spans="1:13" x14ac:dyDescent="0.3">
      <c r="A25" t="s">
        <v>7</v>
      </c>
      <c r="B25" s="2" t="s">
        <v>456</v>
      </c>
      <c r="C25" t="s">
        <v>428</v>
      </c>
      <c r="D25" t="s">
        <v>420</v>
      </c>
      <c r="E25">
        <v>38</v>
      </c>
      <c r="F25">
        <v>44</v>
      </c>
      <c r="G25">
        <f t="shared" si="0"/>
        <v>-6</v>
      </c>
      <c r="H25" t="str">
        <f>IFERROR(VLOOKUP($A25,Sheet2!$A$2:$C$397,2,FALSE),"C")</f>
        <v>C+</v>
      </c>
      <c r="I25" s="1">
        <f>IFERROR(VLOOKUP($A25,Sheet2!$A$2:$C$397,3,FALSE),0)</f>
        <v>-1.4892512</v>
      </c>
      <c r="J25">
        <f>VLOOKUP($H25,Sheet2!$F$4:$G$16,2,FALSE)</f>
        <v>2.2999999999999998</v>
      </c>
      <c r="K25" s="1">
        <f t="shared" si="1"/>
        <v>37.255374400000001</v>
      </c>
      <c r="L25" s="1">
        <f t="shared" si="2"/>
        <v>44.744625599999999</v>
      </c>
      <c r="M25" s="1">
        <f t="shared" si="3"/>
        <v>-7.4892511999999982</v>
      </c>
    </row>
    <row r="26" spans="1:13" x14ac:dyDescent="0.3">
      <c r="A26" t="s">
        <v>457</v>
      </c>
      <c r="B26" s="2" t="s">
        <v>458</v>
      </c>
      <c r="C26" t="s">
        <v>459</v>
      </c>
      <c r="D26" t="s">
        <v>431</v>
      </c>
      <c r="E26">
        <v>41</v>
      </c>
      <c r="F26">
        <v>49</v>
      </c>
      <c r="G26">
        <f t="shared" si="0"/>
        <v>-8</v>
      </c>
      <c r="H26" t="str">
        <f>IFERROR(VLOOKUP($A26,Sheet2!$A$2:$C$397,2,FALSE),"C")</f>
        <v>C</v>
      </c>
      <c r="I26" s="1">
        <f>IFERROR(VLOOKUP($A26,Sheet2!$A$2:$C$397,3,FALSE),0)</f>
        <v>0</v>
      </c>
      <c r="J26">
        <f>VLOOKUP($H26,Sheet2!$F$4:$G$16,2,FALSE)</f>
        <v>2</v>
      </c>
      <c r="K26" s="1">
        <f t="shared" si="1"/>
        <v>41</v>
      </c>
      <c r="L26" s="1">
        <f t="shared" si="2"/>
        <v>49</v>
      </c>
      <c r="M26" s="1">
        <f t="shared" si="3"/>
        <v>-8</v>
      </c>
    </row>
    <row r="27" spans="1:13" x14ac:dyDescent="0.3">
      <c r="A27" t="s">
        <v>8</v>
      </c>
      <c r="B27" s="2" t="s">
        <v>458</v>
      </c>
      <c r="C27" t="s">
        <v>426</v>
      </c>
      <c r="D27" t="s">
        <v>420</v>
      </c>
      <c r="E27">
        <v>40</v>
      </c>
      <c r="F27">
        <v>48</v>
      </c>
      <c r="G27">
        <f t="shared" si="0"/>
        <v>-8</v>
      </c>
      <c r="H27" t="str">
        <f>IFERROR(VLOOKUP($A27,Sheet2!$A$2:$C$397,2,FALSE),"C")</f>
        <v>B</v>
      </c>
      <c r="I27" s="1">
        <f>IFERROR(VLOOKUP($A27,Sheet2!$A$2:$C$397,3,FALSE),0)</f>
        <v>-0.97508196999999996</v>
      </c>
      <c r="J27">
        <f>VLOOKUP($H27,Sheet2!$F$4:$G$16,2,FALSE)</f>
        <v>3</v>
      </c>
      <c r="K27" s="1">
        <f t="shared" si="1"/>
        <v>39.512459014999997</v>
      </c>
      <c r="L27" s="1">
        <f t="shared" si="2"/>
        <v>48.487540985000003</v>
      </c>
      <c r="M27" s="1">
        <f t="shared" si="3"/>
        <v>-8.9750819700000051</v>
      </c>
    </row>
    <row r="28" spans="1:13" x14ac:dyDescent="0.3">
      <c r="A28" t="s">
        <v>6</v>
      </c>
      <c r="B28" s="2" t="s">
        <v>460</v>
      </c>
      <c r="C28" t="s">
        <v>461</v>
      </c>
      <c r="D28" t="s">
        <v>420</v>
      </c>
      <c r="E28">
        <v>41</v>
      </c>
      <c r="F28">
        <v>46</v>
      </c>
      <c r="G28">
        <f t="shared" si="0"/>
        <v>-5</v>
      </c>
      <c r="H28" t="str">
        <f>IFERROR(VLOOKUP($A28,Sheet2!$A$2:$C$397,2,FALSE),"C")</f>
        <v>B</v>
      </c>
      <c r="I28" s="1">
        <f>IFERROR(VLOOKUP($A28,Sheet2!$A$2:$C$397,3,FALSE),0)</f>
        <v>0.25490195999999998</v>
      </c>
      <c r="J28">
        <f>VLOOKUP($H28,Sheet2!$F$4:$G$16,2,FALSE)</f>
        <v>3</v>
      </c>
      <c r="K28" s="1">
        <f t="shared" si="1"/>
        <v>41.127450979999999</v>
      </c>
      <c r="L28" s="1">
        <f t="shared" si="2"/>
        <v>45.872549020000001</v>
      </c>
      <c r="M28" s="1">
        <f t="shared" si="3"/>
        <v>-4.745098040000002</v>
      </c>
    </row>
    <row r="29" spans="1:13" x14ac:dyDescent="0.3">
      <c r="A29" t="s">
        <v>9</v>
      </c>
      <c r="B29" s="2" t="s">
        <v>462</v>
      </c>
      <c r="C29" t="s">
        <v>463</v>
      </c>
      <c r="D29" t="s">
        <v>431</v>
      </c>
      <c r="E29">
        <v>46</v>
      </c>
      <c r="F29">
        <v>49</v>
      </c>
      <c r="G29">
        <f t="shared" si="0"/>
        <v>-3</v>
      </c>
      <c r="H29" t="str">
        <f>IFERROR(VLOOKUP($A29,Sheet2!$A$2:$C$397,2,FALSE),"C")</f>
        <v>B+</v>
      </c>
      <c r="I29" s="1">
        <f>IFERROR(VLOOKUP($A29,Sheet2!$A$2:$C$397,3,FALSE),0)</f>
        <v>6.0699999999999997E-2</v>
      </c>
      <c r="J29">
        <f>VLOOKUP($H29,Sheet2!$F$4:$G$16,2,FALSE)</f>
        <v>3.3</v>
      </c>
      <c r="K29" s="1">
        <f t="shared" si="1"/>
        <v>46.030349999999999</v>
      </c>
      <c r="L29" s="1">
        <f t="shared" si="2"/>
        <v>48.969650000000001</v>
      </c>
      <c r="M29" s="1">
        <f t="shared" si="3"/>
        <v>-2.9393000000000029</v>
      </c>
    </row>
    <row r="30" spans="1:13" x14ac:dyDescent="0.3">
      <c r="A30" t="s">
        <v>0</v>
      </c>
      <c r="B30" s="2" t="s">
        <v>462</v>
      </c>
      <c r="C30" t="s">
        <v>464</v>
      </c>
      <c r="D30" t="s">
        <v>420</v>
      </c>
      <c r="E30">
        <v>50</v>
      </c>
      <c r="F30">
        <v>45</v>
      </c>
      <c r="G30">
        <f t="shared" si="0"/>
        <v>5</v>
      </c>
      <c r="H30" t="str">
        <f>IFERROR(VLOOKUP($A30,Sheet2!$A$2:$C$397,2,FALSE),"C")</f>
        <v>B</v>
      </c>
      <c r="I30" s="1">
        <f>IFERROR(VLOOKUP($A30,Sheet2!$A$2:$C$397,3,FALSE),0)</f>
        <v>-0.90473683999999999</v>
      </c>
      <c r="J30">
        <f>VLOOKUP($H30,Sheet2!$F$4:$G$16,2,FALSE)</f>
        <v>3</v>
      </c>
      <c r="K30" s="1">
        <f t="shared" si="1"/>
        <v>49.547631580000001</v>
      </c>
      <c r="L30" s="1">
        <f t="shared" si="2"/>
        <v>45.452368419999999</v>
      </c>
      <c r="M30" s="1">
        <f t="shared" si="3"/>
        <v>4.0952631600000018</v>
      </c>
    </row>
    <row r="31" spans="1:13" x14ac:dyDescent="0.3">
      <c r="A31" t="s">
        <v>7</v>
      </c>
      <c r="B31" s="2" t="s">
        <v>462</v>
      </c>
      <c r="C31" t="s">
        <v>428</v>
      </c>
      <c r="D31" t="s">
        <v>420</v>
      </c>
      <c r="E31">
        <v>37</v>
      </c>
      <c r="F31">
        <v>45</v>
      </c>
      <c r="G31">
        <f t="shared" si="0"/>
        <v>-8</v>
      </c>
      <c r="H31" t="str">
        <f>IFERROR(VLOOKUP($A31,Sheet2!$A$2:$C$397,2,FALSE),"C")</f>
        <v>C+</v>
      </c>
      <c r="I31" s="1">
        <f>IFERROR(VLOOKUP($A31,Sheet2!$A$2:$C$397,3,FALSE),0)</f>
        <v>-1.4892512</v>
      </c>
      <c r="J31">
        <f>VLOOKUP($H31,Sheet2!$F$4:$G$16,2,FALSE)</f>
        <v>2.2999999999999998</v>
      </c>
      <c r="K31" s="1">
        <f t="shared" si="1"/>
        <v>36.255374400000001</v>
      </c>
      <c r="L31" s="1">
        <f t="shared" si="2"/>
        <v>45.744625599999999</v>
      </c>
      <c r="M31" s="1">
        <f t="shared" si="3"/>
        <v>-9.4892511999999982</v>
      </c>
    </row>
    <row r="32" spans="1:13" x14ac:dyDescent="0.3">
      <c r="A32" t="s">
        <v>7</v>
      </c>
      <c r="B32" s="2" t="s">
        <v>465</v>
      </c>
      <c r="C32" t="s">
        <v>428</v>
      </c>
      <c r="D32" t="s">
        <v>420</v>
      </c>
      <c r="E32">
        <v>36</v>
      </c>
      <c r="F32">
        <v>46</v>
      </c>
      <c r="G32">
        <f t="shared" si="0"/>
        <v>-10</v>
      </c>
      <c r="H32" t="str">
        <f>IFERROR(VLOOKUP($A32,Sheet2!$A$2:$C$397,2,FALSE),"C")</f>
        <v>C+</v>
      </c>
      <c r="I32" s="1">
        <f>IFERROR(VLOOKUP($A32,Sheet2!$A$2:$C$397,3,FALSE),0)</f>
        <v>-1.4892512</v>
      </c>
      <c r="J32">
        <f>VLOOKUP($H32,Sheet2!$F$4:$G$16,2,FALSE)</f>
        <v>2.2999999999999998</v>
      </c>
      <c r="K32" s="1">
        <f t="shared" si="1"/>
        <v>35.255374400000001</v>
      </c>
      <c r="L32" s="1">
        <f t="shared" si="2"/>
        <v>46.744625599999999</v>
      </c>
      <c r="M32" s="1">
        <f t="shared" si="3"/>
        <v>-11.489251199999998</v>
      </c>
    </row>
    <row r="33" spans="1:13" x14ac:dyDescent="0.3">
      <c r="A33" t="s">
        <v>0</v>
      </c>
      <c r="B33" s="2" t="s">
        <v>466</v>
      </c>
      <c r="C33" t="s">
        <v>467</v>
      </c>
      <c r="D33" t="s">
        <v>420</v>
      </c>
      <c r="E33">
        <v>42</v>
      </c>
      <c r="F33">
        <v>51</v>
      </c>
      <c r="G33">
        <f t="shared" si="0"/>
        <v>-9</v>
      </c>
      <c r="H33" t="str">
        <f>IFERROR(VLOOKUP($A33,Sheet2!$A$2:$C$397,2,FALSE),"C")</f>
        <v>B</v>
      </c>
      <c r="I33" s="1">
        <f>IFERROR(VLOOKUP($A33,Sheet2!$A$2:$C$397,3,FALSE),0)</f>
        <v>-0.90473683999999999</v>
      </c>
      <c r="J33">
        <f>VLOOKUP($H33,Sheet2!$F$4:$G$16,2,FALSE)</f>
        <v>3</v>
      </c>
      <c r="K33" s="1">
        <f t="shared" si="1"/>
        <v>41.547631580000001</v>
      </c>
      <c r="L33" s="1">
        <f t="shared" si="2"/>
        <v>51.452368419999999</v>
      </c>
      <c r="M33" s="1">
        <f t="shared" si="3"/>
        <v>-9.9047368399999982</v>
      </c>
    </row>
    <row r="34" spans="1:13" x14ac:dyDescent="0.3">
      <c r="A34" t="s">
        <v>366</v>
      </c>
      <c r="B34" s="2" t="s">
        <v>468</v>
      </c>
      <c r="C34" t="s">
        <v>439</v>
      </c>
      <c r="D34" t="s">
        <v>431</v>
      </c>
      <c r="E34">
        <v>38</v>
      </c>
      <c r="F34">
        <v>45</v>
      </c>
      <c r="G34">
        <f t="shared" si="0"/>
        <v>-7</v>
      </c>
      <c r="H34" t="str">
        <f>IFERROR(VLOOKUP($A34,Sheet2!$A$2:$C$397,2,FALSE),"C")</f>
        <v>A</v>
      </c>
      <c r="I34" s="1">
        <f>IFERROR(VLOOKUP($A34,Sheet2!$A$2:$C$397,3,FALSE),0)</f>
        <v>-1.5</v>
      </c>
      <c r="J34">
        <f>VLOOKUP($H34,Sheet2!$F$4:$G$16,2,FALSE)</f>
        <v>4</v>
      </c>
      <c r="K34" s="1">
        <f t="shared" si="1"/>
        <v>37.25</v>
      </c>
      <c r="L34" s="1">
        <f t="shared" si="2"/>
        <v>45.75</v>
      </c>
      <c r="M34" s="1">
        <f t="shared" si="3"/>
        <v>-8.5</v>
      </c>
    </row>
    <row r="35" spans="1:13" x14ac:dyDescent="0.3">
      <c r="A35" t="s">
        <v>4</v>
      </c>
      <c r="B35" s="2" t="s">
        <v>469</v>
      </c>
      <c r="C35" t="s">
        <v>425</v>
      </c>
      <c r="D35" t="s">
        <v>431</v>
      </c>
      <c r="E35">
        <v>36</v>
      </c>
      <c r="F35">
        <v>47</v>
      </c>
      <c r="G35">
        <f t="shared" si="0"/>
        <v>-11</v>
      </c>
      <c r="H35" t="str">
        <f>IFERROR(VLOOKUP($A35,Sheet2!$A$2:$C$397,2,FALSE),"C")</f>
        <v>A-</v>
      </c>
      <c r="I35" s="1">
        <f>IFERROR(VLOOKUP($A35,Sheet2!$A$2:$C$397,3,FALSE),0)</f>
        <v>0.80923076999999999</v>
      </c>
      <c r="J35">
        <f>VLOOKUP($H35,Sheet2!$F$4:$G$16,2,FALSE)</f>
        <v>3.7</v>
      </c>
      <c r="K35" s="1">
        <f t="shared" si="1"/>
        <v>36.404615385</v>
      </c>
      <c r="L35" s="1">
        <f t="shared" si="2"/>
        <v>46.595384615</v>
      </c>
      <c r="M35" s="1">
        <f t="shared" si="3"/>
        <v>-10.190769230000001</v>
      </c>
    </row>
    <row r="36" spans="1:13" x14ac:dyDescent="0.3">
      <c r="A36" t="s">
        <v>8</v>
      </c>
      <c r="B36" s="2" t="s">
        <v>470</v>
      </c>
      <c r="C36" t="s">
        <v>426</v>
      </c>
      <c r="D36" t="s">
        <v>420</v>
      </c>
      <c r="E36">
        <v>40</v>
      </c>
      <c r="F36">
        <v>47</v>
      </c>
      <c r="G36">
        <f t="shared" si="0"/>
        <v>-7</v>
      </c>
      <c r="H36" t="str">
        <f>IFERROR(VLOOKUP($A36,Sheet2!$A$2:$C$397,2,FALSE),"C")</f>
        <v>B</v>
      </c>
      <c r="I36" s="1">
        <f>IFERROR(VLOOKUP($A36,Sheet2!$A$2:$C$397,3,FALSE),0)</f>
        <v>-0.97508196999999996</v>
      </c>
      <c r="J36">
        <f>VLOOKUP($H36,Sheet2!$F$4:$G$16,2,FALSE)</f>
        <v>3</v>
      </c>
      <c r="K36" s="1">
        <f t="shared" si="1"/>
        <v>39.512459014999997</v>
      </c>
      <c r="L36" s="1">
        <f t="shared" si="2"/>
        <v>47.487540985000003</v>
      </c>
      <c r="M36" s="1">
        <f t="shared" si="3"/>
        <v>-7.9750819700000051</v>
      </c>
    </row>
    <row r="37" spans="1:13" x14ac:dyDescent="0.3">
      <c r="A37" t="s">
        <v>7</v>
      </c>
      <c r="B37" s="2" t="s">
        <v>471</v>
      </c>
      <c r="C37" t="s">
        <v>428</v>
      </c>
      <c r="D37" t="s">
        <v>420</v>
      </c>
      <c r="E37">
        <v>37</v>
      </c>
      <c r="F37">
        <v>45</v>
      </c>
      <c r="G37">
        <f t="shared" si="0"/>
        <v>-8</v>
      </c>
      <c r="H37" t="str">
        <f>IFERROR(VLOOKUP($A37,Sheet2!$A$2:$C$397,2,FALSE),"C")</f>
        <v>C+</v>
      </c>
      <c r="I37" s="1">
        <f>IFERROR(VLOOKUP($A37,Sheet2!$A$2:$C$397,3,FALSE),0)</f>
        <v>-1.4892512</v>
      </c>
      <c r="J37">
        <f>VLOOKUP($H37,Sheet2!$F$4:$G$16,2,FALSE)</f>
        <v>2.2999999999999998</v>
      </c>
      <c r="K37" s="1">
        <f t="shared" si="1"/>
        <v>36.255374400000001</v>
      </c>
      <c r="L37" s="1">
        <f t="shared" si="2"/>
        <v>45.744625599999999</v>
      </c>
      <c r="M37" s="1">
        <f t="shared" si="3"/>
        <v>-9.4892511999999982</v>
      </c>
    </row>
    <row r="38" spans="1:13" x14ac:dyDescent="0.3">
      <c r="A38" t="s">
        <v>10</v>
      </c>
      <c r="B38" s="2" t="s">
        <v>472</v>
      </c>
      <c r="C38" t="s">
        <v>473</v>
      </c>
      <c r="D38" t="s">
        <v>431</v>
      </c>
      <c r="E38">
        <v>35</v>
      </c>
      <c r="F38">
        <v>53</v>
      </c>
      <c r="G38">
        <f t="shared" si="0"/>
        <v>-18</v>
      </c>
      <c r="H38" t="str">
        <f>IFERROR(VLOOKUP($A38,Sheet2!$A$2:$C$397,2,FALSE),"C")</f>
        <v>B+</v>
      </c>
      <c r="I38" s="1">
        <f>IFERROR(VLOOKUP($A38,Sheet2!$A$2:$C$397,3,FALSE),0)</f>
        <v>0.59550000000000003</v>
      </c>
      <c r="J38">
        <f>VLOOKUP($H38,Sheet2!$F$4:$G$16,2,FALSE)</f>
        <v>3.3</v>
      </c>
      <c r="K38" s="1">
        <f t="shared" si="1"/>
        <v>35.297750000000001</v>
      </c>
      <c r="L38" s="1">
        <f t="shared" si="2"/>
        <v>52.702249999999999</v>
      </c>
      <c r="M38" s="1">
        <f t="shared" si="3"/>
        <v>-17.404499999999999</v>
      </c>
    </row>
    <row r="39" spans="1:13" x14ac:dyDescent="0.3">
      <c r="A39" t="s">
        <v>7</v>
      </c>
      <c r="B39" s="2" t="s">
        <v>474</v>
      </c>
      <c r="C39" t="s">
        <v>428</v>
      </c>
      <c r="D39" t="s">
        <v>420</v>
      </c>
      <c r="E39">
        <v>36</v>
      </c>
      <c r="F39">
        <v>46</v>
      </c>
      <c r="G39">
        <f t="shared" si="0"/>
        <v>-10</v>
      </c>
      <c r="H39" t="str">
        <f>IFERROR(VLOOKUP($A39,Sheet2!$A$2:$C$397,2,FALSE),"C")</f>
        <v>C+</v>
      </c>
      <c r="I39" s="1">
        <f>IFERROR(VLOOKUP($A39,Sheet2!$A$2:$C$397,3,FALSE),0)</f>
        <v>-1.4892512</v>
      </c>
      <c r="J39">
        <f>VLOOKUP($H39,Sheet2!$F$4:$G$16,2,FALSE)</f>
        <v>2.2999999999999998</v>
      </c>
      <c r="K39" s="1">
        <f t="shared" si="1"/>
        <v>35.255374400000001</v>
      </c>
      <c r="L39" s="1">
        <f t="shared" si="2"/>
        <v>46.744625599999999</v>
      </c>
      <c r="M39" s="1">
        <f t="shared" si="3"/>
        <v>-11.489251199999998</v>
      </c>
    </row>
    <row r="40" spans="1:13" x14ac:dyDescent="0.3">
      <c r="A40" t="s">
        <v>4</v>
      </c>
      <c r="B40" s="2" t="s">
        <v>475</v>
      </c>
      <c r="C40" t="s">
        <v>476</v>
      </c>
      <c r="D40" t="s">
        <v>431</v>
      </c>
      <c r="E40">
        <v>36</v>
      </c>
      <c r="F40">
        <v>49</v>
      </c>
      <c r="G40">
        <f t="shared" si="0"/>
        <v>-13</v>
      </c>
      <c r="H40" t="str">
        <f>IFERROR(VLOOKUP($A40,Sheet2!$A$2:$C$397,2,FALSE),"C")</f>
        <v>A-</v>
      </c>
      <c r="I40" s="1">
        <f>IFERROR(VLOOKUP($A40,Sheet2!$A$2:$C$397,3,FALSE),0)</f>
        <v>0.80923076999999999</v>
      </c>
      <c r="J40">
        <f>VLOOKUP($H40,Sheet2!$F$4:$G$16,2,FALSE)</f>
        <v>3.7</v>
      </c>
      <c r="K40" s="1">
        <f t="shared" si="1"/>
        <v>36.404615385</v>
      </c>
      <c r="L40" s="1">
        <f t="shared" si="2"/>
        <v>48.595384615</v>
      </c>
      <c r="M40" s="1">
        <f t="shared" si="3"/>
        <v>-12.190769230000001</v>
      </c>
    </row>
    <row r="41" spans="1:13" x14ac:dyDescent="0.3">
      <c r="A41" t="s">
        <v>7</v>
      </c>
      <c r="B41" s="2" t="s">
        <v>477</v>
      </c>
      <c r="C41" t="s">
        <v>428</v>
      </c>
      <c r="D41" t="s">
        <v>420</v>
      </c>
      <c r="E41">
        <v>34</v>
      </c>
      <c r="F41">
        <v>47</v>
      </c>
      <c r="G41">
        <f t="shared" si="0"/>
        <v>-13</v>
      </c>
      <c r="H41" t="str">
        <f>IFERROR(VLOOKUP($A41,Sheet2!$A$2:$C$397,2,FALSE),"C")</f>
        <v>C+</v>
      </c>
      <c r="I41" s="1">
        <f>IFERROR(VLOOKUP($A41,Sheet2!$A$2:$C$397,3,FALSE),0)</f>
        <v>-1.4892512</v>
      </c>
      <c r="J41">
        <f>VLOOKUP($H41,Sheet2!$F$4:$G$16,2,FALSE)</f>
        <v>2.2999999999999998</v>
      </c>
      <c r="K41" s="1">
        <f t="shared" si="1"/>
        <v>33.255374400000001</v>
      </c>
      <c r="L41" s="1">
        <f t="shared" si="2"/>
        <v>47.744625599999999</v>
      </c>
      <c r="M41" s="1">
        <f t="shared" si="3"/>
        <v>-14.489251199999998</v>
      </c>
    </row>
    <row r="42" spans="1:13" x14ac:dyDescent="0.3">
      <c r="A42" t="s">
        <v>7</v>
      </c>
      <c r="B42" s="2" t="s">
        <v>478</v>
      </c>
      <c r="C42" t="s">
        <v>428</v>
      </c>
      <c r="D42" t="s">
        <v>420</v>
      </c>
      <c r="E42">
        <v>36</v>
      </c>
      <c r="F42">
        <v>46</v>
      </c>
      <c r="G42">
        <f t="shared" si="0"/>
        <v>-10</v>
      </c>
      <c r="H42" t="str">
        <f>IFERROR(VLOOKUP($A42,Sheet2!$A$2:$C$397,2,FALSE),"C")</f>
        <v>C+</v>
      </c>
      <c r="I42" s="1">
        <f>IFERROR(VLOOKUP($A42,Sheet2!$A$2:$C$397,3,FALSE),0)</f>
        <v>-1.4892512</v>
      </c>
      <c r="J42">
        <f>VLOOKUP($H42,Sheet2!$F$4:$G$16,2,FALSE)</f>
        <v>2.2999999999999998</v>
      </c>
      <c r="K42" s="1">
        <f t="shared" si="1"/>
        <v>35.255374400000001</v>
      </c>
      <c r="L42" s="1">
        <f t="shared" si="2"/>
        <v>46.744625599999999</v>
      </c>
      <c r="M42" s="1">
        <f t="shared" si="3"/>
        <v>-11.489251199999998</v>
      </c>
    </row>
    <row r="43" spans="1:13" x14ac:dyDescent="0.3">
      <c r="A43" t="s">
        <v>11</v>
      </c>
      <c r="B43" s="2" t="s">
        <v>479</v>
      </c>
      <c r="C43" t="s">
        <v>480</v>
      </c>
      <c r="D43" t="s">
        <v>431</v>
      </c>
      <c r="E43">
        <v>37</v>
      </c>
      <c r="F43">
        <v>52</v>
      </c>
      <c r="G43">
        <f t="shared" si="0"/>
        <v>-15</v>
      </c>
      <c r="H43" t="str">
        <f>IFERROR(VLOOKUP($A43,Sheet2!$A$2:$C$397,2,FALSE),"C")</f>
        <v>B-</v>
      </c>
      <c r="I43" s="1">
        <f>IFERROR(VLOOKUP($A43,Sheet2!$A$2:$C$397,3,FALSE),0)</f>
        <v>0.62980391999999996</v>
      </c>
      <c r="J43">
        <f>VLOOKUP($H43,Sheet2!$F$4:$G$16,2,FALSE)</f>
        <v>2.7</v>
      </c>
      <c r="K43" s="1">
        <f t="shared" si="1"/>
        <v>37.31490196</v>
      </c>
      <c r="L43" s="1">
        <f t="shared" si="2"/>
        <v>51.68509804</v>
      </c>
      <c r="M43" s="1">
        <f t="shared" si="3"/>
        <v>-14.370196079999999</v>
      </c>
    </row>
    <row r="44" spans="1:13" x14ac:dyDescent="0.3">
      <c r="A44" t="s">
        <v>7</v>
      </c>
      <c r="B44" s="2" t="s">
        <v>481</v>
      </c>
      <c r="C44" t="s">
        <v>428</v>
      </c>
      <c r="D44" t="s">
        <v>420</v>
      </c>
      <c r="E44">
        <v>34</v>
      </c>
      <c r="F44">
        <v>47</v>
      </c>
      <c r="G44">
        <f t="shared" si="0"/>
        <v>-13</v>
      </c>
      <c r="H44" t="str">
        <f>IFERROR(VLOOKUP($A44,Sheet2!$A$2:$C$397,2,FALSE),"C")</f>
        <v>C+</v>
      </c>
      <c r="I44" s="1">
        <f>IFERROR(VLOOKUP($A44,Sheet2!$A$2:$C$397,3,FALSE),0)</f>
        <v>-1.4892512</v>
      </c>
      <c r="J44">
        <f>VLOOKUP($H44,Sheet2!$F$4:$G$16,2,FALSE)</f>
        <v>2.2999999999999998</v>
      </c>
      <c r="K44" s="1">
        <f t="shared" si="1"/>
        <v>33.255374400000001</v>
      </c>
      <c r="L44" s="1">
        <f t="shared" si="2"/>
        <v>47.744625599999999</v>
      </c>
      <c r="M44" s="1">
        <f t="shared" si="3"/>
        <v>-14.489251199999998</v>
      </c>
    </row>
    <row r="45" spans="1:13" x14ac:dyDescent="0.3">
      <c r="A45" t="s">
        <v>0</v>
      </c>
      <c r="B45" s="2" t="s">
        <v>482</v>
      </c>
      <c r="C45" t="s">
        <v>483</v>
      </c>
      <c r="D45" t="s">
        <v>420</v>
      </c>
      <c r="E45">
        <v>42</v>
      </c>
      <c r="F45">
        <v>52</v>
      </c>
      <c r="G45">
        <f t="shared" si="0"/>
        <v>-10</v>
      </c>
      <c r="H45" t="str">
        <f>IFERROR(VLOOKUP($A45,Sheet2!$A$2:$C$397,2,FALSE),"C")</f>
        <v>B</v>
      </c>
      <c r="I45" s="1">
        <f>IFERROR(VLOOKUP($A45,Sheet2!$A$2:$C$397,3,FALSE),0)</f>
        <v>-0.90473683999999999</v>
      </c>
      <c r="J45">
        <f>VLOOKUP($H45,Sheet2!$F$4:$G$16,2,FALSE)</f>
        <v>3</v>
      </c>
      <c r="K45" s="1">
        <f t="shared" si="1"/>
        <v>41.547631580000001</v>
      </c>
      <c r="L45" s="1">
        <f t="shared" si="2"/>
        <v>52.452368419999999</v>
      </c>
      <c r="M45" s="1">
        <f t="shared" si="3"/>
        <v>-10.904736839999998</v>
      </c>
    </row>
    <row r="46" spans="1:13" x14ac:dyDescent="0.3">
      <c r="A46" t="s">
        <v>13</v>
      </c>
      <c r="B46" s="2" t="s">
        <v>484</v>
      </c>
      <c r="C46" t="s">
        <v>485</v>
      </c>
      <c r="D46" t="s">
        <v>1</v>
      </c>
      <c r="E46">
        <v>38</v>
      </c>
      <c r="F46">
        <v>53</v>
      </c>
      <c r="G46">
        <f t="shared" si="0"/>
        <v>-15</v>
      </c>
      <c r="H46" t="str">
        <f>IFERROR(VLOOKUP($A46,Sheet2!$A$2:$C$397,2,FALSE),"C")</f>
        <v>A+</v>
      </c>
      <c r="I46" s="1">
        <f>IFERROR(VLOOKUP($A46,Sheet2!$A$2:$C$397,3,FALSE),0)</f>
        <v>0.61341175999999997</v>
      </c>
      <c r="J46">
        <f>VLOOKUP($H46,Sheet2!$F$4:$G$16,2,FALSE)</f>
        <v>4</v>
      </c>
      <c r="K46" s="1">
        <f t="shared" si="1"/>
        <v>38.306705880000003</v>
      </c>
      <c r="L46" s="1">
        <f t="shared" si="2"/>
        <v>52.693294119999997</v>
      </c>
      <c r="M46" s="1">
        <f t="shared" si="3"/>
        <v>-14.386588239999995</v>
      </c>
    </row>
    <row r="47" spans="1:13" x14ac:dyDescent="0.3">
      <c r="A47" t="s">
        <v>7</v>
      </c>
      <c r="B47" s="2" t="s">
        <v>484</v>
      </c>
      <c r="C47" t="s">
        <v>428</v>
      </c>
      <c r="D47" t="s">
        <v>420</v>
      </c>
      <c r="E47">
        <v>34</v>
      </c>
      <c r="F47">
        <v>48</v>
      </c>
      <c r="G47">
        <f t="shared" si="0"/>
        <v>-14</v>
      </c>
      <c r="H47" t="str">
        <f>IFERROR(VLOOKUP($A47,Sheet2!$A$2:$C$397,2,FALSE),"C")</f>
        <v>C+</v>
      </c>
      <c r="I47" s="1">
        <f>IFERROR(VLOOKUP($A47,Sheet2!$A$2:$C$397,3,FALSE),0)</f>
        <v>-1.4892512</v>
      </c>
      <c r="J47">
        <f>VLOOKUP($H47,Sheet2!$F$4:$G$16,2,FALSE)</f>
        <v>2.2999999999999998</v>
      </c>
      <c r="K47" s="1">
        <f t="shared" si="1"/>
        <v>33.255374400000001</v>
      </c>
      <c r="L47" s="1">
        <f t="shared" si="2"/>
        <v>48.744625599999999</v>
      </c>
      <c r="M47" s="1">
        <f t="shared" si="3"/>
        <v>-15.489251199999998</v>
      </c>
    </row>
    <row r="48" spans="1:13" x14ac:dyDescent="0.3">
      <c r="A48" t="s">
        <v>7</v>
      </c>
      <c r="B48" s="2" t="s">
        <v>486</v>
      </c>
      <c r="C48" t="s">
        <v>487</v>
      </c>
      <c r="D48" t="s">
        <v>420</v>
      </c>
      <c r="E48">
        <v>34</v>
      </c>
      <c r="F48">
        <v>47</v>
      </c>
      <c r="G48">
        <f t="shared" si="0"/>
        <v>-13</v>
      </c>
      <c r="H48" t="str">
        <f>IFERROR(VLOOKUP($A48,Sheet2!$A$2:$C$397,2,FALSE),"C")</f>
        <v>C+</v>
      </c>
      <c r="I48" s="1">
        <f>IFERROR(VLOOKUP($A48,Sheet2!$A$2:$C$397,3,FALSE),0)</f>
        <v>-1.4892512</v>
      </c>
      <c r="J48">
        <f>VLOOKUP($H48,Sheet2!$F$4:$G$16,2,FALSE)</f>
        <v>2.2999999999999998</v>
      </c>
      <c r="K48" s="1">
        <f t="shared" si="1"/>
        <v>33.255374400000001</v>
      </c>
      <c r="L48" s="1">
        <f t="shared" si="2"/>
        <v>47.744625599999999</v>
      </c>
      <c r="M48" s="1">
        <f t="shared" si="3"/>
        <v>-14.489251199999998</v>
      </c>
    </row>
    <row r="49" spans="1:13" x14ac:dyDescent="0.3">
      <c r="A49" t="s">
        <v>7</v>
      </c>
      <c r="B49" s="2" t="s">
        <v>488</v>
      </c>
      <c r="C49" t="s">
        <v>440</v>
      </c>
      <c r="D49" t="s">
        <v>420</v>
      </c>
      <c r="E49">
        <v>39</v>
      </c>
      <c r="F49">
        <v>47</v>
      </c>
      <c r="G49">
        <f t="shared" si="0"/>
        <v>-8</v>
      </c>
      <c r="H49" t="str">
        <f>IFERROR(VLOOKUP($A49,Sheet2!$A$2:$C$397,2,FALSE),"C")</f>
        <v>C+</v>
      </c>
      <c r="I49" s="1">
        <f>IFERROR(VLOOKUP($A49,Sheet2!$A$2:$C$397,3,FALSE),0)</f>
        <v>-1.4892512</v>
      </c>
      <c r="J49">
        <f>VLOOKUP($H49,Sheet2!$F$4:$G$16,2,FALSE)</f>
        <v>2.2999999999999998</v>
      </c>
      <c r="K49" s="1">
        <f t="shared" si="1"/>
        <v>38.255374400000001</v>
      </c>
      <c r="L49" s="1">
        <f t="shared" si="2"/>
        <v>47.744625599999999</v>
      </c>
      <c r="M49" s="1">
        <f t="shared" si="3"/>
        <v>-9.4892511999999982</v>
      </c>
    </row>
    <row r="50" spans="1:13" x14ac:dyDescent="0.3">
      <c r="A50" t="s">
        <v>8</v>
      </c>
      <c r="B50" s="2" t="s">
        <v>489</v>
      </c>
      <c r="C50" t="s">
        <v>490</v>
      </c>
      <c r="D50" t="s">
        <v>420</v>
      </c>
      <c r="E50">
        <v>40</v>
      </c>
      <c r="F50">
        <v>49</v>
      </c>
      <c r="G50">
        <f t="shared" si="0"/>
        <v>-9</v>
      </c>
      <c r="H50" t="str">
        <f>IFERROR(VLOOKUP($A50,Sheet2!$A$2:$C$397,2,FALSE),"C")</f>
        <v>B</v>
      </c>
      <c r="I50" s="1">
        <f>IFERROR(VLOOKUP($A50,Sheet2!$A$2:$C$397,3,FALSE),0)</f>
        <v>-0.97508196999999996</v>
      </c>
      <c r="J50">
        <f>VLOOKUP($H50,Sheet2!$F$4:$G$16,2,FALSE)</f>
        <v>3</v>
      </c>
      <c r="K50" s="1">
        <f t="shared" si="1"/>
        <v>39.512459014999997</v>
      </c>
      <c r="L50" s="1">
        <f t="shared" si="2"/>
        <v>49.487540985000003</v>
      </c>
      <c r="M50" s="1">
        <f t="shared" si="3"/>
        <v>-9.9750819700000051</v>
      </c>
    </row>
    <row r="51" spans="1:13" x14ac:dyDescent="0.3">
      <c r="A51" t="s">
        <v>7</v>
      </c>
      <c r="B51" s="2" t="s">
        <v>491</v>
      </c>
      <c r="C51" t="s">
        <v>440</v>
      </c>
      <c r="D51" t="s">
        <v>420</v>
      </c>
      <c r="E51">
        <v>41</v>
      </c>
      <c r="F51">
        <v>46</v>
      </c>
      <c r="G51">
        <f t="shared" si="0"/>
        <v>-5</v>
      </c>
      <c r="H51" t="str">
        <f>IFERROR(VLOOKUP($A51,Sheet2!$A$2:$C$397,2,FALSE),"C")</f>
        <v>C+</v>
      </c>
      <c r="I51" s="1">
        <f>IFERROR(VLOOKUP($A51,Sheet2!$A$2:$C$397,3,FALSE),0)</f>
        <v>-1.4892512</v>
      </c>
      <c r="J51">
        <f>VLOOKUP($H51,Sheet2!$F$4:$G$16,2,FALSE)</f>
        <v>2.2999999999999998</v>
      </c>
      <c r="K51" s="1">
        <f t="shared" si="1"/>
        <v>40.255374400000001</v>
      </c>
      <c r="L51" s="1">
        <f t="shared" si="2"/>
        <v>46.744625599999999</v>
      </c>
      <c r="M51" s="1">
        <f t="shared" si="3"/>
        <v>-6.4892511999999982</v>
      </c>
    </row>
    <row r="52" spans="1:13" x14ac:dyDescent="0.3">
      <c r="A52" t="s">
        <v>5</v>
      </c>
      <c r="B52" s="2" t="s">
        <v>491</v>
      </c>
      <c r="C52" t="s">
        <v>492</v>
      </c>
      <c r="D52" t="s">
        <v>431</v>
      </c>
      <c r="E52">
        <v>32</v>
      </c>
      <c r="F52">
        <v>50</v>
      </c>
      <c r="G52">
        <f t="shared" si="0"/>
        <v>-18</v>
      </c>
      <c r="H52" t="str">
        <f>IFERROR(VLOOKUP($A52,Sheet2!$A$2:$C$397,2,FALSE),"C")</f>
        <v>A-</v>
      </c>
      <c r="I52" s="1">
        <f>IFERROR(VLOOKUP($A52,Sheet2!$A$2:$C$397,3,FALSE),0)</f>
        <v>0.43547944999999999</v>
      </c>
      <c r="J52">
        <f>VLOOKUP($H52,Sheet2!$F$4:$G$16,2,FALSE)</f>
        <v>3.7</v>
      </c>
      <c r="K52" s="1">
        <f t="shared" si="1"/>
        <v>32.217739725000001</v>
      </c>
      <c r="L52" s="1">
        <f t="shared" si="2"/>
        <v>49.782260274999999</v>
      </c>
      <c r="M52" s="1">
        <f t="shared" si="3"/>
        <v>-17.564520549999997</v>
      </c>
    </row>
    <row r="53" spans="1:13" x14ac:dyDescent="0.3">
      <c r="A53" t="s">
        <v>4</v>
      </c>
      <c r="B53" s="2" t="s">
        <v>493</v>
      </c>
      <c r="C53" t="s">
        <v>494</v>
      </c>
      <c r="D53" t="s">
        <v>431</v>
      </c>
      <c r="E53">
        <v>34</v>
      </c>
      <c r="F53">
        <v>49</v>
      </c>
      <c r="G53">
        <f t="shared" si="0"/>
        <v>-15</v>
      </c>
      <c r="H53" t="str">
        <f>IFERROR(VLOOKUP($A53,Sheet2!$A$2:$C$397,2,FALSE),"C")</f>
        <v>A-</v>
      </c>
      <c r="I53" s="1">
        <f>IFERROR(VLOOKUP($A53,Sheet2!$A$2:$C$397,3,FALSE),0)</f>
        <v>0.80923076999999999</v>
      </c>
      <c r="J53">
        <f>VLOOKUP($H53,Sheet2!$F$4:$G$16,2,FALSE)</f>
        <v>3.7</v>
      </c>
      <c r="K53" s="1">
        <f t="shared" si="1"/>
        <v>34.404615385</v>
      </c>
      <c r="L53" s="1">
        <f t="shared" si="2"/>
        <v>48.595384615</v>
      </c>
      <c r="M53" s="1">
        <f t="shared" si="3"/>
        <v>-14.190769230000001</v>
      </c>
    </row>
    <row r="54" spans="1:13" x14ac:dyDescent="0.3">
      <c r="A54" t="s">
        <v>0</v>
      </c>
      <c r="B54" s="2" t="s">
        <v>495</v>
      </c>
      <c r="C54" t="s">
        <v>496</v>
      </c>
      <c r="D54" t="s">
        <v>420</v>
      </c>
      <c r="E54">
        <v>55</v>
      </c>
      <c r="F54">
        <v>40</v>
      </c>
      <c r="G54">
        <f t="shared" si="0"/>
        <v>15</v>
      </c>
      <c r="H54" t="str">
        <f>IFERROR(VLOOKUP($A54,Sheet2!$A$2:$C$397,2,FALSE),"C")</f>
        <v>B</v>
      </c>
      <c r="I54" s="1">
        <f>IFERROR(VLOOKUP($A54,Sheet2!$A$2:$C$397,3,FALSE),0)</f>
        <v>-0.90473683999999999</v>
      </c>
      <c r="J54">
        <f>VLOOKUP($H54,Sheet2!$F$4:$G$16,2,FALSE)</f>
        <v>3</v>
      </c>
      <c r="K54" s="1">
        <f t="shared" si="1"/>
        <v>54.547631580000001</v>
      </c>
      <c r="L54" s="1">
        <f t="shared" si="2"/>
        <v>40.452368419999999</v>
      </c>
      <c r="M54" s="1">
        <f t="shared" si="3"/>
        <v>14.095263160000002</v>
      </c>
    </row>
    <row r="55" spans="1:13" x14ac:dyDescent="0.3">
      <c r="A55" t="s">
        <v>10</v>
      </c>
      <c r="B55" s="2" t="s">
        <v>495</v>
      </c>
      <c r="C55" t="s">
        <v>497</v>
      </c>
      <c r="D55" t="s">
        <v>420</v>
      </c>
      <c r="E55">
        <v>50</v>
      </c>
      <c r="F55">
        <v>44</v>
      </c>
      <c r="G55">
        <f t="shared" si="0"/>
        <v>6</v>
      </c>
      <c r="H55" t="str">
        <f>IFERROR(VLOOKUP($A55,Sheet2!$A$2:$C$397,2,FALSE),"C")</f>
        <v>B+</v>
      </c>
      <c r="I55" s="1">
        <f>IFERROR(VLOOKUP($A55,Sheet2!$A$2:$C$397,3,FALSE),0)</f>
        <v>0.59550000000000003</v>
      </c>
      <c r="J55">
        <f>VLOOKUP($H55,Sheet2!$F$4:$G$16,2,FALSE)</f>
        <v>3.3</v>
      </c>
      <c r="K55" s="1">
        <f t="shared" si="1"/>
        <v>50.297750000000001</v>
      </c>
      <c r="L55" s="1">
        <f t="shared" si="2"/>
        <v>43.702249999999999</v>
      </c>
      <c r="M55" s="1">
        <f t="shared" si="3"/>
        <v>6.5955000000000013</v>
      </c>
    </row>
    <row r="56" spans="1:13" x14ac:dyDescent="0.3">
      <c r="A56" t="s">
        <v>11</v>
      </c>
      <c r="B56" s="2" t="s">
        <v>498</v>
      </c>
      <c r="C56" t="s">
        <v>499</v>
      </c>
      <c r="D56" t="s">
        <v>420</v>
      </c>
      <c r="E56">
        <v>48</v>
      </c>
      <c r="F56">
        <v>42</v>
      </c>
      <c r="G56">
        <f t="shared" si="0"/>
        <v>6</v>
      </c>
      <c r="H56" t="str">
        <f>IFERROR(VLOOKUP($A56,Sheet2!$A$2:$C$397,2,FALSE),"C")</f>
        <v>B-</v>
      </c>
      <c r="I56" s="1">
        <f>IFERROR(VLOOKUP($A56,Sheet2!$A$2:$C$397,3,FALSE),0)</f>
        <v>0.62980391999999996</v>
      </c>
      <c r="J56">
        <f>VLOOKUP($H56,Sheet2!$F$4:$G$16,2,FALSE)</f>
        <v>2.7</v>
      </c>
      <c r="K56" s="1">
        <f t="shared" si="1"/>
        <v>48.31490196</v>
      </c>
      <c r="L56" s="1">
        <f t="shared" si="2"/>
        <v>41.68509804</v>
      </c>
      <c r="M56" s="1">
        <f t="shared" si="3"/>
        <v>6.6298039200000005</v>
      </c>
    </row>
    <row r="57" spans="1:13" x14ac:dyDescent="0.3">
      <c r="A57" t="s">
        <v>7</v>
      </c>
      <c r="B57" s="2" t="s">
        <v>495</v>
      </c>
      <c r="C57" t="s">
        <v>500</v>
      </c>
      <c r="D57" t="s">
        <v>420</v>
      </c>
      <c r="E57">
        <v>51</v>
      </c>
      <c r="F57">
        <v>39</v>
      </c>
      <c r="G57">
        <f t="shared" si="0"/>
        <v>12</v>
      </c>
      <c r="H57" t="str">
        <f>IFERROR(VLOOKUP($A57,Sheet2!$A$2:$C$397,2,FALSE),"C")</f>
        <v>C+</v>
      </c>
      <c r="I57" s="1">
        <f>IFERROR(VLOOKUP($A57,Sheet2!$A$2:$C$397,3,FALSE),0)</f>
        <v>-1.4892512</v>
      </c>
      <c r="J57">
        <f>VLOOKUP($H57,Sheet2!$F$4:$G$16,2,FALSE)</f>
        <v>2.2999999999999998</v>
      </c>
      <c r="K57" s="1">
        <f t="shared" si="1"/>
        <v>50.255374400000001</v>
      </c>
      <c r="L57" s="1">
        <f t="shared" si="2"/>
        <v>39.744625599999999</v>
      </c>
      <c r="M57" s="1">
        <f t="shared" si="3"/>
        <v>10.510748800000002</v>
      </c>
    </row>
    <row r="58" spans="1:13" x14ac:dyDescent="0.3">
      <c r="A58" t="s">
        <v>9</v>
      </c>
      <c r="B58" s="2" t="s">
        <v>498</v>
      </c>
      <c r="C58" t="s">
        <v>501</v>
      </c>
      <c r="D58" t="s">
        <v>420</v>
      </c>
      <c r="E58">
        <v>52</v>
      </c>
      <c r="F58">
        <v>42</v>
      </c>
      <c r="G58">
        <f t="shared" si="0"/>
        <v>10</v>
      </c>
      <c r="H58" t="str">
        <f>IFERROR(VLOOKUP($A58,Sheet2!$A$2:$C$397,2,FALSE),"C")</f>
        <v>B+</v>
      </c>
      <c r="I58" s="1">
        <f>IFERROR(VLOOKUP($A58,Sheet2!$A$2:$C$397,3,FALSE),0)</f>
        <v>6.0699999999999997E-2</v>
      </c>
      <c r="J58">
        <f>VLOOKUP($H58,Sheet2!$F$4:$G$16,2,FALSE)</f>
        <v>3.3</v>
      </c>
      <c r="K58" s="1">
        <f t="shared" si="1"/>
        <v>52.030349999999999</v>
      </c>
      <c r="L58" s="1">
        <f t="shared" si="2"/>
        <v>41.969650000000001</v>
      </c>
      <c r="M58" s="1">
        <f t="shared" si="3"/>
        <v>10.060699999999997</v>
      </c>
    </row>
    <row r="59" spans="1:13" x14ac:dyDescent="0.3">
      <c r="A59" t="s">
        <v>366</v>
      </c>
      <c r="B59" s="2" t="s">
        <v>502</v>
      </c>
      <c r="C59" t="s">
        <v>503</v>
      </c>
      <c r="D59" t="s">
        <v>420</v>
      </c>
      <c r="E59">
        <v>50</v>
      </c>
      <c r="F59">
        <v>37</v>
      </c>
      <c r="G59">
        <f t="shared" si="0"/>
        <v>13</v>
      </c>
      <c r="H59" t="str">
        <f>IFERROR(VLOOKUP($A59,Sheet2!$A$2:$C$397,2,FALSE),"C")</f>
        <v>A</v>
      </c>
      <c r="I59" s="1">
        <f>IFERROR(VLOOKUP($A59,Sheet2!$A$2:$C$397,3,FALSE),0)</f>
        <v>-1.5</v>
      </c>
      <c r="J59">
        <f>VLOOKUP($H59,Sheet2!$F$4:$G$16,2,FALSE)</f>
        <v>4</v>
      </c>
      <c r="K59" s="1">
        <f t="shared" si="1"/>
        <v>49.25</v>
      </c>
      <c r="L59" s="1">
        <f t="shared" si="2"/>
        <v>37.75</v>
      </c>
      <c r="M59" s="1">
        <f t="shared" si="3"/>
        <v>11.5</v>
      </c>
    </row>
    <row r="60" spans="1:13" x14ac:dyDescent="0.3">
      <c r="A60" t="s">
        <v>13</v>
      </c>
      <c r="B60" s="2" t="s">
        <v>502</v>
      </c>
      <c r="C60" t="s">
        <v>504</v>
      </c>
      <c r="D60" t="s">
        <v>420</v>
      </c>
      <c r="E60">
        <v>49</v>
      </c>
      <c r="F60">
        <v>45</v>
      </c>
      <c r="G60">
        <f t="shared" si="0"/>
        <v>4</v>
      </c>
      <c r="H60" t="str">
        <f>IFERROR(VLOOKUP($A60,Sheet2!$A$2:$C$397,2,FALSE),"C")</f>
        <v>A+</v>
      </c>
      <c r="I60" s="1">
        <f>IFERROR(VLOOKUP($A60,Sheet2!$A$2:$C$397,3,FALSE),0)</f>
        <v>0.61341175999999997</v>
      </c>
      <c r="J60">
        <f>VLOOKUP($H60,Sheet2!$F$4:$G$16,2,FALSE)</f>
        <v>4</v>
      </c>
      <c r="K60" s="1">
        <f t="shared" si="1"/>
        <v>49.306705880000003</v>
      </c>
      <c r="L60" s="1">
        <f t="shared" si="2"/>
        <v>44.693294119999997</v>
      </c>
      <c r="M60" s="1">
        <f t="shared" si="3"/>
        <v>4.6134117600000053</v>
      </c>
    </row>
    <row r="61" spans="1:13" x14ac:dyDescent="0.3">
      <c r="A61" t="s">
        <v>505</v>
      </c>
      <c r="B61" s="2" t="s">
        <v>506</v>
      </c>
      <c r="C61" t="s">
        <v>426</v>
      </c>
      <c r="D61" t="s">
        <v>420</v>
      </c>
      <c r="E61">
        <v>47</v>
      </c>
      <c r="F61">
        <v>44</v>
      </c>
      <c r="G61">
        <f t="shared" si="0"/>
        <v>3</v>
      </c>
      <c r="H61" t="str">
        <f>IFERROR(VLOOKUP($A61,Sheet2!$A$2:$C$397,2,FALSE),"C")</f>
        <v>C</v>
      </c>
      <c r="I61" s="1">
        <f>IFERROR(VLOOKUP($A61,Sheet2!$A$2:$C$397,3,FALSE),0)</f>
        <v>0</v>
      </c>
      <c r="J61">
        <f>VLOOKUP($H61,Sheet2!$F$4:$G$16,2,FALSE)</f>
        <v>2</v>
      </c>
      <c r="K61" s="1">
        <f t="shared" si="1"/>
        <v>47</v>
      </c>
      <c r="L61" s="1">
        <f t="shared" si="2"/>
        <v>44</v>
      </c>
      <c r="M61" s="1">
        <f t="shared" si="3"/>
        <v>3</v>
      </c>
    </row>
    <row r="62" spans="1:13" x14ac:dyDescent="0.3">
      <c r="A62" t="s">
        <v>12</v>
      </c>
      <c r="B62" s="2" t="s">
        <v>507</v>
      </c>
      <c r="C62" t="s">
        <v>508</v>
      </c>
      <c r="D62" t="s">
        <v>420</v>
      </c>
      <c r="E62">
        <v>49</v>
      </c>
      <c r="F62">
        <v>43</v>
      </c>
      <c r="G62">
        <f t="shared" si="0"/>
        <v>6</v>
      </c>
      <c r="H62" t="str">
        <f>IFERROR(VLOOKUP($A62,Sheet2!$A$2:$C$397,2,FALSE),"C")</f>
        <v>A</v>
      </c>
      <c r="I62" s="1">
        <f>IFERROR(VLOOKUP($A62,Sheet2!$A$2:$C$397,3,FALSE),0)</f>
        <v>-0.45775194000000002</v>
      </c>
      <c r="J62">
        <f>VLOOKUP($H62,Sheet2!$F$4:$G$16,2,FALSE)</f>
        <v>4</v>
      </c>
      <c r="K62" s="1">
        <f t="shared" si="1"/>
        <v>48.771124030000003</v>
      </c>
      <c r="L62" s="1">
        <f t="shared" si="2"/>
        <v>43.228875969999997</v>
      </c>
      <c r="M62" s="1">
        <f t="shared" si="3"/>
        <v>5.5422480600000057</v>
      </c>
    </row>
    <row r="63" spans="1:13" x14ac:dyDescent="0.3">
      <c r="A63" t="s">
        <v>7</v>
      </c>
      <c r="B63" s="2" t="s">
        <v>509</v>
      </c>
      <c r="C63" t="s">
        <v>500</v>
      </c>
      <c r="D63" t="s">
        <v>420</v>
      </c>
      <c r="E63">
        <v>51</v>
      </c>
      <c r="F63">
        <v>39</v>
      </c>
      <c r="G63">
        <f t="shared" si="0"/>
        <v>12</v>
      </c>
      <c r="H63" t="str">
        <f>IFERROR(VLOOKUP($A63,Sheet2!$A$2:$C$397,2,FALSE),"C")</f>
        <v>C+</v>
      </c>
      <c r="I63" s="1">
        <f>IFERROR(VLOOKUP($A63,Sheet2!$A$2:$C$397,3,FALSE),0)</f>
        <v>-1.4892512</v>
      </c>
      <c r="J63">
        <f>VLOOKUP($H63,Sheet2!$F$4:$G$16,2,FALSE)</f>
        <v>2.2999999999999998</v>
      </c>
      <c r="K63" s="1">
        <f t="shared" si="1"/>
        <v>50.255374400000001</v>
      </c>
      <c r="L63" s="1">
        <f t="shared" si="2"/>
        <v>39.744625599999999</v>
      </c>
      <c r="M63" s="1">
        <f t="shared" si="3"/>
        <v>10.510748800000002</v>
      </c>
    </row>
    <row r="64" spans="1:13" x14ac:dyDescent="0.3">
      <c r="A64" t="s">
        <v>0</v>
      </c>
      <c r="B64" s="2" t="s">
        <v>509</v>
      </c>
      <c r="C64" t="s">
        <v>510</v>
      </c>
      <c r="D64" t="s">
        <v>420</v>
      </c>
      <c r="E64">
        <v>55</v>
      </c>
      <c r="F64">
        <v>41</v>
      </c>
      <c r="G64">
        <f t="shared" si="0"/>
        <v>14</v>
      </c>
      <c r="H64" t="str">
        <f>IFERROR(VLOOKUP($A64,Sheet2!$A$2:$C$397,2,FALSE),"C")</f>
        <v>B</v>
      </c>
      <c r="I64" s="1">
        <f>IFERROR(VLOOKUP($A64,Sheet2!$A$2:$C$397,3,FALSE),0)</f>
        <v>-0.90473683999999999</v>
      </c>
      <c r="J64">
        <f>VLOOKUP($H64,Sheet2!$F$4:$G$16,2,FALSE)</f>
        <v>3</v>
      </c>
      <c r="K64" s="1">
        <f t="shared" si="1"/>
        <v>54.547631580000001</v>
      </c>
      <c r="L64" s="1">
        <f t="shared" si="2"/>
        <v>41.452368419999999</v>
      </c>
      <c r="M64" s="1">
        <f t="shared" si="3"/>
        <v>13.095263160000002</v>
      </c>
    </row>
    <row r="65" spans="1:13" x14ac:dyDescent="0.3">
      <c r="A65" t="s">
        <v>0</v>
      </c>
      <c r="B65" s="2" t="s">
        <v>509</v>
      </c>
      <c r="C65" t="s">
        <v>510</v>
      </c>
      <c r="D65" t="s">
        <v>420</v>
      </c>
      <c r="E65">
        <v>52</v>
      </c>
      <c r="F65">
        <v>43</v>
      </c>
      <c r="G65">
        <f t="shared" si="0"/>
        <v>9</v>
      </c>
      <c r="H65" t="str">
        <f>IFERROR(VLOOKUP($A65,Sheet2!$A$2:$C$397,2,FALSE),"C")</f>
        <v>B</v>
      </c>
      <c r="I65" s="1">
        <f>IFERROR(VLOOKUP($A65,Sheet2!$A$2:$C$397,3,FALSE),0)</f>
        <v>-0.90473683999999999</v>
      </c>
      <c r="J65">
        <f>VLOOKUP($H65,Sheet2!$F$4:$G$16,2,FALSE)</f>
        <v>3</v>
      </c>
      <c r="K65" s="1">
        <f t="shared" si="1"/>
        <v>51.547631580000001</v>
      </c>
      <c r="L65" s="1">
        <f t="shared" si="2"/>
        <v>43.452368419999999</v>
      </c>
      <c r="M65" s="1">
        <f t="shared" si="3"/>
        <v>8.0952631600000018</v>
      </c>
    </row>
    <row r="66" spans="1:13" x14ac:dyDescent="0.3">
      <c r="A66" t="s">
        <v>457</v>
      </c>
      <c r="B66" s="2" t="s">
        <v>511</v>
      </c>
      <c r="C66" t="s">
        <v>512</v>
      </c>
      <c r="D66" t="s">
        <v>420</v>
      </c>
      <c r="E66">
        <v>45</v>
      </c>
      <c r="F66">
        <v>48</v>
      </c>
      <c r="G66">
        <f t="shared" si="0"/>
        <v>-3</v>
      </c>
      <c r="H66" t="str">
        <f>IFERROR(VLOOKUP($A66,Sheet2!$A$2:$C$397,2,FALSE),"C")</f>
        <v>C</v>
      </c>
      <c r="I66" s="1">
        <f>IFERROR(VLOOKUP($A66,Sheet2!$A$2:$C$397,3,FALSE),0)</f>
        <v>0</v>
      </c>
      <c r="J66">
        <f>VLOOKUP($H66,Sheet2!$F$4:$G$16,2,FALSE)</f>
        <v>2</v>
      </c>
      <c r="K66" s="1">
        <f t="shared" si="1"/>
        <v>45</v>
      </c>
      <c r="L66" s="1">
        <f t="shared" si="2"/>
        <v>48</v>
      </c>
      <c r="M66" s="1">
        <f t="shared" si="3"/>
        <v>-3</v>
      </c>
    </row>
    <row r="67" spans="1:13" x14ac:dyDescent="0.3">
      <c r="A67" t="s">
        <v>8</v>
      </c>
      <c r="B67" s="2" t="s">
        <v>513</v>
      </c>
      <c r="C67" t="s">
        <v>426</v>
      </c>
      <c r="D67" t="s">
        <v>420</v>
      </c>
      <c r="E67">
        <v>47</v>
      </c>
      <c r="F67">
        <v>42</v>
      </c>
      <c r="G67">
        <f t="shared" ref="G67:G130" si="4">E67-F67</f>
        <v>5</v>
      </c>
      <c r="H67" t="str">
        <f>IFERROR(VLOOKUP($A67,Sheet2!$A$2:$C$397,2,FALSE),"C")</f>
        <v>B</v>
      </c>
      <c r="I67" s="1">
        <f>IFERROR(VLOOKUP($A67,Sheet2!$A$2:$C$397,3,FALSE),0)</f>
        <v>-0.97508196999999996</v>
      </c>
      <c r="J67">
        <f>VLOOKUP($H67,Sheet2!$F$4:$G$16,2,FALSE)</f>
        <v>3</v>
      </c>
      <c r="K67" s="1">
        <f t="shared" ref="K67:K130" si="5">E67+(I67/2)</f>
        <v>46.512459014999997</v>
      </c>
      <c r="L67" s="1">
        <f t="shared" ref="L67:L130" si="6">F67-(I67/2)</f>
        <v>42.487540985000003</v>
      </c>
      <c r="M67" s="1">
        <f t="shared" ref="M67:M130" si="7">K67-L67</f>
        <v>4.0249180299999949</v>
      </c>
    </row>
    <row r="68" spans="1:13" x14ac:dyDescent="0.3">
      <c r="A68" t="s">
        <v>11</v>
      </c>
      <c r="B68" s="2" t="s">
        <v>514</v>
      </c>
      <c r="C68" t="s">
        <v>515</v>
      </c>
      <c r="D68" t="s">
        <v>420</v>
      </c>
      <c r="E68">
        <v>50</v>
      </c>
      <c r="F68">
        <v>40</v>
      </c>
      <c r="G68">
        <f t="shared" si="4"/>
        <v>10</v>
      </c>
      <c r="H68" t="str">
        <f>IFERROR(VLOOKUP($A68,Sheet2!$A$2:$C$397,2,FALSE),"C")</f>
        <v>B-</v>
      </c>
      <c r="I68" s="1">
        <f>IFERROR(VLOOKUP($A68,Sheet2!$A$2:$C$397,3,FALSE),0)</f>
        <v>0.62980391999999996</v>
      </c>
      <c r="J68">
        <f>VLOOKUP($H68,Sheet2!$F$4:$G$16,2,FALSE)</f>
        <v>2.7</v>
      </c>
      <c r="K68" s="1">
        <f t="shared" si="5"/>
        <v>50.31490196</v>
      </c>
      <c r="L68" s="1">
        <f t="shared" si="6"/>
        <v>39.68509804</v>
      </c>
      <c r="M68" s="1">
        <f t="shared" si="7"/>
        <v>10.629803920000001</v>
      </c>
    </row>
    <row r="69" spans="1:13" x14ac:dyDescent="0.3">
      <c r="A69" t="s">
        <v>6</v>
      </c>
      <c r="B69" s="2" t="s">
        <v>514</v>
      </c>
      <c r="C69" t="s">
        <v>516</v>
      </c>
      <c r="D69" t="s">
        <v>420</v>
      </c>
      <c r="E69">
        <v>50</v>
      </c>
      <c r="F69">
        <v>43</v>
      </c>
      <c r="G69">
        <f t="shared" si="4"/>
        <v>7</v>
      </c>
      <c r="H69" t="str">
        <f>IFERROR(VLOOKUP($A69,Sheet2!$A$2:$C$397,2,FALSE),"C")</f>
        <v>B</v>
      </c>
      <c r="I69" s="1">
        <f>IFERROR(VLOOKUP($A69,Sheet2!$A$2:$C$397,3,FALSE),0)</f>
        <v>0.25490195999999998</v>
      </c>
      <c r="J69">
        <f>VLOOKUP($H69,Sheet2!$F$4:$G$16,2,FALSE)</f>
        <v>3</v>
      </c>
      <c r="K69" s="1">
        <f t="shared" si="5"/>
        <v>50.127450979999999</v>
      </c>
      <c r="L69" s="1">
        <f t="shared" si="6"/>
        <v>42.872549020000001</v>
      </c>
      <c r="M69" s="1">
        <f t="shared" si="7"/>
        <v>7.254901959999998</v>
      </c>
    </row>
    <row r="70" spans="1:13" x14ac:dyDescent="0.3">
      <c r="A70" t="s">
        <v>7</v>
      </c>
      <c r="B70" s="2" t="s">
        <v>517</v>
      </c>
      <c r="C70" t="s">
        <v>500</v>
      </c>
      <c r="D70" t="s">
        <v>420</v>
      </c>
      <c r="E70">
        <v>48</v>
      </c>
      <c r="F70">
        <v>39</v>
      </c>
      <c r="G70">
        <f t="shared" si="4"/>
        <v>9</v>
      </c>
      <c r="H70" t="str">
        <f>IFERROR(VLOOKUP($A70,Sheet2!$A$2:$C$397,2,FALSE),"C")</f>
        <v>C+</v>
      </c>
      <c r="I70" s="1">
        <f>IFERROR(VLOOKUP($A70,Sheet2!$A$2:$C$397,3,FALSE),0)</f>
        <v>-1.4892512</v>
      </c>
      <c r="J70">
        <f>VLOOKUP($H70,Sheet2!$F$4:$G$16,2,FALSE)</f>
        <v>2.2999999999999998</v>
      </c>
      <c r="K70" s="1">
        <f t="shared" si="5"/>
        <v>47.255374400000001</v>
      </c>
      <c r="L70" s="1">
        <f t="shared" si="6"/>
        <v>39.744625599999999</v>
      </c>
      <c r="M70" s="1">
        <f t="shared" si="7"/>
        <v>7.5107488000000018</v>
      </c>
    </row>
    <row r="71" spans="1:13" x14ac:dyDescent="0.3">
      <c r="A71" t="s">
        <v>366</v>
      </c>
      <c r="B71" s="2" t="s">
        <v>518</v>
      </c>
      <c r="C71" t="s">
        <v>519</v>
      </c>
      <c r="D71" t="s">
        <v>420</v>
      </c>
      <c r="E71">
        <v>48</v>
      </c>
      <c r="F71">
        <v>39</v>
      </c>
      <c r="G71">
        <f t="shared" si="4"/>
        <v>9</v>
      </c>
      <c r="H71" t="str">
        <f>IFERROR(VLOOKUP($A71,Sheet2!$A$2:$C$397,2,FALSE),"C")</f>
        <v>A</v>
      </c>
      <c r="I71" s="1">
        <f>IFERROR(VLOOKUP($A71,Sheet2!$A$2:$C$397,3,FALSE),0)</f>
        <v>-1.5</v>
      </c>
      <c r="J71">
        <f>VLOOKUP($H71,Sheet2!$F$4:$G$16,2,FALSE)</f>
        <v>4</v>
      </c>
      <c r="K71" s="1">
        <f t="shared" si="5"/>
        <v>47.25</v>
      </c>
      <c r="L71" s="1">
        <f t="shared" si="6"/>
        <v>39.75</v>
      </c>
      <c r="M71" s="1">
        <f t="shared" si="7"/>
        <v>7.5</v>
      </c>
    </row>
    <row r="72" spans="1:13" x14ac:dyDescent="0.3">
      <c r="A72" t="s">
        <v>0</v>
      </c>
      <c r="B72" s="2" t="s">
        <v>517</v>
      </c>
      <c r="C72" t="s">
        <v>520</v>
      </c>
      <c r="D72" t="s">
        <v>420</v>
      </c>
      <c r="E72">
        <v>56</v>
      </c>
      <c r="F72">
        <v>39</v>
      </c>
      <c r="G72">
        <f t="shared" si="4"/>
        <v>17</v>
      </c>
      <c r="H72" t="str">
        <f>IFERROR(VLOOKUP($A72,Sheet2!$A$2:$C$397,2,FALSE),"C")</f>
        <v>B</v>
      </c>
      <c r="I72" s="1">
        <f>IFERROR(VLOOKUP($A72,Sheet2!$A$2:$C$397,3,FALSE),0)</f>
        <v>-0.90473683999999999</v>
      </c>
      <c r="J72">
        <f>VLOOKUP($H72,Sheet2!$F$4:$G$16,2,FALSE)</f>
        <v>3</v>
      </c>
      <c r="K72" s="1">
        <f t="shared" si="5"/>
        <v>55.547631580000001</v>
      </c>
      <c r="L72" s="1">
        <f t="shared" si="6"/>
        <v>39.452368419999999</v>
      </c>
      <c r="M72" s="1">
        <f t="shared" si="7"/>
        <v>16.095263160000002</v>
      </c>
    </row>
    <row r="73" spans="1:13" x14ac:dyDescent="0.3">
      <c r="A73" t="s">
        <v>0</v>
      </c>
      <c r="B73" s="2" t="s">
        <v>517</v>
      </c>
      <c r="C73" t="s">
        <v>520</v>
      </c>
      <c r="D73" t="s">
        <v>420</v>
      </c>
      <c r="E73">
        <v>53</v>
      </c>
      <c r="F73">
        <v>42</v>
      </c>
      <c r="G73">
        <f t="shared" si="4"/>
        <v>11</v>
      </c>
      <c r="H73" t="str">
        <f>IFERROR(VLOOKUP($A73,Sheet2!$A$2:$C$397,2,FALSE),"C")</f>
        <v>B</v>
      </c>
      <c r="I73" s="1">
        <f>IFERROR(VLOOKUP($A73,Sheet2!$A$2:$C$397,3,FALSE),0)</f>
        <v>-0.90473683999999999</v>
      </c>
      <c r="J73">
        <f>VLOOKUP($H73,Sheet2!$F$4:$G$16,2,FALSE)</f>
        <v>3</v>
      </c>
      <c r="K73" s="1">
        <f t="shared" si="5"/>
        <v>52.547631580000001</v>
      </c>
      <c r="L73" s="1">
        <f t="shared" si="6"/>
        <v>42.452368419999999</v>
      </c>
      <c r="M73" s="1">
        <f t="shared" si="7"/>
        <v>10.095263160000002</v>
      </c>
    </row>
    <row r="74" spans="1:13" x14ac:dyDescent="0.3">
      <c r="A74" t="s">
        <v>10</v>
      </c>
      <c r="B74" s="2" t="s">
        <v>521</v>
      </c>
      <c r="C74" t="s">
        <v>522</v>
      </c>
      <c r="D74" t="s">
        <v>420</v>
      </c>
      <c r="E74">
        <v>48</v>
      </c>
      <c r="F74">
        <v>44</v>
      </c>
      <c r="G74">
        <f t="shared" si="4"/>
        <v>4</v>
      </c>
      <c r="H74" t="str">
        <f>IFERROR(VLOOKUP($A74,Sheet2!$A$2:$C$397,2,FALSE),"C")</f>
        <v>B+</v>
      </c>
      <c r="I74" s="1">
        <f>IFERROR(VLOOKUP($A74,Sheet2!$A$2:$C$397,3,FALSE),0)</f>
        <v>0.59550000000000003</v>
      </c>
      <c r="J74">
        <f>VLOOKUP($H74,Sheet2!$F$4:$G$16,2,FALSE)</f>
        <v>3.3</v>
      </c>
      <c r="K74" s="1">
        <f t="shared" si="5"/>
        <v>48.297750000000001</v>
      </c>
      <c r="L74" s="1">
        <f t="shared" si="6"/>
        <v>43.702249999999999</v>
      </c>
      <c r="M74" s="1">
        <f t="shared" si="7"/>
        <v>4.5955000000000013</v>
      </c>
    </row>
    <row r="75" spans="1:13" x14ac:dyDescent="0.3">
      <c r="A75" t="s">
        <v>505</v>
      </c>
      <c r="B75" s="2" t="s">
        <v>523</v>
      </c>
      <c r="C75" t="s">
        <v>524</v>
      </c>
      <c r="D75" t="s">
        <v>420</v>
      </c>
      <c r="E75">
        <v>40</v>
      </c>
      <c r="F75">
        <v>42</v>
      </c>
      <c r="G75">
        <f t="shared" si="4"/>
        <v>-2</v>
      </c>
      <c r="H75" t="str">
        <f>IFERROR(VLOOKUP($A75,Sheet2!$A$2:$C$397,2,FALSE),"C")</f>
        <v>C</v>
      </c>
      <c r="I75" s="1">
        <f>IFERROR(VLOOKUP($A75,Sheet2!$A$2:$C$397,3,FALSE),0)</f>
        <v>0</v>
      </c>
      <c r="J75">
        <f>VLOOKUP($H75,Sheet2!$F$4:$G$16,2,FALSE)</f>
        <v>2</v>
      </c>
      <c r="K75" s="1">
        <f t="shared" si="5"/>
        <v>40</v>
      </c>
      <c r="L75" s="1">
        <f t="shared" si="6"/>
        <v>42</v>
      </c>
      <c r="M75" s="1">
        <f t="shared" si="7"/>
        <v>-2</v>
      </c>
    </row>
    <row r="76" spans="1:13" x14ac:dyDescent="0.3">
      <c r="A76" t="s">
        <v>7</v>
      </c>
      <c r="B76" s="2" t="s">
        <v>523</v>
      </c>
      <c r="C76" t="s">
        <v>500</v>
      </c>
      <c r="D76" t="s">
        <v>420</v>
      </c>
      <c r="E76">
        <v>47</v>
      </c>
      <c r="F76">
        <v>39</v>
      </c>
      <c r="G76">
        <f t="shared" si="4"/>
        <v>8</v>
      </c>
      <c r="H76" t="str">
        <f>IFERROR(VLOOKUP($A76,Sheet2!$A$2:$C$397,2,FALSE),"C")</f>
        <v>C+</v>
      </c>
      <c r="I76" s="1">
        <f>IFERROR(VLOOKUP($A76,Sheet2!$A$2:$C$397,3,FALSE),0)</f>
        <v>-1.4892512</v>
      </c>
      <c r="J76">
        <f>VLOOKUP($H76,Sheet2!$F$4:$G$16,2,FALSE)</f>
        <v>2.2999999999999998</v>
      </c>
      <c r="K76" s="1">
        <f t="shared" si="5"/>
        <v>46.255374400000001</v>
      </c>
      <c r="L76" s="1">
        <f t="shared" si="6"/>
        <v>39.744625599999999</v>
      </c>
      <c r="M76" s="1">
        <f t="shared" si="7"/>
        <v>6.5107488000000018</v>
      </c>
    </row>
    <row r="77" spans="1:13" x14ac:dyDescent="0.3">
      <c r="A77" t="s">
        <v>0</v>
      </c>
      <c r="B77" s="2" t="s">
        <v>523</v>
      </c>
      <c r="C77" t="s">
        <v>525</v>
      </c>
      <c r="D77" t="s">
        <v>420</v>
      </c>
      <c r="E77">
        <v>56</v>
      </c>
      <c r="F77">
        <v>39</v>
      </c>
      <c r="G77">
        <f t="shared" si="4"/>
        <v>17</v>
      </c>
      <c r="H77" t="str">
        <f>IFERROR(VLOOKUP($A77,Sheet2!$A$2:$C$397,2,FALSE),"C")</f>
        <v>B</v>
      </c>
      <c r="I77" s="1">
        <f>IFERROR(VLOOKUP($A77,Sheet2!$A$2:$C$397,3,FALSE),0)</f>
        <v>-0.90473683999999999</v>
      </c>
      <c r="J77">
        <f>VLOOKUP($H77,Sheet2!$F$4:$G$16,2,FALSE)</f>
        <v>3</v>
      </c>
      <c r="K77" s="1">
        <f t="shared" si="5"/>
        <v>55.547631580000001</v>
      </c>
      <c r="L77" s="1">
        <f t="shared" si="6"/>
        <v>39.452368419999999</v>
      </c>
      <c r="M77" s="1">
        <f t="shared" si="7"/>
        <v>16.095263160000002</v>
      </c>
    </row>
    <row r="78" spans="1:13" x14ac:dyDescent="0.3">
      <c r="A78" t="s">
        <v>0</v>
      </c>
      <c r="B78" s="2" t="s">
        <v>523</v>
      </c>
      <c r="C78" t="s">
        <v>525</v>
      </c>
      <c r="D78" t="s">
        <v>420</v>
      </c>
      <c r="E78">
        <v>53</v>
      </c>
      <c r="F78">
        <v>41</v>
      </c>
      <c r="G78">
        <f t="shared" si="4"/>
        <v>12</v>
      </c>
      <c r="H78" t="str">
        <f>IFERROR(VLOOKUP($A78,Sheet2!$A$2:$C$397,2,FALSE),"C")</f>
        <v>B</v>
      </c>
      <c r="I78" s="1">
        <f>IFERROR(VLOOKUP($A78,Sheet2!$A$2:$C$397,3,FALSE),0)</f>
        <v>-0.90473683999999999</v>
      </c>
      <c r="J78">
        <f>VLOOKUP($H78,Sheet2!$F$4:$G$16,2,FALSE)</f>
        <v>3</v>
      </c>
      <c r="K78" s="1">
        <f t="shared" si="5"/>
        <v>52.547631580000001</v>
      </c>
      <c r="L78" s="1">
        <f t="shared" si="6"/>
        <v>41.452368419999999</v>
      </c>
      <c r="M78" s="1">
        <f t="shared" si="7"/>
        <v>11.095263160000002</v>
      </c>
    </row>
    <row r="79" spans="1:13" x14ac:dyDescent="0.3">
      <c r="A79" t="s">
        <v>9</v>
      </c>
      <c r="B79" s="2" t="s">
        <v>526</v>
      </c>
      <c r="C79" t="s">
        <v>527</v>
      </c>
      <c r="D79" t="s">
        <v>420</v>
      </c>
      <c r="E79">
        <v>52</v>
      </c>
      <c r="F79">
        <v>45</v>
      </c>
      <c r="G79">
        <f t="shared" si="4"/>
        <v>7</v>
      </c>
      <c r="H79" t="str">
        <f>IFERROR(VLOOKUP($A79,Sheet2!$A$2:$C$397,2,FALSE),"C")</f>
        <v>B+</v>
      </c>
      <c r="I79" s="1">
        <f>IFERROR(VLOOKUP($A79,Sheet2!$A$2:$C$397,3,FALSE),0)</f>
        <v>6.0699999999999997E-2</v>
      </c>
      <c r="J79">
        <f>VLOOKUP($H79,Sheet2!$F$4:$G$16,2,FALSE)</f>
        <v>3.3</v>
      </c>
      <c r="K79" s="1">
        <f t="shared" si="5"/>
        <v>52.030349999999999</v>
      </c>
      <c r="L79" s="1">
        <f t="shared" si="6"/>
        <v>44.969650000000001</v>
      </c>
      <c r="M79" s="1">
        <f t="shared" si="7"/>
        <v>7.0606999999999971</v>
      </c>
    </row>
    <row r="80" spans="1:13" x14ac:dyDescent="0.3">
      <c r="A80" t="s">
        <v>13</v>
      </c>
      <c r="B80" s="2" t="s">
        <v>528</v>
      </c>
      <c r="C80" t="s">
        <v>529</v>
      </c>
      <c r="D80" t="s">
        <v>420</v>
      </c>
      <c r="E80">
        <v>49</v>
      </c>
      <c r="F80">
        <v>43</v>
      </c>
      <c r="G80">
        <f t="shared" si="4"/>
        <v>6</v>
      </c>
      <c r="H80" t="str">
        <f>IFERROR(VLOOKUP($A80,Sheet2!$A$2:$C$397,2,FALSE),"C")</f>
        <v>A+</v>
      </c>
      <c r="I80" s="1">
        <f>IFERROR(VLOOKUP($A80,Sheet2!$A$2:$C$397,3,FALSE),0)</f>
        <v>0.61341175999999997</v>
      </c>
      <c r="J80">
        <f>VLOOKUP($H80,Sheet2!$F$4:$G$16,2,FALSE)</f>
        <v>4</v>
      </c>
      <c r="K80" s="1">
        <f t="shared" si="5"/>
        <v>49.306705880000003</v>
      </c>
      <c r="L80" s="1">
        <f t="shared" si="6"/>
        <v>42.693294119999997</v>
      </c>
      <c r="M80" s="1">
        <f t="shared" si="7"/>
        <v>6.6134117600000053</v>
      </c>
    </row>
    <row r="81" spans="1:13" x14ac:dyDescent="0.3">
      <c r="A81" t="s">
        <v>7</v>
      </c>
      <c r="B81" s="2" t="s">
        <v>528</v>
      </c>
      <c r="C81" t="s">
        <v>500</v>
      </c>
      <c r="D81" t="s">
        <v>420</v>
      </c>
      <c r="E81">
        <v>45</v>
      </c>
      <c r="F81">
        <v>42</v>
      </c>
      <c r="G81">
        <f t="shared" si="4"/>
        <v>3</v>
      </c>
      <c r="H81" t="str">
        <f>IFERROR(VLOOKUP($A81,Sheet2!$A$2:$C$397,2,FALSE),"C")</f>
        <v>C+</v>
      </c>
      <c r="I81" s="1">
        <f>IFERROR(VLOOKUP($A81,Sheet2!$A$2:$C$397,3,FALSE),0)</f>
        <v>-1.4892512</v>
      </c>
      <c r="J81">
        <f>VLOOKUP($H81,Sheet2!$F$4:$G$16,2,FALSE)</f>
        <v>2.2999999999999998</v>
      </c>
      <c r="K81" s="1">
        <f t="shared" si="5"/>
        <v>44.255374400000001</v>
      </c>
      <c r="L81" s="1">
        <f t="shared" si="6"/>
        <v>42.744625599999999</v>
      </c>
      <c r="M81" s="1">
        <f t="shared" si="7"/>
        <v>1.5107488000000018</v>
      </c>
    </row>
    <row r="82" spans="1:13" x14ac:dyDescent="0.3">
      <c r="A82" t="s">
        <v>0</v>
      </c>
      <c r="B82" s="2" t="s">
        <v>528</v>
      </c>
      <c r="C82" t="s">
        <v>530</v>
      </c>
      <c r="D82" t="s">
        <v>420</v>
      </c>
      <c r="E82">
        <v>53</v>
      </c>
      <c r="F82">
        <v>40</v>
      </c>
      <c r="G82">
        <f t="shared" si="4"/>
        <v>13</v>
      </c>
      <c r="H82" t="str">
        <f>IFERROR(VLOOKUP($A82,Sheet2!$A$2:$C$397,2,FALSE),"C")</f>
        <v>B</v>
      </c>
      <c r="I82" s="1">
        <f>IFERROR(VLOOKUP($A82,Sheet2!$A$2:$C$397,3,FALSE),0)</f>
        <v>-0.90473683999999999</v>
      </c>
      <c r="J82">
        <f>VLOOKUP($H82,Sheet2!$F$4:$G$16,2,FALSE)</f>
        <v>3</v>
      </c>
      <c r="K82" s="1">
        <f t="shared" si="5"/>
        <v>52.547631580000001</v>
      </c>
      <c r="L82" s="1">
        <f t="shared" si="6"/>
        <v>40.452368419999999</v>
      </c>
      <c r="M82" s="1">
        <f t="shared" si="7"/>
        <v>12.095263160000002</v>
      </c>
    </row>
    <row r="83" spans="1:13" x14ac:dyDescent="0.3">
      <c r="A83" t="s">
        <v>0</v>
      </c>
      <c r="B83" s="2" t="s">
        <v>528</v>
      </c>
      <c r="C83" t="s">
        <v>530</v>
      </c>
      <c r="D83" t="s">
        <v>420</v>
      </c>
      <c r="E83">
        <v>56</v>
      </c>
      <c r="F83">
        <v>38</v>
      </c>
      <c r="G83">
        <f t="shared" si="4"/>
        <v>18</v>
      </c>
      <c r="H83" t="str">
        <f>IFERROR(VLOOKUP($A83,Sheet2!$A$2:$C$397,2,FALSE),"C")</f>
        <v>B</v>
      </c>
      <c r="I83" s="1">
        <f>IFERROR(VLOOKUP($A83,Sheet2!$A$2:$C$397,3,FALSE),0)</f>
        <v>-0.90473683999999999</v>
      </c>
      <c r="J83">
        <f>VLOOKUP($H83,Sheet2!$F$4:$G$16,2,FALSE)</f>
        <v>3</v>
      </c>
      <c r="K83" s="1">
        <f t="shared" si="5"/>
        <v>55.547631580000001</v>
      </c>
      <c r="L83" s="1">
        <f t="shared" si="6"/>
        <v>38.452368419999999</v>
      </c>
      <c r="M83" s="1">
        <f t="shared" si="7"/>
        <v>17.095263160000002</v>
      </c>
    </row>
    <row r="84" spans="1:13" x14ac:dyDescent="0.3">
      <c r="A84" t="s">
        <v>457</v>
      </c>
      <c r="B84" s="2" t="s">
        <v>531</v>
      </c>
      <c r="C84" t="s">
        <v>532</v>
      </c>
      <c r="D84" t="s">
        <v>431</v>
      </c>
      <c r="E84">
        <v>43</v>
      </c>
      <c r="F84">
        <v>48</v>
      </c>
      <c r="G84">
        <f t="shared" si="4"/>
        <v>-5</v>
      </c>
      <c r="H84" t="str">
        <f>IFERROR(VLOOKUP($A84,Sheet2!$A$2:$C$397,2,FALSE),"C")</f>
        <v>C</v>
      </c>
      <c r="I84" s="1">
        <f>IFERROR(VLOOKUP($A84,Sheet2!$A$2:$C$397,3,FALSE),0)</f>
        <v>0</v>
      </c>
      <c r="J84">
        <f>VLOOKUP($H84,Sheet2!$F$4:$G$16,2,FALSE)</f>
        <v>2</v>
      </c>
      <c r="K84" s="1">
        <f t="shared" si="5"/>
        <v>43</v>
      </c>
      <c r="L84" s="1">
        <f t="shared" si="6"/>
        <v>48</v>
      </c>
      <c r="M84" s="1">
        <f t="shared" si="7"/>
        <v>-5</v>
      </c>
    </row>
    <row r="85" spans="1:13" x14ac:dyDescent="0.3">
      <c r="A85" t="s">
        <v>366</v>
      </c>
      <c r="B85" s="2" t="s">
        <v>533</v>
      </c>
      <c r="C85" t="s">
        <v>439</v>
      </c>
      <c r="D85" t="s">
        <v>431</v>
      </c>
      <c r="E85">
        <v>44</v>
      </c>
      <c r="F85">
        <v>38</v>
      </c>
      <c r="G85">
        <f t="shared" si="4"/>
        <v>6</v>
      </c>
      <c r="H85" t="str">
        <f>IFERROR(VLOOKUP($A85,Sheet2!$A$2:$C$397,2,FALSE),"C")</f>
        <v>A</v>
      </c>
      <c r="I85" s="1">
        <f>IFERROR(VLOOKUP($A85,Sheet2!$A$2:$C$397,3,FALSE),0)</f>
        <v>-1.5</v>
      </c>
      <c r="J85">
        <f>VLOOKUP($H85,Sheet2!$F$4:$G$16,2,FALSE)</f>
        <v>4</v>
      </c>
      <c r="K85" s="1">
        <f t="shared" si="5"/>
        <v>43.25</v>
      </c>
      <c r="L85" s="1">
        <f t="shared" si="6"/>
        <v>38.75</v>
      </c>
      <c r="M85" s="1">
        <f t="shared" si="7"/>
        <v>4.5</v>
      </c>
    </row>
    <row r="86" spans="1:13" x14ac:dyDescent="0.3">
      <c r="A86" t="s">
        <v>0</v>
      </c>
      <c r="B86" s="2" t="s">
        <v>534</v>
      </c>
      <c r="C86" t="s">
        <v>535</v>
      </c>
      <c r="D86" t="s">
        <v>431</v>
      </c>
      <c r="E86">
        <v>46</v>
      </c>
      <c r="F86">
        <v>46</v>
      </c>
      <c r="G86">
        <f t="shared" si="4"/>
        <v>0</v>
      </c>
      <c r="H86" t="str">
        <f>IFERROR(VLOOKUP($A86,Sheet2!$A$2:$C$397,2,FALSE),"C")</f>
        <v>B</v>
      </c>
      <c r="I86" s="1">
        <f>IFERROR(VLOOKUP($A86,Sheet2!$A$2:$C$397,3,FALSE),0)</f>
        <v>-0.90473683999999999</v>
      </c>
      <c r="J86">
        <f>VLOOKUP($H86,Sheet2!$F$4:$G$16,2,FALSE)</f>
        <v>3</v>
      </c>
      <c r="K86" s="1">
        <f t="shared" si="5"/>
        <v>45.547631580000001</v>
      </c>
      <c r="L86" s="1">
        <f t="shared" si="6"/>
        <v>46.452368419999999</v>
      </c>
      <c r="M86" s="1">
        <f t="shared" si="7"/>
        <v>-0.90473683999999821</v>
      </c>
    </row>
    <row r="87" spans="1:13" x14ac:dyDescent="0.3">
      <c r="A87" t="s">
        <v>7</v>
      </c>
      <c r="B87" s="2" t="s">
        <v>534</v>
      </c>
      <c r="C87" t="s">
        <v>500</v>
      </c>
      <c r="D87" t="s">
        <v>420</v>
      </c>
      <c r="E87">
        <v>46</v>
      </c>
      <c r="F87">
        <v>40</v>
      </c>
      <c r="G87">
        <f t="shared" si="4"/>
        <v>6</v>
      </c>
      <c r="H87" t="str">
        <f>IFERROR(VLOOKUP($A87,Sheet2!$A$2:$C$397,2,FALSE),"C")</f>
        <v>C+</v>
      </c>
      <c r="I87" s="1">
        <f>IFERROR(VLOOKUP($A87,Sheet2!$A$2:$C$397,3,FALSE),0)</f>
        <v>-1.4892512</v>
      </c>
      <c r="J87">
        <f>VLOOKUP($H87,Sheet2!$F$4:$G$16,2,FALSE)</f>
        <v>2.2999999999999998</v>
      </c>
      <c r="K87" s="1">
        <f t="shared" si="5"/>
        <v>45.255374400000001</v>
      </c>
      <c r="L87" s="1">
        <f t="shared" si="6"/>
        <v>40.744625599999999</v>
      </c>
      <c r="M87" s="1">
        <f t="shared" si="7"/>
        <v>4.5107488000000018</v>
      </c>
    </row>
    <row r="88" spans="1:13" x14ac:dyDescent="0.3">
      <c r="A88" t="s">
        <v>9</v>
      </c>
      <c r="B88" s="2" t="s">
        <v>536</v>
      </c>
      <c r="C88" t="s">
        <v>537</v>
      </c>
      <c r="D88" t="s">
        <v>420</v>
      </c>
      <c r="E88">
        <v>53</v>
      </c>
      <c r="F88">
        <v>44</v>
      </c>
      <c r="G88">
        <f t="shared" si="4"/>
        <v>9</v>
      </c>
      <c r="H88" t="str">
        <f>IFERROR(VLOOKUP($A88,Sheet2!$A$2:$C$397,2,FALSE),"C")</f>
        <v>B+</v>
      </c>
      <c r="I88" s="1">
        <f>IFERROR(VLOOKUP($A88,Sheet2!$A$2:$C$397,3,FALSE),0)</f>
        <v>6.0699999999999997E-2</v>
      </c>
      <c r="J88">
        <f>VLOOKUP($H88,Sheet2!$F$4:$G$16,2,FALSE)</f>
        <v>3.3</v>
      </c>
      <c r="K88" s="1">
        <f t="shared" si="5"/>
        <v>53.030349999999999</v>
      </c>
      <c r="L88" s="1">
        <f t="shared" si="6"/>
        <v>43.969650000000001</v>
      </c>
      <c r="M88" s="1">
        <f t="shared" si="7"/>
        <v>9.0606999999999971</v>
      </c>
    </row>
    <row r="89" spans="1:13" x14ac:dyDescent="0.3">
      <c r="A89" t="s">
        <v>8</v>
      </c>
      <c r="B89" s="2" t="s">
        <v>538</v>
      </c>
      <c r="C89" t="s">
        <v>426</v>
      </c>
      <c r="D89" t="s">
        <v>420</v>
      </c>
      <c r="E89">
        <v>47</v>
      </c>
      <c r="F89">
        <v>42</v>
      </c>
      <c r="G89">
        <f t="shared" si="4"/>
        <v>5</v>
      </c>
      <c r="H89" t="str">
        <f>IFERROR(VLOOKUP($A89,Sheet2!$A$2:$C$397,2,FALSE),"C")</f>
        <v>B</v>
      </c>
      <c r="I89" s="1">
        <f>IFERROR(VLOOKUP($A89,Sheet2!$A$2:$C$397,3,FALSE),0)</f>
        <v>-0.97508196999999996</v>
      </c>
      <c r="J89">
        <f>VLOOKUP($H89,Sheet2!$F$4:$G$16,2,FALSE)</f>
        <v>3</v>
      </c>
      <c r="K89" s="1">
        <f t="shared" si="5"/>
        <v>46.512459014999997</v>
      </c>
      <c r="L89" s="1">
        <f t="shared" si="6"/>
        <v>42.487540985000003</v>
      </c>
      <c r="M89" s="1">
        <f t="shared" si="7"/>
        <v>4.0249180299999949</v>
      </c>
    </row>
    <row r="90" spans="1:13" x14ac:dyDescent="0.3">
      <c r="A90" t="s">
        <v>10</v>
      </c>
      <c r="B90" s="2" t="s">
        <v>539</v>
      </c>
      <c r="C90" t="s">
        <v>540</v>
      </c>
      <c r="D90" t="s">
        <v>431</v>
      </c>
      <c r="E90">
        <v>45</v>
      </c>
      <c r="F90">
        <v>46</v>
      </c>
      <c r="G90">
        <f t="shared" si="4"/>
        <v>-1</v>
      </c>
      <c r="H90" t="str">
        <f>IFERROR(VLOOKUP($A90,Sheet2!$A$2:$C$397,2,FALSE),"C")</f>
        <v>B+</v>
      </c>
      <c r="I90" s="1">
        <f>IFERROR(VLOOKUP($A90,Sheet2!$A$2:$C$397,3,FALSE),0)</f>
        <v>0.59550000000000003</v>
      </c>
      <c r="J90">
        <f>VLOOKUP($H90,Sheet2!$F$4:$G$16,2,FALSE)</f>
        <v>3.3</v>
      </c>
      <c r="K90" s="1">
        <f t="shared" si="5"/>
        <v>45.297750000000001</v>
      </c>
      <c r="L90" s="1">
        <f t="shared" si="6"/>
        <v>45.702249999999999</v>
      </c>
      <c r="M90" s="1">
        <f t="shared" si="7"/>
        <v>-0.40449999999999875</v>
      </c>
    </row>
    <row r="91" spans="1:13" x14ac:dyDescent="0.3">
      <c r="A91" t="s">
        <v>7</v>
      </c>
      <c r="B91" s="2" t="s">
        <v>539</v>
      </c>
      <c r="C91" t="s">
        <v>500</v>
      </c>
      <c r="D91" t="s">
        <v>420</v>
      </c>
      <c r="E91">
        <v>48</v>
      </c>
      <c r="F91">
        <v>38</v>
      </c>
      <c r="G91">
        <f t="shared" si="4"/>
        <v>10</v>
      </c>
      <c r="H91" t="str">
        <f>IFERROR(VLOOKUP($A91,Sheet2!$A$2:$C$397,2,FALSE),"C")</f>
        <v>C+</v>
      </c>
      <c r="I91" s="1">
        <f>IFERROR(VLOOKUP($A91,Sheet2!$A$2:$C$397,3,FALSE),0)</f>
        <v>-1.4892512</v>
      </c>
      <c r="J91">
        <f>VLOOKUP($H91,Sheet2!$F$4:$G$16,2,FALSE)</f>
        <v>2.2999999999999998</v>
      </c>
      <c r="K91" s="1">
        <f t="shared" si="5"/>
        <v>47.255374400000001</v>
      </c>
      <c r="L91" s="1">
        <f t="shared" si="6"/>
        <v>38.744625599999999</v>
      </c>
      <c r="M91" s="1">
        <f t="shared" si="7"/>
        <v>8.5107488000000018</v>
      </c>
    </row>
    <row r="92" spans="1:13" x14ac:dyDescent="0.3">
      <c r="A92" t="s">
        <v>0</v>
      </c>
      <c r="B92" s="2" t="s">
        <v>539</v>
      </c>
      <c r="C92" t="s">
        <v>541</v>
      </c>
      <c r="D92" t="s">
        <v>431</v>
      </c>
      <c r="E92">
        <v>45</v>
      </c>
      <c r="F92">
        <v>46</v>
      </c>
      <c r="G92">
        <f t="shared" si="4"/>
        <v>-1</v>
      </c>
      <c r="H92" t="str">
        <f>IFERROR(VLOOKUP($A92,Sheet2!$A$2:$C$397,2,FALSE),"C")</f>
        <v>B</v>
      </c>
      <c r="I92" s="1">
        <f>IFERROR(VLOOKUP($A92,Sheet2!$A$2:$C$397,3,FALSE),0)</f>
        <v>-0.90473683999999999</v>
      </c>
      <c r="J92">
        <f>VLOOKUP($H92,Sheet2!$F$4:$G$16,2,FALSE)</f>
        <v>3</v>
      </c>
      <c r="K92" s="1">
        <f t="shared" si="5"/>
        <v>44.547631580000001</v>
      </c>
      <c r="L92" s="1">
        <f t="shared" si="6"/>
        <v>46.452368419999999</v>
      </c>
      <c r="M92" s="1">
        <f t="shared" si="7"/>
        <v>-1.9047368399999982</v>
      </c>
    </row>
    <row r="93" spans="1:13" x14ac:dyDescent="0.3">
      <c r="A93" t="s">
        <v>366</v>
      </c>
      <c r="B93" s="2" t="s">
        <v>542</v>
      </c>
      <c r="C93" t="s">
        <v>439</v>
      </c>
      <c r="D93" t="s">
        <v>431</v>
      </c>
      <c r="E93">
        <v>46</v>
      </c>
      <c r="F93">
        <v>40</v>
      </c>
      <c r="G93">
        <f t="shared" si="4"/>
        <v>6</v>
      </c>
      <c r="H93" t="str">
        <f>IFERROR(VLOOKUP($A93,Sheet2!$A$2:$C$397,2,FALSE),"C")</f>
        <v>A</v>
      </c>
      <c r="I93" s="1">
        <f>IFERROR(VLOOKUP($A93,Sheet2!$A$2:$C$397,3,FALSE),0)</f>
        <v>-1.5</v>
      </c>
      <c r="J93">
        <f>VLOOKUP($H93,Sheet2!$F$4:$G$16,2,FALSE)</f>
        <v>4</v>
      </c>
      <c r="K93" s="1">
        <f t="shared" si="5"/>
        <v>45.25</v>
      </c>
      <c r="L93" s="1">
        <f t="shared" si="6"/>
        <v>40.75</v>
      </c>
      <c r="M93" s="1">
        <f t="shared" si="7"/>
        <v>4.5</v>
      </c>
    </row>
    <row r="94" spans="1:13" x14ac:dyDescent="0.3">
      <c r="A94" t="s">
        <v>12</v>
      </c>
      <c r="B94" s="2" t="s">
        <v>542</v>
      </c>
      <c r="C94" t="s">
        <v>543</v>
      </c>
      <c r="D94" t="s">
        <v>431</v>
      </c>
      <c r="E94">
        <v>47</v>
      </c>
      <c r="F94">
        <v>45</v>
      </c>
      <c r="G94">
        <f t="shared" si="4"/>
        <v>2</v>
      </c>
      <c r="H94" t="str">
        <f>IFERROR(VLOOKUP($A94,Sheet2!$A$2:$C$397,2,FALSE),"C")</f>
        <v>A</v>
      </c>
      <c r="I94" s="1">
        <f>IFERROR(VLOOKUP($A94,Sheet2!$A$2:$C$397,3,FALSE),0)</f>
        <v>-0.45775194000000002</v>
      </c>
      <c r="J94">
        <f>VLOOKUP($H94,Sheet2!$F$4:$G$16,2,FALSE)</f>
        <v>4</v>
      </c>
      <c r="K94" s="1">
        <f t="shared" si="5"/>
        <v>46.771124030000003</v>
      </c>
      <c r="L94" s="1">
        <f t="shared" si="6"/>
        <v>45.228875969999997</v>
      </c>
      <c r="M94" s="1">
        <f t="shared" si="7"/>
        <v>1.5422480600000057</v>
      </c>
    </row>
    <row r="95" spans="1:13" x14ac:dyDescent="0.3">
      <c r="A95" t="s">
        <v>8</v>
      </c>
      <c r="B95" s="2" t="s">
        <v>544</v>
      </c>
      <c r="C95" t="s">
        <v>426</v>
      </c>
      <c r="D95" t="s">
        <v>420</v>
      </c>
      <c r="E95">
        <v>43</v>
      </c>
      <c r="F95">
        <v>43</v>
      </c>
      <c r="G95">
        <f t="shared" si="4"/>
        <v>0</v>
      </c>
      <c r="H95" t="str">
        <f>IFERROR(VLOOKUP($A95,Sheet2!$A$2:$C$397,2,FALSE),"C")</f>
        <v>B</v>
      </c>
      <c r="I95" s="1">
        <f>IFERROR(VLOOKUP($A95,Sheet2!$A$2:$C$397,3,FALSE),0)</f>
        <v>-0.97508196999999996</v>
      </c>
      <c r="J95">
        <f>VLOOKUP($H95,Sheet2!$F$4:$G$16,2,FALSE)</f>
        <v>3</v>
      </c>
      <c r="K95" s="1">
        <f t="shared" si="5"/>
        <v>42.512459014999997</v>
      </c>
      <c r="L95" s="1">
        <f t="shared" si="6"/>
        <v>43.487540985000003</v>
      </c>
      <c r="M95" s="1">
        <f t="shared" si="7"/>
        <v>-0.97508197000000507</v>
      </c>
    </row>
    <row r="96" spans="1:13" x14ac:dyDescent="0.3">
      <c r="A96" t="s">
        <v>0</v>
      </c>
      <c r="B96" s="2" t="s">
        <v>545</v>
      </c>
      <c r="C96" t="s">
        <v>546</v>
      </c>
      <c r="D96" t="s">
        <v>431</v>
      </c>
      <c r="E96">
        <v>48</v>
      </c>
      <c r="F96">
        <v>43</v>
      </c>
      <c r="G96">
        <f t="shared" si="4"/>
        <v>5</v>
      </c>
      <c r="H96" t="str">
        <f>IFERROR(VLOOKUP($A96,Sheet2!$A$2:$C$397,2,FALSE),"C")</f>
        <v>B</v>
      </c>
      <c r="I96" s="1">
        <f>IFERROR(VLOOKUP($A96,Sheet2!$A$2:$C$397,3,FALSE),0)</f>
        <v>-0.90473683999999999</v>
      </c>
      <c r="J96">
        <f>VLOOKUP($H96,Sheet2!$F$4:$G$16,2,FALSE)</f>
        <v>3</v>
      </c>
      <c r="K96" s="1">
        <f t="shared" si="5"/>
        <v>47.547631580000001</v>
      </c>
      <c r="L96" s="1">
        <f t="shared" si="6"/>
        <v>43.452368419999999</v>
      </c>
      <c r="M96" s="1">
        <f t="shared" si="7"/>
        <v>4.0952631600000018</v>
      </c>
    </row>
    <row r="97" spans="1:13" x14ac:dyDescent="0.3">
      <c r="A97" t="s">
        <v>7</v>
      </c>
      <c r="B97" s="2" t="s">
        <v>545</v>
      </c>
      <c r="C97" t="s">
        <v>500</v>
      </c>
      <c r="D97" t="s">
        <v>420</v>
      </c>
      <c r="E97">
        <v>47</v>
      </c>
      <c r="F97">
        <v>38</v>
      </c>
      <c r="G97">
        <f t="shared" si="4"/>
        <v>9</v>
      </c>
      <c r="H97" t="str">
        <f>IFERROR(VLOOKUP($A97,Sheet2!$A$2:$C$397,2,FALSE),"C")</f>
        <v>C+</v>
      </c>
      <c r="I97" s="1">
        <f>IFERROR(VLOOKUP($A97,Sheet2!$A$2:$C$397,3,FALSE),0)</f>
        <v>-1.4892512</v>
      </c>
      <c r="J97">
        <f>VLOOKUP($H97,Sheet2!$F$4:$G$16,2,FALSE)</f>
        <v>2.2999999999999998</v>
      </c>
      <c r="K97" s="1">
        <f t="shared" si="5"/>
        <v>46.255374400000001</v>
      </c>
      <c r="L97" s="1">
        <f t="shared" si="6"/>
        <v>38.744625599999999</v>
      </c>
      <c r="M97" s="1">
        <f t="shared" si="7"/>
        <v>7.5107488000000018</v>
      </c>
    </row>
    <row r="98" spans="1:13" x14ac:dyDescent="0.3">
      <c r="A98" t="s">
        <v>15</v>
      </c>
      <c r="B98" s="2" t="s">
        <v>547</v>
      </c>
      <c r="C98" t="s">
        <v>548</v>
      </c>
      <c r="D98" t="s">
        <v>431</v>
      </c>
      <c r="E98">
        <v>42</v>
      </c>
      <c r="F98">
        <v>37</v>
      </c>
      <c r="G98">
        <f t="shared" si="4"/>
        <v>5</v>
      </c>
      <c r="H98" t="str">
        <f>IFERROR(VLOOKUP($A98,Sheet2!$A$2:$C$397,2,FALSE),"C")</f>
        <v>A-</v>
      </c>
      <c r="I98" s="1">
        <f>IFERROR(VLOOKUP($A98,Sheet2!$A$2:$C$397,3,FALSE),0)</f>
        <v>6.8150290000000002E-2</v>
      </c>
      <c r="J98">
        <f>VLOOKUP($H98,Sheet2!$F$4:$G$16,2,FALSE)</f>
        <v>3.7</v>
      </c>
      <c r="K98" s="1">
        <f t="shared" si="5"/>
        <v>42.034075145000003</v>
      </c>
      <c r="L98" s="1">
        <f t="shared" si="6"/>
        <v>36.965924854999997</v>
      </c>
      <c r="M98" s="1">
        <f t="shared" si="7"/>
        <v>5.0681502900000055</v>
      </c>
    </row>
    <row r="99" spans="1:13" x14ac:dyDescent="0.3">
      <c r="A99" t="s">
        <v>11</v>
      </c>
      <c r="B99" s="2" t="s">
        <v>549</v>
      </c>
      <c r="C99" t="s">
        <v>550</v>
      </c>
      <c r="D99" t="s">
        <v>420</v>
      </c>
      <c r="E99">
        <v>50</v>
      </c>
      <c r="F99">
        <v>43</v>
      </c>
      <c r="G99">
        <f t="shared" si="4"/>
        <v>7</v>
      </c>
      <c r="H99" t="str">
        <f>IFERROR(VLOOKUP($A99,Sheet2!$A$2:$C$397,2,FALSE),"C")</f>
        <v>B-</v>
      </c>
      <c r="I99" s="1">
        <f>IFERROR(VLOOKUP($A99,Sheet2!$A$2:$C$397,3,FALSE),0)</f>
        <v>0.62980391999999996</v>
      </c>
      <c r="J99">
        <f>VLOOKUP($H99,Sheet2!$F$4:$G$16,2,FALSE)</f>
        <v>2.7</v>
      </c>
      <c r="K99" s="1">
        <f t="shared" si="5"/>
        <v>50.31490196</v>
      </c>
      <c r="L99" s="1">
        <f t="shared" si="6"/>
        <v>42.68509804</v>
      </c>
      <c r="M99" s="1">
        <f t="shared" si="7"/>
        <v>7.6298039200000005</v>
      </c>
    </row>
    <row r="100" spans="1:13" x14ac:dyDescent="0.3">
      <c r="A100" t="s">
        <v>9</v>
      </c>
      <c r="B100" s="2" t="s">
        <v>551</v>
      </c>
      <c r="C100" t="s">
        <v>552</v>
      </c>
      <c r="D100" t="s">
        <v>431</v>
      </c>
      <c r="E100">
        <v>52</v>
      </c>
      <c r="F100">
        <v>45</v>
      </c>
      <c r="G100">
        <f t="shared" si="4"/>
        <v>7</v>
      </c>
      <c r="H100" t="str">
        <f>IFERROR(VLOOKUP($A100,Sheet2!$A$2:$C$397,2,FALSE),"C")</f>
        <v>B+</v>
      </c>
      <c r="I100" s="1">
        <f>IFERROR(VLOOKUP($A100,Sheet2!$A$2:$C$397,3,FALSE),0)</f>
        <v>6.0699999999999997E-2</v>
      </c>
      <c r="J100">
        <f>VLOOKUP($H100,Sheet2!$F$4:$G$16,2,FALSE)</f>
        <v>3.3</v>
      </c>
      <c r="K100" s="1">
        <f t="shared" si="5"/>
        <v>52.030349999999999</v>
      </c>
      <c r="L100" s="1">
        <f t="shared" si="6"/>
        <v>44.969650000000001</v>
      </c>
      <c r="M100" s="1">
        <f t="shared" si="7"/>
        <v>7.0606999999999971</v>
      </c>
    </row>
    <row r="101" spans="1:13" x14ac:dyDescent="0.3">
      <c r="A101" t="s">
        <v>366</v>
      </c>
      <c r="B101" s="2" t="s">
        <v>551</v>
      </c>
      <c r="C101" t="s">
        <v>439</v>
      </c>
      <c r="D101" t="s">
        <v>431</v>
      </c>
      <c r="E101">
        <v>46</v>
      </c>
      <c r="F101">
        <v>37</v>
      </c>
      <c r="G101">
        <f t="shared" si="4"/>
        <v>9</v>
      </c>
      <c r="H101" t="str">
        <f>IFERROR(VLOOKUP($A101,Sheet2!$A$2:$C$397,2,FALSE),"C")</f>
        <v>A</v>
      </c>
      <c r="I101" s="1">
        <f>IFERROR(VLOOKUP($A101,Sheet2!$A$2:$C$397,3,FALSE),0)</f>
        <v>-1.5</v>
      </c>
      <c r="J101">
        <f>VLOOKUP($H101,Sheet2!$F$4:$G$16,2,FALSE)</f>
        <v>4</v>
      </c>
      <c r="K101" s="1">
        <f t="shared" si="5"/>
        <v>45.25</v>
      </c>
      <c r="L101" s="1">
        <f t="shared" si="6"/>
        <v>37.75</v>
      </c>
      <c r="M101" s="1">
        <f t="shared" si="7"/>
        <v>7.5</v>
      </c>
    </row>
    <row r="102" spans="1:13" x14ac:dyDescent="0.3">
      <c r="A102" t="s">
        <v>0</v>
      </c>
      <c r="B102" s="2" t="s">
        <v>553</v>
      </c>
      <c r="C102" t="s">
        <v>554</v>
      </c>
      <c r="D102" t="s">
        <v>431</v>
      </c>
      <c r="E102">
        <v>46</v>
      </c>
      <c r="F102">
        <v>46</v>
      </c>
      <c r="G102">
        <f t="shared" si="4"/>
        <v>0</v>
      </c>
      <c r="H102" t="str">
        <f>IFERROR(VLOOKUP($A102,Sheet2!$A$2:$C$397,2,FALSE),"C")</f>
        <v>B</v>
      </c>
      <c r="I102" s="1">
        <f>IFERROR(VLOOKUP($A102,Sheet2!$A$2:$C$397,3,FALSE),0)</f>
        <v>-0.90473683999999999</v>
      </c>
      <c r="J102">
        <f>VLOOKUP($H102,Sheet2!$F$4:$G$16,2,FALSE)</f>
        <v>3</v>
      </c>
      <c r="K102" s="1">
        <f t="shared" si="5"/>
        <v>45.547631580000001</v>
      </c>
      <c r="L102" s="1">
        <f t="shared" si="6"/>
        <v>46.452368419999999</v>
      </c>
      <c r="M102" s="1">
        <f t="shared" si="7"/>
        <v>-0.90473683999999821</v>
      </c>
    </row>
    <row r="103" spans="1:13" x14ac:dyDescent="0.3">
      <c r="A103" t="s">
        <v>7</v>
      </c>
      <c r="B103" s="2" t="s">
        <v>553</v>
      </c>
      <c r="C103" t="s">
        <v>500</v>
      </c>
      <c r="D103" t="s">
        <v>420</v>
      </c>
      <c r="E103">
        <v>48</v>
      </c>
      <c r="F103">
        <v>36</v>
      </c>
      <c r="G103">
        <f t="shared" si="4"/>
        <v>12</v>
      </c>
      <c r="H103" t="str">
        <f>IFERROR(VLOOKUP($A103,Sheet2!$A$2:$C$397,2,FALSE),"C")</f>
        <v>C+</v>
      </c>
      <c r="I103" s="1">
        <f>IFERROR(VLOOKUP($A103,Sheet2!$A$2:$C$397,3,FALSE),0)</f>
        <v>-1.4892512</v>
      </c>
      <c r="J103">
        <f>VLOOKUP($H103,Sheet2!$F$4:$G$16,2,FALSE)</f>
        <v>2.2999999999999998</v>
      </c>
      <c r="K103" s="1">
        <f t="shared" si="5"/>
        <v>47.255374400000001</v>
      </c>
      <c r="L103" s="1">
        <f t="shared" si="6"/>
        <v>36.744625599999999</v>
      </c>
      <c r="M103" s="1">
        <f t="shared" si="7"/>
        <v>10.510748800000002</v>
      </c>
    </row>
    <row r="104" spans="1:13" x14ac:dyDescent="0.3">
      <c r="A104" t="s">
        <v>0</v>
      </c>
      <c r="B104" s="2" t="s">
        <v>555</v>
      </c>
      <c r="C104" t="s">
        <v>556</v>
      </c>
      <c r="D104" t="s">
        <v>431</v>
      </c>
      <c r="E104">
        <v>49</v>
      </c>
      <c r="F104">
        <v>43</v>
      </c>
      <c r="G104">
        <f t="shared" si="4"/>
        <v>6</v>
      </c>
      <c r="H104" t="str">
        <f>IFERROR(VLOOKUP($A104,Sheet2!$A$2:$C$397,2,FALSE),"C")</f>
        <v>B</v>
      </c>
      <c r="I104" s="1">
        <f>IFERROR(VLOOKUP($A104,Sheet2!$A$2:$C$397,3,FALSE),0)</f>
        <v>-0.90473683999999999</v>
      </c>
      <c r="J104">
        <f>VLOOKUP($H104,Sheet2!$F$4:$G$16,2,FALSE)</f>
        <v>3</v>
      </c>
      <c r="K104" s="1">
        <f t="shared" si="5"/>
        <v>48.547631580000001</v>
      </c>
      <c r="L104" s="1">
        <f t="shared" si="6"/>
        <v>43.452368419999999</v>
      </c>
      <c r="M104" s="1">
        <f t="shared" si="7"/>
        <v>5.0952631600000018</v>
      </c>
    </row>
    <row r="105" spans="1:13" x14ac:dyDescent="0.3">
      <c r="A105" t="s">
        <v>361</v>
      </c>
      <c r="B105" s="2" t="s">
        <v>555</v>
      </c>
      <c r="C105" t="s">
        <v>557</v>
      </c>
      <c r="D105" t="s">
        <v>431</v>
      </c>
      <c r="E105">
        <v>36</v>
      </c>
      <c r="F105">
        <v>38</v>
      </c>
      <c r="G105">
        <f t="shared" si="4"/>
        <v>-2</v>
      </c>
      <c r="H105" t="str">
        <f>IFERROR(VLOOKUP($A105,Sheet2!$A$2:$C$397,2,FALSE),"C")</f>
        <v>A</v>
      </c>
      <c r="I105" s="1">
        <f>IFERROR(VLOOKUP($A105,Sheet2!$A$2:$C$397,3,FALSE),0)</f>
        <v>-0.17857143</v>
      </c>
      <c r="J105">
        <f>VLOOKUP($H105,Sheet2!$F$4:$G$16,2,FALSE)</f>
        <v>4</v>
      </c>
      <c r="K105" s="1">
        <f t="shared" si="5"/>
        <v>35.910714284999997</v>
      </c>
      <c r="L105" s="1">
        <f t="shared" si="6"/>
        <v>38.089285715000003</v>
      </c>
      <c r="M105" s="1">
        <f t="shared" si="7"/>
        <v>-2.1785714300000052</v>
      </c>
    </row>
    <row r="106" spans="1:13" x14ac:dyDescent="0.3">
      <c r="A106" t="s">
        <v>7</v>
      </c>
      <c r="B106" s="2" t="s">
        <v>558</v>
      </c>
      <c r="C106" t="s">
        <v>500</v>
      </c>
      <c r="D106" t="s">
        <v>420</v>
      </c>
      <c r="E106">
        <v>45</v>
      </c>
      <c r="F106">
        <v>39</v>
      </c>
      <c r="G106">
        <f t="shared" si="4"/>
        <v>6</v>
      </c>
      <c r="H106" t="str">
        <f>IFERROR(VLOOKUP($A106,Sheet2!$A$2:$C$397,2,FALSE),"C")</f>
        <v>C+</v>
      </c>
      <c r="I106" s="1">
        <f>IFERROR(VLOOKUP($A106,Sheet2!$A$2:$C$397,3,FALSE),0)</f>
        <v>-1.4892512</v>
      </c>
      <c r="J106">
        <f>VLOOKUP($H106,Sheet2!$F$4:$G$16,2,FALSE)</f>
        <v>2.2999999999999998</v>
      </c>
      <c r="K106" s="1">
        <f t="shared" si="5"/>
        <v>44.255374400000001</v>
      </c>
      <c r="L106" s="1">
        <f t="shared" si="6"/>
        <v>39.744625599999999</v>
      </c>
      <c r="M106" s="1">
        <f t="shared" si="7"/>
        <v>4.5107488000000018</v>
      </c>
    </row>
    <row r="107" spans="1:13" x14ac:dyDescent="0.3">
      <c r="A107" t="s">
        <v>0</v>
      </c>
      <c r="B107" s="2" t="s">
        <v>558</v>
      </c>
      <c r="C107" t="s">
        <v>559</v>
      </c>
      <c r="D107" t="s">
        <v>431</v>
      </c>
      <c r="E107">
        <v>51</v>
      </c>
      <c r="F107">
        <v>41</v>
      </c>
      <c r="G107">
        <f t="shared" si="4"/>
        <v>10</v>
      </c>
      <c r="H107" t="str">
        <f>IFERROR(VLOOKUP($A107,Sheet2!$A$2:$C$397,2,FALSE),"C")</f>
        <v>B</v>
      </c>
      <c r="I107" s="1">
        <f>IFERROR(VLOOKUP($A107,Sheet2!$A$2:$C$397,3,FALSE),0)</f>
        <v>-0.90473683999999999</v>
      </c>
      <c r="J107">
        <f>VLOOKUP($H107,Sheet2!$F$4:$G$16,2,FALSE)</f>
        <v>3</v>
      </c>
      <c r="K107" s="1">
        <f t="shared" si="5"/>
        <v>50.547631580000001</v>
      </c>
      <c r="L107" s="1">
        <f t="shared" si="6"/>
        <v>41.452368419999999</v>
      </c>
      <c r="M107" s="1">
        <f t="shared" si="7"/>
        <v>9.0952631600000018</v>
      </c>
    </row>
    <row r="108" spans="1:13" x14ac:dyDescent="0.3">
      <c r="A108" t="s">
        <v>457</v>
      </c>
      <c r="B108" s="2" t="s">
        <v>560</v>
      </c>
      <c r="C108" t="s">
        <v>561</v>
      </c>
      <c r="D108" t="s">
        <v>431</v>
      </c>
      <c r="E108">
        <v>45</v>
      </c>
      <c r="F108">
        <v>45</v>
      </c>
      <c r="G108">
        <f t="shared" si="4"/>
        <v>0</v>
      </c>
      <c r="H108" t="str">
        <f>IFERROR(VLOOKUP($A108,Sheet2!$A$2:$C$397,2,FALSE),"C")</f>
        <v>C</v>
      </c>
      <c r="I108" s="1">
        <f>IFERROR(VLOOKUP($A108,Sheet2!$A$2:$C$397,3,FALSE),0)</f>
        <v>0</v>
      </c>
      <c r="J108">
        <f>VLOOKUP($H108,Sheet2!$F$4:$G$16,2,FALSE)</f>
        <v>2</v>
      </c>
      <c r="K108" s="1">
        <f t="shared" si="5"/>
        <v>45</v>
      </c>
      <c r="L108" s="1">
        <f t="shared" si="6"/>
        <v>45</v>
      </c>
      <c r="M108" s="1">
        <f t="shared" si="7"/>
        <v>0</v>
      </c>
    </row>
    <row r="109" spans="1:13" x14ac:dyDescent="0.3">
      <c r="A109" t="s">
        <v>10</v>
      </c>
      <c r="B109" s="2" t="s">
        <v>562</v>
      </c>
      <c r="C109" t="s">
        <v>563</v>
      </c>
      <c r="D109" t="s">
        <v>431</v>
      </c>
      <c r="E109">
        <v>46</v>
      </c>
      <c r="F109">
        <v>45</v>
      </c>
      <c r="G109">
        <f t="shared" si="4"/>
        <v>1</v>
      </c>
      <c r="H109" t="str">
        <f>IFERROR(VLOOKUP($A109,Sheet2!$A$2:$C$397,2,FALSE),"C")</f>
        <v>B+</v>
      </c>
      <c r="I109" s="1">
        <f>IFERROR(VLOOKUP($A109,Sheet2!$A$2:$C$397,3,FALSE),0)</f>
        <v>0.59550000000000003</v>
      </c>
      <c r="J109">
        <f>VLOOKUP($H109,Sheet2!$F$4:$G$16,2,FALSE)</f>
        <v>3.3</v>
      </c>
      <c r="K109" s="1">
        <f t="shared" si="5"/>
        <v>46.297750000000001</v>
      </c>
      <c r="L109" s="1">
        <f t="shared" si="6"/>
        <v>44.702249999999999</v>
      </c>
      <c r="M109" s="1">
        <f t="shared" si="7"/>
        <v>1.5955000000000013</v>
      </c>
    </row>
    <row r="110" spans="1:13" x14ac:dyDescent="0.3">
      <c r="A110" t="s">
        <v>0</v>
      </c>
      <c r="B110" s="2" t="s">
        <v>562</v>
      </c>
      <c r="C110" t="s">
        <v>564</v>
      </c>
      <c r="D110" t="s">
        <v>431</v>
      </c>
      <c r="E110">
        <v>47</v>
      </c>
      <c r="F110">
        <v>44</v>
      </c>
      <c r="G110">
        <f t="shared" si="4"/>
        <v>3</v>
      </c>
      <c r="H110" t="str">
        <f>IFERROR(VLOOKUP($A110,Sheet2!$A$2:$C$397,2,FALSE),"C")</f>
        <v>B</v>
      </c>
      <c r="I110" s="1">
        <f>IFERROR(VLOOKUP($A110,Sheet2!$A$2:$C$397,3,FALSE),0)</f>
        <v>-0.90473683999999999</v>
      </c>
      <c r="J110">
        <f>VLOOKUP($H110,Sheet2!$F$4:$G$16,2,FALSE)</f>
        <v>3</v>
      </c>
      <c r="K110" s="1">
        <f t="shared" si="5"/>
        <v>46.547631580000001</v>
      </c>
      <c r="L110" s="1">
        <f t="shared" si="6"/>
        <v>44.452368419999999</v>
      </c>
      <c r="M110" s="1">
        <f t="shared" si="7"/>
        <v>2.0952631600000018</v>
      </c>
    </row>
    <row r="111" spans="1:13" x14ac:dyDescent="0.3">
      <c r="A111" t="s">
        <v>7</v>
      </c>
      <c r="B111" s="2" t="s">
        <v>562</v>
      </c>
      <c r="C111" t="s">
        <v>500</v>
      </c>
      <c r="D111" t="s">
        <v>420</v>
      </c>
      <c r="E111">
        <v>47</v>
      </c>
      <c r="F111">
        <v>38</v>
      </c>
      <c r="G111">
        <f t="shared" si="4"/>
        <v>9</v>
      </c>
      <c r="H111" t="str">
        <f>IFERROR(VLOOKUP($A111,Sheet2!$A$2:$C$397,2,FALSE),"C")</f>
        <v>C+</v>
      </c>
      <c r="I111" s="1">
        <f>IFERROR(VLOOKUP($A111,Sheet2!$A$2:$C$397,3,FALSE),0)</f>
        <v>-1.4892512</v>
      </c>
      <c r="J111">
        <f>VLOOKUP($H111,Sheet2!$F$4:$G$16,2,FALSE)</f>
        <v>2.2999999999999998</v>
      </c>
      <c r="K111" s="1">
        <f t="shared" si="5"/>
        <v>46.255374400000001</v>
      </c>
      <c r="L111" s="1">
        <f t="shared" si="6"/>
        <v>38.744625599999999</v>
      </c>
      <c r="M111" s="1">
        <f t="shared" si="7"/>
        <v>7.5107488000000018</v>
      </c>
    </row>
    <row r="112" spans="1:13" x14ac:dyDescent="0.3">
      <c r="A112" t="s">
        <v>445</v>
      </c>
      <c r="B112" s="2" t="s">
        <v>565</v>
      </c>
      <c r="C112" t="s">
        <v>566</v>
      </c>
      <c r="D112" t="s">
        <v>420</v>
      </c>
      <c r="E112">
        <v>43</v>
      </c>
      <c r="F112">
        <v>37</v>
      </c>
      <c r="G112">
        <f t="shared" si="4"/>
        <v>6</v>
      </c>
      <c r="H112" t="str">
        <f>IFERROR(VLOOKUP($A112,Sheet2!$A$2:$C$397,2,FALSE),"C")</f>
        <v>C</v>
      </c>
      <c r="I112" s="1">
        <f>IFERROR(VLOOKUP($A112,Sheet2!$A$2:$C$397,3,FALSE),0)</f>
        <v>0</v>
      </c>
      <c r="J112">
        <f>VLOOKUP($H112,Sheet2!$F$4:$G$16,2,FALSE)</f>
        <v>2</v>
      </c>
      <c r="K112" s="1">
        <f t="shared" si="5"/>
        <v>43</v>
      </c>
      <c r="L112" s="1">
        <f t="shared" si="6"/>
        <v>37</v>
      </c>
      <c r="M112" s="1">
        <f t="shared" si="7"/>
        <v>6</v>
      </c>
    </row>
    <row r="113" spans="1:13" x14ac:dyDescent="0.3">
      <c r="A113" t="s">
        <v>6</v>
      </c>
      <c r="B113" s="2" t="s">
        <v>567</v>
      </c>
      <c r="C113" t="s">
        <v>568</v>
      </c>
      <c r="D113" t="s">
        <v>431</v>
      </c>
      <c r="E113">
        <v>49</v>
      </c>
      <c r="F113">
        <v>45</v>
      </c>
      <c r="G113">
        <f t="shared" si="4"/>
        <v>4</v>
      </c>
      <c r="H113" t="str">
        <f>IFERROR(VLOOKUP($A113,Sheet2!$A$2:$C$397,2,FALSE),"C")</f>
        <v>B</v>
      </c>
      <c r="I113" s="1">
        <f>IFERROR(VLOOKUP($A113,Sheet2!$A$2:$C$397,3,FALSE),0)</f>
        <v>0.25490195999999998</v>
      </c>
      <c r="J113">
        <f>VLOOKUP($H113,Sheet2!$F$4:$G$16,2,FALSE)</f>
        <v>3</v>
      </c>
      <c r="K113" s="1">
        <f t="shared" si="5"/>
        <v>49.127450979999999</v>
      </c>
      <c r="L113" s="1">
        <f t="shared" si="6"/>
        <v>44.872549020000001</v>
      </c>
      <c r="M113" s="1">
        <f t="shared" si="7"/>
        <v>4.254901959999998</v>
      </c>
    </row>
    <row r="114" spans="1:13" x14ac:dyDescent="0.3">
      <c r="A114" t="s">
        <v>0</v>
      </c>
      <c r="B114" s="2" t="s">
        <v>569</v>
      </c>
      <c r="C114" t="s">
        <v>564</v>
      </c>
      <c r="D114" t="s">
        <v>431</v>
      </c>
      <c r="E114">
        <v>50</v>
      </c>
      <c r="F114">
        <v>43</v>
      </c>
      <c r="G114">
        <f t="shared" si="4"/>
        <v>7</v>
      </c>
      <c r="H114" t="str">
        <f>IFERROR(VLOOKUP($A114,Sheet2!$A$2:$C$397,2,FALSE),"C")</f>
        <v>B</v>
      </c>
      <c r="I114" s="1">
        <f>IFERROR(VLOOKUP($A114,Sheet2!$A$2:$C$397,3,FALSE),0)</f>
        <v>-0.90473683999999999</v>
      </c>
      <c r="J114">
        <f>VLOOKUP($H114,Sheet2!$F$4:$G$16,2,FALSE)</f>
        <v>3</v>
      </c>
      <c r="K114" s="1">
        <f t="shared" si="5"/>
        <v>49.547631580000001</v>
      </c>
      <c r="L114" s="1">
        <f t="shared" si="6"/>
        <v>43.452368419999999</v>
      </c>
      <c r="M114" s="1">
        <f t="shared" si="7"/>
        <v>6.0952631600000018</v>
      </c>
    </row>
    <row r="115" spans="1:13" x14ac:dyDescent="0.3">
      <c r="A115" t="s">
        <v>7</v>
      </c>
      <c r="B115" s="2" t="s">
        <v>569</v>
      </c>
      <c r="C115" t="s">
        <v>500</v>
      </c>
      <c r="D115" t="s">
        <v>420</v>
      </c>
      <c r="E115">
        <v>48</v>
      </c>
      <c r="F115">
        <v>36</v>
      </c>
      <c r="G115">
        <f t="shared" si="4"/>
        <v>12</v>
      </c>
      <c r="H115" t="str">
        <f>IFERROR(VLOOKUP($A115,Sheet2!$A$2:$C$397,2,FALSE),"C")</f>
        <v>C+</v>
      </c>
      <c r="I115" s="1">
        <f>IFERROR(VLOOKUP($A115,Sheet2!$A$2:$C$397,3,FALSE),0)</f>
        <v>-1.4892512</v>
      </c>
      <c r="J115">
        <f>VLOOKUP($H115,Sheet2!$F$4:$G$16,2,FALSE)</f>
        <v>2.2999999999999998</v>
      </c>
      <c r="K115" s="1">
        <f t="shared" si="5"/>
        <v>47.255374400000001</v>
      </c>
      <c r="L115" s="1">
        <f t="shared" si="6"/>
        <v>36.744625599999999</v>
      </c>
      <c r="M115" s="1">
        <f t="shared" si="7"/>
        <v>10.510748800000002</v>
      </c>
    </row>
    <row r="116" spans="1:13" x14ac:dyDescent="0.3">
      <c r="A116" t="s">
        <v>366</v>
      </c>
      <c r="B116" s="2" t="s">
        <v>570</v>
      </c>
      <c r="C116" t="s">
        <v>439</v>
      </c>
      <c r="D116" t="s">
        <v>431</v>
      </c>
      <c r="E116">
        <v>44</v>
      </c>
      <c r="F116">
        <v>37</v>
      </c>
      <c r="G116">
        <f t="shared" si="4"/>
        <v>7</v>
      </c>
      <c r="H116" t="str">
        <f>IFERROR(VLOOKUP($A116,Sheet2!$A$2:$C$397,2,FALSE),"C")</f>
        <v>A</v>
      </c>
      <c r="I116" s="1">
        <f>IFERROR(VLOOKUP($A116,Sheet2!$A$2:$C$397,3,FALSE),0)</f>
        <v>-1.5</v>
      </c>
      <c r="J116">
        <f>VLOOKUP($H116,Sheet2!$F$4:$G$16,2,FALSE)</f>
        <v>4</v>
      </c>
      <c r="K116" s="1">
        <f t="shared" si="5"/>
        <v>43.25</v>
      </c>
      <c r="L116" s="1">
        <f t="shared" si="6"/>
        <v>37.75</v>
      </c>
      <c r="M116" s="1">
        <f t="shared" si="7"/>
        <v>5.5</v>
      </c>
    </row>
    <row r="117" spans="1:13" x14ac:dyDescent="0.3">
      <c r="A117" t="s">
        <v>9</v>
      </c>
      <c r="B117" s="2" t="s">
        <v>571</v>
      </c>
      <c r="C117" t="s">
        <v>572</v>
      </c>
      <c r="D117" t="s">
        <v>431</v>
      </c>
      <c r="E117">
        <v>48</v>
      </c>
      <c r="F117">
        <v>45</v>
      </c>
      <c r="G117">
        <f t="shared" si="4"/>
        <v>3</v>
      </c>
      <c r="H117" t="str">
        <f>IFERROR(VLOOKUP($A117,Sheet2!$A$2:$C$397,2,FALSE),"C")</f>
        <v>B+</v>
      </c>
      <c r="I117" s="1">
        <f>IFERROR(VLOOKUP($A117,Sheet2!$A$2:$C$397,3,FALSE),0)</f>
        <v>6.0699999999999997E-2</v>
      </c>
      <c r="J117">
        <f>VLOOKUP($H117,Sheet2!$F$4:$G$16,2,FALSE)</f>
        <v>3.3</v>
      </c>
      <c r="K117" s="1">
        <f t="shared" si="5"/>
        <v>48.030349999999999</v>
      </c>
      <c r="L117" s="1">
        <f t="shared" si="6"/>
        <v>44.969650000000001</v>
      </c>
      <c r="M117" s="1">
        <f t="shared" si="7"/>
        <v>3.0606999999999971</v>
      </c>
    </row>
    <row r="118" spans="1:13" x14ac:dyDescent="0.3">
      <c r="A118" t="s">
        <v>7</v>
      </c>
      <c r="B118" s="2" t="s">
        <v>573</v>
      </c>
      <c r="C118" t="s">
        <v>500</v>
      </c>
      <c r="D118" t="s">
        <v>420</v>
      </c>
      <c r="E118">
        <v>46</v>
      </c>
      <c r="F118">
        <v>39</v>
      </c>
      <c r="G118">
        <f t="shared" si="4"/>
        <v>7</v>
      </c>
      <c r="H118" t="str">
        <f>IFERROR(VLOOKUP($A118,Sheet2!$A$2:$C$397,2,FALSE),"C")</f>
        <v>C+</v>
      </c>
      <c r="I118" s="1">
        <f>IFERROR(VLOOKUP($A118,Sheet2!$A$2:$C$397,3,FALSE),0)</f>
        <v>-1.4892512</v>
      </c>
      <c r="J118">
        <f>VLOOKUP($H118,Sheet2!$F$4:$G$16,2,FALSE)</f>
        <v>2.2999999999999998</v>
      </c>
      <c r="K118" s="1">
        <f t="shared" si="5"/>
        <v>45.255374400000001</v>
      </c>
      <c r="L118" s="1">
        <f t="shared" si="6"/>
        <v>39.744625599999999</v>
      </c>
      <c r="M118" s="1">
        <f t="shared" si="7"/>
        <v>5.5107488000000018</v>
      </c>
    </row>
    <row r="119" spans="1:13" x14ac:dyDescent="0.3">
      <c r="A119" t="s">
        <v>0</v>
      </c>
      <c r="B119" s="2" t="s">
        <v>573</v>
      </c>
      <c r="C119" t="s">
        <v>564</v>
      </c>
      <c r="D119" t="s">
        <v>431</v>
      </c>
      <c r="E119">
        <v>49</v>
      </c>
      <c r="F119">
        <v>43</v>
      </c>
      <c r="G119">
        <f t="shared" si="4"/>
        <v>6</v>
      </c>
      <c r="H119" t="str">
        <f>IFERROR(VLOOKUP($A119,Sheet2!$A$2:$C$397,2,FALSE),"C")</f>
        <v>B</v>
      </c>
      <c r="I119" s="1">
        <f>IFERROR(VLOOKUP($A119,Sheet2!$A$2:$C$397,3,FALSE),0)</f>
        <v>-0.90473683999999999</v>
      </c>
      <c r="J119">
        <f>VLOOKUP($H119,Sheet2!$F$4:$G$16,2,FALSE)</f>
        <v>3</v>
      </c>
      <c r="K119" s="1">
        <f t="shared" si="5"/>
        <v>48.547631580000001</v>
      </c>
      <c r="L119" s="1">
        <f t="shared" si="6"/>
        <v>43.452368419999999</v>
      </c>
      <c r="M119" s="1">
        <f t="shared" si="7"/>
        <v>5.0952631600000018</v>
      </c>
    </row>
    <row r="120" spans="1:13" x14ac:dyDescent="0.3">
      <c r="A120" t="s">
        <v>11</v>
      </c>
      <c r="B120" s="2" t="s">
        <v>574</v>
      </c>
      <c r="C120" t="s">
        <v>575</v>
      </c>
      <c r="D120" t="s">
        <v>431</v>
      </c>
      <c r="E120">
        <v>44</v>
      </c>
      <c r="F120">
        <v>45</v>
      </c>
      <c r="G120">
        <f t="shared" si="4"/>
        <v>-1</v>
      </c>
      <c r="H120" t="str">
        <f>IFERROR(VLOOKUP($A120,Sheet2!$A$2:$C$397,2,FALSE),"C")</f>
        <v>B-</v>
      </c>
      <c r="I120" s="1">
        <f>IFERROR(VLOOKUP($A120,Sheet2!$A$2:$C$397,3,FALSE),0)</f>
        <v>0.62980391999999996</v>
      </c>
      <c r="J120">
        <f>VLOOKUP($H120,Sheet2!$F$4:$G$16,2,FALSE)</f>
        <v>2.7</v>
      </c>
      <c r="K120" s="1">
        <f t="shared" si="5"/>
        <v>44.31490196</v>
      </c>
      <c r="L120" s="1">
        <f t="shared" si="6"/>
        <v>44.68509804</v>
      </c>
      <c r="M120" s="1">
        <f t="shared" si="7"/>
        <v>-0.37019607999999948</v>
      </c>
    </row>
    <row r="121" spans="1:13" x14ac:dyDescent="0.3">
      <c r="A121" t="s">
        <v>0</v>
      </c>
      <c r="B121" s="2" t="s">
        <v>576</v>
      </c>
      <c r="C121" t="s">
        <v>577</v>
      </c>
      <c r="D121" t="s">
        <v>431</v>
      </c>
      <c r="E121">
        <v>48</v>
      </c>
      <c r="F121">
        <v>43</v>
      </c>
      <c r="G121">
        <f t="shared" si="4"/>
        <v>5</v>
      </c>
      <c r="H121" t="str">
        <f>IFERROR(VLOOKUP($A121,Sheet2!$A$2:$C$397,2,FALSE),"C")</f>
        <v>B</v>
      </c>
      <c r="I121" s="1">
        <f>IFERROR(VLOOKUP($A121,Sheet2!$A$2:$C$397,3,FALSE),0)</f>
        <v>-0.90473683999999999</v>
      </c>
      <c r="J121">
        <f>VLOOKUP($H121,Sheet2!$F$4:$G$16,2,FALSE)</f>
        <v>3</v>
      </c>
      <c r="K121" s="1">
        <f t="shared" si="5"/>
        <v>47.547631580000001</v>
      </c>
      <c r="L121" s="1">
        <f t="shared" si="6"/>
        <v>43.452368419999999</v>
      </c>
      <c r="M121" s="1">
        <f t="shared" si="7"/>
        <v>4.0952631600000018</v>
      </c>
    </row>
    <row r="122" spans="1:13" x14ac:dyDescent="0.3">
      <c r="A122" t="s">
        <v>7</v>
      </c>
      <c r="B122" s="2" t="s">
        <v>576</v>
      </c>
      <c r="C122" t="s">
        <v>500</v>
      </c>
      <c r="D122" t="s">
        <v>420</v>
      </c>
      <c r="E122">
        <v>46</v>
      </c>
      <c r="F122">
        <v>38</v>
      </c>
      <c r="G122">
        <f t="shared" si="4"/>
        <v>8</v>
      </c>
      <c r="H122" t="str">
        <f>IFERROR(VLOOKUP($A122,Sheet2!$A$2:$C$397,2,FALSE),"C")</f>
        <v>C+</v>
      </c>
      <c r="I122" s="1">
        <f>IFERROR(VLOOKUP($A122,Sheet2!$A$2:$C$397,3,FALSE),0)</f>
        <v>-1.4892512</v>
      </c>
      <c r="J122">
        <f>VLOOKUP($H122,Sheet2!$F$4:$G$16,2,FALSE)</f>
        <v>2.2999999999999998</v>
      </c>
      <c r="K122" s="1">
        <f t="shared" si="5"/>
        <v>45.255374400000001</v>
      </c>
      <c r="L122" s="1">
        <f t="shared" si="6"/>
        <v>38.744625599999999</v>
      </c>
      <c r="M122" s="1">
        <f t="shared" si="7"/>
        <v>6.5107488000000018</v>
      </c>
    </row>
    <row r="123" spans="1:13" x14ac:dyDescent="0.3">
      <c r="A123" t="s">
        <v>366</v>
      </c>
      <c r="B123" s="2" t="s">
        <v>578</v>
      </c>
      <c r="C123" t="s">
        <v>439</v>
      </c>
      <c r="D123" t="s">
        <v>431</v>
      </c>
      <c r="E123">
        <v>47</v>
      </c>
      <c r="F123">
        <v>36</v>
      </c>
      <c r="G123">
        <f t="shared" si="4"/>
        <v>11</v>
      </c>
      <c r="H123" t="str">
        <f>IFERROR(VLOOKUP($A123,Sheet2!$A$2:$C$397,2,FALSE),"C")</f>
        <v>A</v>
      </c>
      <c r="I123" s="1">
        <f>IFERROR(VLOOKUP($A123,Sheet2!$A$2:$C$397,3,FALSE),0)</f>
        <v>-1.5</v>
      </c>
      <c r="J123">
        <f>VLOOKUP($H123,Sheet2!$F$4:$G$16,2,FALSE)</f>
        <v>4</v>
      </c>
      <c r="K123" s="1">
        <f t="shared" si="5"/>
        <v>46.25</v>
      </c>
      <c r="L123" s="1">
        <f t="shared" si="6"/>
        <v>36.75</v>
      </c>
      <c r="M123" s="1">
        <f t="shared" si="7"/>
        <v>9.5</v>
      </c>
    </row>
    <row r="124" spans="1:13" x14ac:dyDescent="0.3">
      <c r="A124" t="s">
        <v>10</v>
      </c>
      <c r="B124" s="2" t="s">
        <v>579</v>
      </c>
      <c r="C124" t="s">
        <v>580</v>
      </c>
      <c r="D124" t="s">
        <v>431</v>
      </c>
      <c r="E124">
        <v>46</v>
      </c>
      <c r="F124">
        <v>44</v>
      </c>
      <c r="G124">
        <f t="shared" si="4"/>
        <v>2</v>
      </c>
      <c r="H124" t="str">
        <f>IFERROR(VLOOKUP($A124,Sheet2!$A$2:$C$397,2,FALSE),"C")</f>
        <v>B+</v>
      </c>
      <c r="I124" s="1">
        <f>IFERROR(VLOOKUP($A124,Sheet2!$A$2:$C$397,3,FALSE),0)</f>
        <v>0.59550000000000003</v>
      </c>
      <c r="J124">
        <f>VLOOKUP($H124,Sheet2!$F$4:$G$16,2,FALSE)</f>
        <v>3.3</v>
      </c>
      <c r="K124" s="1">
        <f t="shared" si="5"/>
        <v>46.297750000000001</v>
      </c>
      <c r="L124" s="1">
        <f t="shared" si="6"/>
        <v>43.702249999999999</v>
      </c>
      <c r="M124" s="1">
        <f t="shared" si="7"/>
        <v>2.5955000000000013</v>
      </c>
    </row>
    <row r="125" spans="1:13" x14ac:dyDescent="0.3">
      <c r="A125" t="s">
        <v>0</v>
      </c>
      <c r="B125" s="2" t="s">
        <v>579</v>
      </c>
      <c r="C125" t="s">
        <v>581</v>
      </c>
      <c r="D125" t="s">
        <v>431</v>
      </c>
      <c r="E125">
        <v>44</v>
      </c>
      <c r="F125">
        <v>48</v>
      </c>
      <c r="G125">
        <f t="shared" si="4"/>
        <v>-4</v>
      </c>
      <c r="H125" t="str">
        <f>IFERROR(VLOOKUP($A125,Sheet2!$A$2:$C$397,2,FALSE),"C")</f>
        <v>B</v>
      </c>
      <c r="I125" s="1">
        <f>IFERROR(VLOOKUP($A125,Sheet2!$A$2:$C$397,3,FALSE),0)</f>
        <v>-0.90473683999999999</v>
      </c>
      <c r="J125">
        <f>VLOOKUP($H125,Sheet2!$F$4:$G$16,2,FALSE)</f>
        <v>3</v>
      </c>
      <c r="K125" s="1">
        <f t="shared" si="5"/>
        <v>43.547631580000001</v>
      </c>
      <c r="L125" s="1">
        <f t="shared" si="6"/>
        <v>48.452368419999999</v>
      </c>
      <c r="M125" s="1">
        <f t="shared" si="7"/>
        <v>-4.9047368399999982</v>
      </c>
    </row>
    <row r="126" spans="1:13" x14ac:dyDescent="0.3">
      <c r="A126" t="s">
        <v>7</v>
      </c>
      <c r="B126" s="2" t="s">
        <v>579</v>
      </c>
      <c r="C126" t="s">
        <v>500</v>
      </c>
      <c r="D126" t="s">
        <v>420</v>
      </c>
      <c r="E126">
        <v>46</v>
      </c>
      <c r="F126">
        <v>36</v>
      </c>
      <c r="G126">
        <f t="shared" si="4"/>
        <v>10</v>
      </c>
      <c r="H126" t="str">
        <f>IFERROR(VLOOKUP($A126,Sheet2!$A$2:$C$397,2,FALSE),"C")</f>
        <v>C+</v>
      </c>
      <c r="I126" s="1">
        <f>IFERROR(VLOOKUP($A126,Sheet2!$A$2:$C$397,3,FALSE),0)</f>
        <v>-1.4892512</v>
      </c>
      <c r="J126">
        <f>VLOOKUP($H126,Sheet2!$F$4:$G$16,2,FALSE)</f>
        <v>2.2999999999999998</v>
      </c>
      <c r="K126" s="1">
        <f t="shared" si="5"/>
        <v>45.255374400000001</v>
      </c>
      <c r="L126" s="1">
        <f t="shared" si="6"/>
        <v>36.744625599999999</v>
      </c>
      <c r="M126" s="1">
        <f t="shared" si="7"/>
        <v>8.5107488000000018</v>
      </c>
    </row>
    <row r="127" spans="1:13" x14ac:dyDescent="0.3">
      <c r="A127" t="s">
        <v>9</v>
      </c>
      <c r="B127" s="2" t="s">
        <v>582</v>
      </c>
      <c r="C127" t="s">
        <v>583</v>
      </c>
      <c r="D127" t="s">
        <v>431</v>
      </c>
      <c r="E127">
        <v>49</v>
      </c>
      <c r="F127">
        <v>44</v>
      </c>
      <c r="G127">
        <f t="shared" si="4"/>
        <v>5</v>
      </c>
      <c r="H127" t="str">
        <f>IFERROR(VLOOKUP($A127,Sheet2!$A$2:$C$397,2,FALSE),"C")</f>
        <v>B+</v>
      </c>
      <c r="I127" s="1">
        <f>IFERROR(VLOOKUP($A127,Sheet2!$A$2:$C$397,3,FALSE),0)</f>
        <v>6.0699999999999997E-2</v>
      </c>
      <c r="J127">
        <f>VLOOKUP($H127,Sheet2!$F$4:$G$16,2,FALSE)</f>
        <v>3.3</v>
      </c>
      <c r="K127" s="1">
        <f t="shared" si="5"/>
        <v>49.030349999999999</v>
      </c>
      <c r="L127" s="1">
        <f t="shared" si="6"/>
        <v>43.969650000000001</v>
      </c>
      <c r="M127" s="1">
        <f t="shared" si="7"/>
        <v>5.0606999999999971</v>
      </c>
    </row>
    <row r="128" spans="1:13" x14ac:dyDescent="0.3">
      <c r="A128" t="s">
        <v>15</v>
      </c>
      <c r="B128" s="2" t="s">
        <v>584</v>
      </c>
      <c r="C128" t="s">
        <v>585</v>
      </c>
      <c r="D128" t="s">
        <v>431</v>
      </c>
      <c r="E128">
        <v>43</v>
      </c>
      <c r="F128">
        <v>38</v>
      </c>
      <c r="G128">
        <f t="shared" si="4"/>
        <v>5</v>
      </c>
      <c r="H128" t="str">
        <f>IFERROR(VLOOKUP($A128,Sheet2!$A$2:$C$397,2,FALSE),"C")</f>
        <v>A-</v>
      </c>
      <c r="I128" s="1">
        <f>IFERROR(VLOOKUP($A128,Sheet2!$A$2:$C$397,3,FALSE),0)</f>
        <v>6.8150290000000002E-2</v>
      </c>
      <c r="J128">
        <f>VLOOKUP($H128,Sheet2!$F$4:$G$16,2,FALSE)</f>
        <v>3.7</v>
      </c>
      <c r="K128" s="1">
        <f t="shared" si="5"/>
        <v>43.034075145000003</v>
      </c>
      <c r="L128" s="1">
        <f t="shared" si="6"/>
        <v>37.965924854999997</v>
      </c>
      <c r="M128" s="1">
        <f t="shared" si="7"/>
        <v>5.0681502900000055</v>
      </c>
    </row>
    <row r="129" spans="1:13" x14ac:dyDescent="0.3">
      <c r="A129" t="s">
        <v>0</v>
      </c>
      <c r="B129" s="2" t="s">
        <v>586</v>
      </c>
      <c r="C129" t="s">
        <v>587</v>
      </c>
      <c r="D129" t="s">
        <v>431</v>
      </c>
      <c r="E129">
        <v>43</v>
      </c>
      <c r="F129">
        <v>49</v>
      </c>
      <c r="G129">
        <f t="shared" si="4"/>
        <v>-6</v>
      </c>
      <c r="H129" t="str">
        <f>IFERROR(VLOOKUP($A129,Sheet2!$A$2:$C$397,2,FALSE),"C")</f>
        <v>B</v>
      </c>
      <c r="I129" s="1">
        <f>IFERROR(VLOOKUP($A129,Sheet2!$A$2:$C$397,3,FALSE),0)</f>
        <v>-0.90473683999999999</v>
      </c>
      <c r="J129">
        <f>VLOOKUP($H129,Sheet2!$F$4:$G$16,2,FALSE)</f>
        <v>3</v>
      </c>
      <c r="K129" s="1">
        <f t="shared" si="5"/>
        <v>42.547631580000001</v>
      </c>
      <c r="L129" s="1">
        <f t="shared" si="6"/>
        <v>49.452368419999999</v>
      </c>
      <c r="M129" s="1">
        <f t="shared" si="7"/>
        <v>-6.9047368399999982</v>
      </c>
    </row>
    <row r="130" spans="1:13" x14ac:dyDescent="0.3">
      <c r="A130" t="s">
        <v>7</v>
      </c>
      <c r="B130" s="2" t="s">
        <v>586</v>
      </c>
      <c r="C130" t="s">
        <v>500</v>
      </c>
      <c r="D130" t="s">
        <v>420</v>
      </c>
      <c r="E130">
        <v>45</v>
      </c>
      <c r="F130">
        <v>36</v>
      </c>
      <c r="G130">
        <f t="shared" si="4"/>
        <v>9</v>
      </c>
      <c r="H130" t="str">
        <f>IFERROR(VLOOKUP($A130,Sheet2!$A$2:$C$397,2,FALSE),"C")</f>
        <v>C+</v>
      </c>
      <c r="I130" s="1">
        <f>IFERROR(VLOOKUP($A130,Sheet2!$A$2:$C$397,3,FALSE),0)</f>
        <v>-1.4892512</v>
      </c>
      <c r="J130">
        <f>VLOOKUP($H130,Sheet2!$F$4:$G$16,2,FALSE)</f>
        <v>2.2999999999999998</v>
      </c>
      <c r="K130" s="1">
        <f t="shared" si="5"/>
        <v>44.255374400000001</v>
      </c>
      <c r="L130" s="1">
        <f t="shared" si="6"/>
        <v>36.744625599999999</v>
      </c>
      <c r="M130" s="1">
        <f t="shared" si="7"/>
        <v>7.5107488000000018</v>
      </c>
    </row>
    <row r="131" spans="1:13" x14ac:dyDescent="0.3">
      <c r="A131" t="s">
        <v>366</v>
      </c>
      <c r="B131" s="2" t="s">
        <v>588</v>
      </c>
      <c r="C131" t="s">
        <v>439</v>
      </c>
      <c r="D131" t="s">
        <v>431</v>
      </c>
      <c r="E131">
        <v>41</v>
      </c>
      <c r="F131">
        <v>37</v>
      </c>
      <c r="G131">
        <f t="shared" ref="G131:G194" si="8">E131-F131</f>
        <v>4</v>
      </c>
      <c r="H131" t="str">
        <f>IFERROR(VLOOKUP($A131,Sheet2!$A$2:$C$397,2,FALSE),"C")</f>
        <v>A</v>
      </c>
      <c r="I131" s="1">
        <f>IFERROR(VLOOKUP($A131,Sheet2!$A$2:$C$397,3,FALSE),0)</f>
        <v>-1.5</v>
      </c>
      <c r="J131">
        <f>VLOOKUP($H131,Sheet2!$F$4:$G$16,2,FALSE)</f>
        <v>4</v>
      </c>
      <c r="K131" s="1">
        <f t="shared" ref="K131:K194" si="9">E131+(I131/2)</f>
        <v>40.25</v>
      </c>
      <c r="L131" s="1">
        <f t="shared" ref="L131:L194" si="10">F131-(I131/2)</f>
        <v>37.75</v>
      </c>
      <c r="M131" s="1">
        <f t="shared" ref="M131:M194" si="11">K131-L131</f>
        <v>2.5</v>
      </c>
    </row>
    <row r="132" spans="1:13" x14ac:dyDescent="0.3">
      <c r="A132" t="s">
        <v>445</v>
      </c>
      <c r="B132" s="2" t="s">
        <v>589</v>
      </c>
      <c r="C132" t="s">
        <v>476</v>
      </c>
      <c r="D132" t="s">
        <v>1</v>
      </c>
      <c r="E132">
        <v>42</v>
      </c>
      <c r="F132">
        <v>43</v>
      </c>
      <c r="G132">
        <f t="shared" si="8"/>
        <v>-1</v>
      </c>
      <c r="H132" t="str">
        <f>IFERROR(VLOOKUP($A132,Sheet2!$A$2:$C$397,2,FALSE),"C")</f>
        <v>C</v>
      </c>
      <c r="I132" s="1">
        <f>IFERROR(VLOOKUP($A132,Sheet2!$A$2:$C$397,3,FALSE),0)</f>
        <v>0</v>
      </c>
      <c r="J132">
        <f>VLOOKUP($H132,Sheet2!$F$4:$G$16,2,FALSE)</f>
        <v>2</v>
      </c>
      <c r="K132" s="1">
        <f t="shared" si="9"/>
        <v>42</v>
      </c>
      <c r="L132" s="1">
        <f t="shared" si="10"/>
        <v>43</v>
      </c>
      <c r="M132" s="1">
        <f t="shared" si="11"/>
        <v>-1</v>
      </c>
    </row>
    <row r="133" spans="1:13" x14ac:dyDescent="0.3">
      <c r="A133" t="s">
        <v>505</v>
      </c>
      <c r="B133" s="2" t="s">
        <v>590</v>
      </c>
      <c r="C133" t="s">
        <v>591</v>
      </c>
      <c r="D133" t="s">
        <v>420</v>
      </c>
      <c r="E133">
        <v>48</v>
      </c>
      <c r="F133">
        <v>40</v>
      </c>
      <c r="G133">
        <f t="shared" si="8"/>
        <v>8</v>
      </c>
      <c r="H133" t="str">
        <f>IFERROR(VLOOKUP($A133,Sheet2!$A$2:$C$397,2,FALSE),"C")</f>
        <v>C</v>
      </c>
      <c r="I133" s="1">
        <f>IFERROR(VLOOKUP($A133,Sheet2!$A$2:$C$397,3,FALSE),0)</f>
        <v>0</v>
      </c>
      <c r="J133">
        <f>VLOOKUP($H133,Sheet2!$F$4:$G$16,2,FALSE)</f>
        <v>2</v>
      </c>
      <c r="K133" s="1">
        <f t="shared" si="9"/>
        <v>48</v>
      </c>
      <c r="L133" s="1">
        <f t="shared" si="10"/>
        <v>40</v>
      </c>
      <c r="M133" s="1">
        <f t="shared" si="11"/>
        <v>8</v>
      </c>
    </row>
    <row r="134" spans="1:13" x14ac:dyDescent="0.3">
      <c r="A134" t="s">
        <v>13</v>
      </c>
      <c r="B134" s="2" t="s">
        <v>592</v>
      </c>
      <c r="C134" t="e">
        <v>#VALUE!</v>
      </c>
      <c r="D134" t="e">
        <v>#VALUE!</v>
      </c>
      <c r="E134">
        <v>49</v>
      </c>
      <c r="F134">
        <v>45</v>
      </c>
      <c r="G134">
        <f t="shared" si="8"/>
        <v>4</v>
      </c>
      <c r="H134" t="str">
        <f>IFERROR(VLOOKUP($A134,Sheet2!$A$2:$C$397,2,FALSE),"C")</f>
        <v>A+</v>
      </c>
      <c r="I134" s="1">
        <f>IFERROR(VLOOKUP($A134,Sheet2!$A$2:$C$397,3,FALSE),0)</f>
        <v>0.61341175999999997</v>
      </c>
      <c r="J134">
        <f>VLOOKUP($H134,Sheet2!$F$4:$G$16,2,FALSE)</f>
        <v>4</v>
      </c>
      <c r="K134" s="1">
        <f t="shared" si="9"/>
        <v>49.306705880000003</v>
      </c>
      <c r="L134" s="1">
        <f t="shared" si="10"/>
        <v>44.693294119999997</v>
      </c>
      <c r="M134" s="1">
        <f t="shared" si="11"/>
        <v>4.6134117600000053</v>
      </c>
    </row>
    <row r="135" spans="1:13" x14ac:dyDescent="0.3">
      <c r="A135" t="s">
        <v>0</v>
      </c>
      <c r="B135" s="2" t="s">
        <v>592</v>
      </c>
      <c r="C135" t="s">
        <v>564</v>
      </c>
      <c r="D135" t="s">
        <v>431</v>
      </c>
      <c r="E135">
        <v>46</v>
      </c>
      <c r="F135">
        <v>47</v>
      </c>
      <c r="G135">
        <f t="shared" si="8"/>
        <v>-1</v>
      </c>
      <c r="H135" t="str">
        <f>IFERROR(VLOOKUP($A135,Sheet2!$A$2:$C$397,2,FALSE),"C")</f>
        <v>B</v>
      </c>
      <c r="I135" s="1">
        <f>IFERROR(VLOOKUP($A135,Sheet2!$A$2:$C$397,3,FALSE),0)</f>
        <v>-0.90473683999999999</v>
      </c>
      <c r="J135">
        <f>VLOOKUP($H135,Sheet2!$F$4:$G$16,2,FALSE)</f>
        <v>3</v>
      </c>
      <c r="K135" s="1">
        <f t="shared" si="9"/>
        <v>45.547631580000001</v>
      </c>
      <c r="L135" s="1">
        <f t="shared" si="10"/>
        <v>47.452368419999999</v>
      </c>
      <c r="M135" s="1">
        <f t="shared" si="11"/>
        <v>-1.9047368399999982</v>
      </c>
    </row>
    <row r="136" spans="1:13" x14ac:dyDescent="0.3">
      <c r="A136" t="s">
        <v>7</v>
      </c>
      <c r="B136" s="2" t="s">
        <v>592</v>
      </c>
      <c r="C136" t="s">
        <v>500</v>
      </c>
      <c r="D136" t="s">
        <v>420</v>
      </c>
      <c r="E136">
        <v>44</v>
      </c>
      <c r="F136">
        <v>38</v>
      </c>
      <c r="G136">
        <f t="shared" si="8"/>
        <v>6</v>
      </c>
      <c r="H136" t="str">
        <f>IFERROR(VLOOKUP($A136,Sheet2!$A$2:$C$397,2,FALSE),"C")</f>
        <v>C+</v>
      </c>
      <c r="I136" s="1">
        <f>IFERROR(VLOOKUP($A136,Sheet2!$A$2:$C$397,3,FALSE),0)</f>
        <v>-1.4892512</v>
      </c>
      <c r="J136">
        <f>VLOOKUP($H136,Sheet2!$F$4:$G$16,2,FALSE)</f>
        <v>2.2999999999999998</v>
      </c>
      <c r="K136" s="1">
        <f t="shared" si="9"/>
        <v>43.255374400000001</v>
      </c>
      <c r="L136" s="1">
        <f t="shared" si="10"/>
        <v>38.744625599999999</v>
      </c>
      <c r="M136" s="1">
        <f t="shared" si="11"/>
        <v>4.5107488000000018</v>
      </c>
    </row>
    <row r="137" spans="1:13" x14ac:dyDescent="0.3">
      <c r="A137" t="s">
        <v>0</v>
      </c>
      <c r="B137" s="2" t="s">
        <v>593</v>
      </c>
      <c r="C137" t="s">
        <v>564</v>
      </c>
      <c r="D137" t="s">
        <v>431</v>
      </c>
      <c r="E137">
        <v>46</v>
      </c>
      <c r="F137">
        <v>44</v>
      </c>
      <c r="G137">
        <f t="shared" si="8"/>
        <v>2</v>
      </c>
      <c r="H137" t="str">
        <f>IFERROR(VLOOKUP($A137,Sheet2!$A$2:$C$397,2,FALSE),"C")</f>
        <v>B</v>
      </c>
      <c r="I137" s="1">
        <f>IFERROR(VLOOKUP($A137,Sheet2!$A$2:$C$397,3,FALSE),0)</f>
        <v>-0.90473683999999999</v>
      </c>
      <c r="J137">
        <f>VLOOKUP($H137,Sheet2!$F$4:$G$16,2,FALSE)</f>
        <v>3</v>
      </c>
      <c r="K137" s="1">
        <f t="shared" si="9"/>
        <v>45.547631580000001</v>
      </c>
      <c r="L137" s="1">
        <f t="shared" si="10"/>
        <v>44.452368419999999</v>
      </c>
      <c r="M137" s="1">
        <f t="shared" si="11"/>
        <v>1.0952631600000018</v>
      </c>
    </row>
    <row r="138" spans="1:13" x14ac:dyDescent="0.3">
      <c r="A138" t="s">
        <v>366</v>
      </c>
      <c r="B138" s="2" t="s">
        <v>594</v>
      </c>
      <c r="C138" t="s">
        <v>439</v>
      </c>
      <c r="D138" t="s">
        <v>431</v>
      </c>
      <c r="E138">
        <v>42</v>
      </c>
      <c r="F138">
        <v>40</v>
      </c>
      <c r="G138">
        <f t="shared" si="8"/>
        <v>2</v>
      </c>
      <c r="H138" t="str">
        <f>IFERROR(VLOOKUP($A138,Sheet2!$A$2:$C$397,2,FALSE),"C")</f>
        <v>A</v>
      </c>
      <c r="I138" s="1">
        <f>IFERROR(VLOOKUP($A138,Sheet2!$A$2:$C$397,3,FALSE),0)</f>
        <v>-1.5</v>
      </c>
      <c r="J138">
        <f>VLOOKUP($H138,Sheet2!$F$4:$G$16,2,FALSE)</f>
        <v>4</v>
      </c>
      <c r="K138" s="1">
        <f t="shared" si="9"/>
        <v>41.25</v>
      </c>
      <c r="L138" s="1">
        <f t="shared" si="10"/>
        <v>40.75</v>
      </c>
      <c r="M138" s="1">
        <f t="shared" si="11"/>
        <v>0.5</v>
      </c>
    </row>
    <row r="139" spans="1:13" x14ac:dyDescent="0.3">
      <c r="A139" t="s">
        <v>7</v>
      </c>
      <c r="B139" s="2" t="s">
        <v>595</v>
      </c>
      <c r="C139" t="s">
        <v>500</v>
      </c>
      <c r="D139" t="s">
        <v>420</v>
      </c>
      <c r="E139">
        <v>44</v>
      </c>
      <c r="F139">
        <v>38</v>
      </c>
      <c r="G139">
        <f t="shared" si="8"/>
        <v>6</v>
      </c>
      <c r="H139" t="str">
        <f>IFERROR(VLOOKUP($A139,Sheet2!$A$2:$C$397,2,FALSE),"C")</f>
        <v>C+</v>
      </c>
      <c r="I139" s="1">
        <f>IFERROR(VLOOKUP($A139,Sheet2!$A$2:$C$397,3,FALSE),0)</f>
        <v>-1.4892512</v>
      </c>
      <c r="J139">
        <f>VLOOKUP($H139,Sheet2!$F$4:$G$16,2,FALSE)</f>
        <v>2.2999999999999998</v>
      </c>
      <c r="K139" s="1">
        <f t="shared" si="9"/>
        <v>43.255374400000001</v>
      </c>
      <c r="L139" s="1">
        <f t="shared" si="10"/>
        <v>38.744625599999999</v>
      </c>
      <c r="M139" s="1">
        <f t="shared" si="11"/>
        <v>4.5107488000000018</v>
      </c>
    </row>
    <row r="140" spans="1:13" x14ac:dyDescent="0.3">
      <c r="A140" t="s">
        <v>0</v>
      </c>
      <c r="B140" s="2" t="s">
        <v>595</v>
      </c>
      <c r="C140" t="s">
        <v>564</v>
      </c>
      <c r="D140" t="s">
        <v>431</v>
      </c>
      <c r="E140">
        <v>45</v>
      </c>
      <c r="F140">
        <v>46</v>
      </c>
      <c r="G140">
        <f t="shared" si="8"/>
        <v>-1</v>
      </c>
      <c r="H140" t="str">
        <f>IFERROR(VLOOKUP($A140,Sheet2!$A$2:$C$397,2,FALSE),"C")</f>
        <v>B</v>
      </c>
      <c r="I140" s="1">
        <f>IFERROR(VLOOKUP($A140,Sheet2!$A$2:$C$397,3,FALSE),0)</f>
        <v>-0.90473683999999999</v>
      </c>
      <c r="J140">
        <f>VLOOKUP($H140,Sheet2!$F$4:$G$16,2,FALSE)</f>
        <v>3</v>
      </c>
      <c r="K140" s="1">
        <f t="shared" si="9"/>
        <v>44.547631580000001</v>
      </c>
      <c r="L140" s="1">
        <f t="shared" si="10"/>
        <v>46.452368419999999</v>
      </c>
      <c r="M140" s="1">
        <f t="shared" si="11"/>
        <v>-1.9047368399999982</v>
      </c>
    </row>
    <row r="141" spans="1:13" x14ac:dyDescent="0.3">
      <c r="A141" t="s">
        <v>11</v>
      </c>
      <c r="B141" s="2" t="s">
        <v>596</v>
      </c>
      <c r="C141" t="s">
        <v>597</v>
      </c>
      <c r="D141" t="s">
        <v>431</v>
      </c>
      <c r="E141">
        <v>45</v>
      </c>
      <c r="F141">
        <v>45</v>
      </c>
      <c r="G141">
        <f t="shared" si="8"/>
        <v>0</v>
      </c>
      <c r="H141" t="str">
        <f>IFERROR(VLOOKUP($A141,Sheet2!$A$2:$C$397,2,FALSE),"C")</f>
        <v>B-</v>
      </c>
      <c r="I141" s="1">
        <f>IFERROR(VLOOKUP($A141,Sheet2!$A$2:$C$397,3,FALSE),0)</f>
        <v>0.62980391999999996</v>
      </c>
      <c r="J141">
        <f>VLOOKUP($H141,Sheet2!$F$4:$G$16,2,FALSE)</f>
        <v>2.7</v>
      </c>
      <c r="K141" s="1">
        <f t="shared" si="9"/>
        <v>45.31490196</v>
      </c>
      <c r="L141" s="1">
        <f t="shared" si="10"/>
        <v>44.68509804</v>
      </c>
      <c r="M141" s="1">
        <f t="shared" si="11"/>
        <v>0.62980392000000052</v>
      </c>
    </row>
    <row r="142" spans="1:13" x14ac:dyDescent="0.3">
      <c r="A142" t="s">
        <v>0</v>
      </c>
      <c r="B142" s="2" t="s">
        <v>596</v>
      </c>
      <c r="C142" t="s">
        <v>564</v>
      </c>
      <c r="D142" t="s">
        <v>431</v>
      </c>
      <c r="E142">
        <v>46</v>
      </c>
      <c r="F142">
        <v>46</v>
      </c>
      <c r="G142">
        <f t="shared" si="8"/>
        <v>0</v>
      </c>
      <c r="H142" t="str">
        <f>IFERROR(VLOOKUP($A142,Sheet2!$A$2:$C$397,2,FALSE),"C")</f>
        <v>B</v>
      </c>
      <c r="I142" s="1">
        <f>IFERROR(VLOOKUP($A142,Sheet2!$A$2:$C$397,3,FALSE),0)</f>
        <v>-0.90473683999999999</v>
      </c>
      <c r="J142">
        <f>VLOOKUP($H142,Sheet2!$F$4:$G$16,2,FALSE)</f>
        <v>3</v>
      </c>
      <c r="K142" s="1">
        <f t="shared" si="9"/>
        <v>45.547631580000001</v>
      </c>
      <c r="L142" s="1">
        <f t="shared" si="10"/>
        <v>46.452368419999999</v>
      </c>
      <c r="M142" s="1">
        <f t="shared" si="11"/>
        <v>-0.90473683999999821</v>
      </c>
    </row>
    <row r="143" spans="1:13" x14ac:dyDescent="0.3">
      <c r="A143" t="s">
        <v>7</v>
      </c>
      <c r="B143" s="2" t="s">
        <v>596</v>
      </c>
      <c r="C143" t="s">
        <v>500</v>
      </c>
      <c r="D143" t="s">
        <v>420</v>
      </c>
      <c r="E143">
        <v>44</v>
      </c>
      <c r="F143">
        <v>36</v>
      </c>
      <c r="G143">
        <f t="shared" si="8"/>
        <v>8</v>
      </c>
      <c r="H143" t="str">
        <f>IFERROR(VLOOKUP($A143,Sheet2!$A$2:$C$397,2,FALSE),"C")</f>
        <v>C+</v>
      </c>
      <c r="I143" s="1">
        <f>IFERROR(VLOOKUP($A143,Sheet2!$A$2:$C$397,3,FALSE),0)</f>
        <v>-1.4892512</v>
      </c>
      <c r="J143">
        <f>VLOOKUP($H143,Sheet2!$F$4:$G$16,2,FALSE)</f>
        <v>2.2999999999999998</v>
      </c>
      <c r="K143" s="1">
        <f t="shared" si="9"/>
        <v>43.255374400000001</v>
      </c>
      <c r="L143" s="1">
        <f t="shared" si="10"/>
        <v>36.744625599999999</v>
      </c>
      <c r="M143" s="1">
        <f t="shared" si="11"/>
        <v>6.5107488000000018</v>
      </c>
    </row>
    <row r="144" spans="1:13" x14ac:dyDescent="0.3">
      <c r="A144" t="s">
        <v>0</v>
      </c>
      <c r="B144" s="2" t="s">
        <v>598</v>
      </c>
      <c r="C144" t="s">
        <v>599</v>
      </c>
      <c r="D144" t="s">
        <v>1</v>
      </c>
      <c r="E144">
        <v>43</v>
      </c>
      <c r="F144">
        <v>48</v>
      </c>
      <c r="G144">
        <f t="shared" si="8"/>
        <v>-5</v>
      </c>
      <c r="H144" t="str">
        <f>IFERROR(VLOOKUP($A144,Sheet2!$A$2:$C$397,2,FALSE),"C")</f>
        <v>B</v>
      </c>
      <c r="I144" s="1">
        <f>IFERROR(VLOOKUP($A144,Sheet2!$A$2:$C$397,3,FALSE),0)</f>
        <v>-0.90473683999999999</v>
      </c>
      <c r="J144">
        <f>VLOOKUP($H144,Sheet2!$F$4:$G$16,2,FALSE)</f>
        <v>3</v>
      </c>
      <c r="K144" s="1">
        <f t="shared" si="9"/>
        <v>42.547631580000001</v>
      </c>
      <c r="L144" s="1">
        <f t="shared" si="10"/>
        <v>48.452368419999999</v>
      </c>
      <c r="M144" s="1">
        <f t="shared" si="11"/>
        <v>-5.9047368399999982</v>
      </c>
    </row>
    <row r="145" spans="1:13" x14ac:dyDescent="0.3">
      <c r="A145" t="s">
        <v>10</v>
      </c>
      <c r="B145" s="2" t="s">
        <v>598</v>
      </c>
      <c r="C145" t="s">
        <v>516</v>
      </c>
      <c r="D145" t="s">
        <v>431</v>
      </c>
      <c r="E145">
        <v>43</v>
      </c>
      <c r="F145">
        <v>42</v>
      </c>
      <c r="G145">
        <f t="shared" si="8"/>
        <v>1</v>
      </c>
      <c r="H145" t="str">
        <f>IFERROR(VLOOKUP($A145,Sheet2!$A$2:$C$397,2,FALSE),"C")</f>
        <v>B+</v>
      </c>
      <c r="I145" s="1">
        <f>IFERROR(VLOOKUP($A145,Sheet2!$A$2:$C$397,3,FALSE),0)</f>
        <v>0.59550000000000003</v>
      </c>
      <c r="J145">
        <f>VLOOKUP($H145,Sheet2!$F$4:$G$16,2,FALSE)</f>
        <v>3.3</v>
      </c>
      <c r="K145" s="1">
        <f t="shared" si="9"/>
        <v>43.297750000000001</v>
      </c>
      <c r="L145" s="1">
        <f t="shared" si="10"/>
        <v>41.702249999999999</v>
      </c>
      <c r="M145" s="1">
        <f t="shared" si="11"/>
        <v>1.5955000000000013</v>
      </c>
    </row>
    <row r="146" spans="1:13" x14ac:dyDescent="0.3">
      <c r="A146" t="s">
        <v>0</v>
      </c>
      <c r="B146" s="2" t="s">
        <v>598</v>
      </c>
      <c r="C146" t="s">
        <v>564</v>
      </c>
      <c r="D146" t="s">
        <v>431</v>
      </c>
      <c r="E146">
        <v>49</v>
      </c>
      <c r="F146">
        <v>44</v>
      </c>
      <c r="G146">
        <f t="shared" si="8"/>
        <v>5</v>
      </c>
      <c r="H146" t="str">
        <f>IFERROR(VLOOKUP($A146,Sheet2!$A$2:$C$397,2,FALSE),"C")</f>
        <v>B</v>
      </c>
      <c r="I146" s="1">
        <f>IFERROR(VLOOKUP($A146,Sheet2!$A$2:$C$397,3,FALSE),0)</f>
        <v>-0.90473683999999999</v>
      </c>
      <c r="J146">
        <f>VLOOKUP($H146,Sheet2!$F$4:$G$16,2,FALSE)</f>
        <v>3</v>
      </c>
      <c r="K146" s="1">
        <f t="shared" si="9"/>
        <v>48.547631580000001</v>
      </c>
      <c r="L146" s="1">
        <f t="shared" si="10"/>
        <v>44.452368419999999</v>
      </c>
      <c r="M146" s="1">
        <f t="shared" si="11"/>
        <v>4.0952631600000018</v>
      </c>
    </row>
    <row r="147" spans="1:13" x14ac:dyDescent="0.3">
      <c r="A147" t="s">
        <v>7</v>
      </c>
      <c r="B147" s="2" t="s">
        <v>598</v>
      </c>
      <c r="C147" t="s">
        <v>500</v>
      </c>
      <c r="D147" t="s">
        <v>420</v>
      </c>
      <c r="E147">
        <v>46</v>
      </c>
      <c r="F147">
        <v>36</v>
      </c>
      <c r="G147">
        <f t="shared" si="8"/>
        <v>10</v>
      </c>
      <c r="H147" t="str">
        <f>IFERROR(VLOOKUP($A147,Sheet2!$A$2:$C$397,2,FALSE),"C")</f>
        <v>C+</v>
      </c>
      <c r="I147" s="1">
        <f>IFERROR(VLOOKUP($A147,Sheet2!$A$2:$C$397,3,FALSE),0)</f>
        <v>-1.4892512</v>
      </c>
      <c r="J147">
        <f>VLOOKUP($H147,Sheet2!$F$4:$G$16,2,FALSE)</f>
        <v>2.2999999999999998</v>
      </c>
      <c r="K147" s="1">
        <f t="shared" si="9"/>
        <v>45.255374400000001</v>
      </c>
      <c r="L147" s="1">
        <f t="shared" si="10"/>
        <v>36.744625599999999</v>
      </c>
      <c r="M147" s="1">
        <f t="shared" si="11"/>
        <v>8.5107488000000018</v>
      </c>
    </row>
    <row r="148" spans="1:13" x14ac:dyDescent="0.3">
      <c r="A148" t="s">
        <v>366</v>
      </c>
      <c r="B148" s="2" t="s">
        <v>600</v>
      </c>
      <c r="C148" t="s">
        <v>439</v>
      </c>
      <c r="D148" t="s">
        <v>431</v>
      </c>
      <c r="E148">
        <v>38</v>
      </c>
      <c r="F148">
        <v>41</v>
      </c>
      <c r="G148">
        <f t="shared" si="8"/>
        <v>-3</v>
      </c>
      <c r="H148" t="str">
        <f>IFERROR(VLOOKUP($A148,Sheet2!$A$2:$C$397,2,FALSE),"C")</f>
        <v>A</v>
      </c>
      <c r="I148" s="1">
        <f>IFERROR(VLOOKUP($A148,Sheet2!$A$2:$C$397,3,FALSE),0)</f>
        <v>-1.5</v>
      </c>
      <c r="J148">
        <f>VLOOKUP($H148,Sheet2!$F$4:$G$16,2,FALSE)</f>
        <v>4</v>
      </c>
      <c r="K148" s="1">
        <f t="shared" si="9"/>
        <v>37.25</v>
      </c>
      <c r="L148" s="1">
        <f t="shared" si="10"/>
        <v>41.75</v>
      </c>
      <c r="M148" s="1">
        <f t="shared" si="11"/>
        <v>-4.5</v>
      </c>
    </row>
    <row r="149" spans="1:13" x14ac:dyDescent="0.3">
      <c r="A149" t="s">
        <v>0</v>
      </c>
      <c r="B149" s="2" t="s">
        <v>601</v>
      </c>
      <c r="C149" t="s">
        <v>564</v>
      </c>
      <c r="D149" t="s">
        <v>431</v>
      </c>
      <c r="E149">
        <v>46</v>
      </c>
      <c r="F149">
        <v>46</v>
      </c>
      <c r="G149">
        <f t="shared" si="8"/>
        <v>0</v>
      </c>
      <c r="H149" t="str">
        <f>IFERROR(VLOOKUP($A149,Sheet2!$A$2:$C$397,2,FALSE),"C")</f>
        <v>B</v>
      </c>
      <c r="I149" s="1">
        <f>IFERROR(VLOOKUP($A149,Sheet2!$A$2:$C$397,3,FALSE),0)</f>
        <v>-0.90473683999999999</v>
      </c>
      <c r="J149">
        <f>VLOOKUP($H149,Sheet2!$F$4:$G$16,2,FALSE)</f>
        <v>3</v>
      </c>
      <c r="K149" s="1">
        <f t="shared" si="9"/>
        <v>45.547631580000001</v>
      </c>
      <c r="L149" s="1">
        <f t="shared" si="10"/>
        <v>46.452368419999999</v>
      </c>
      <c r="M149" s="1">
        <f t="shared" si="11"/>
        <v>-0.90473683999999821</v>
      </c>
    </row>
    <row r="150" spans="1:13" x14ac:dyDescent="0.3">
      <c r="A150" t="s">
        <v>7</v>
      </c>
      <c r="B150" s="2" t="s">
        <v>601</v>
      </c>
      <c r="C150" t="s">
        <v>500</v>
      </c>
      <c r="D150" t="s">
        <v>420</v>
      </c>
      <c r="E150">
        <v>44</v>
      </c>
      <c r="F150">
        <v>35</v>
      </c>
      <c r="G150">
        <f t="shared" si="8"/>
        <v>9</v>
      </c>
      <c r="H150" t="str">
        <f>IFERROR(VLOOKUP($A150,Sheet2!$A$2:$C$397,2,FALSE),"C")</f>
        <v>C+</v>
      </c>
      <c r="I150" s="1">
        <f>IFERROR(VLOOKUP($A150,Sheet2!$A$2:$C$397,3,FALSE),0)</f>
        <v>-1.4892512</v>
      </c>
      <c r="J150">
        <f>VLOOKUP($H150,Sheet2!$F$4:$G$16,2,FALSE)</f>
        <v>2.2999999999999998</v>
      </c>
      <c r="K150" s="1">
        <f t="shared" si="9"/>
        <v>43.255374400000001</v>
      </c>
      <c r="L150" s="1">
        <f t="shared" si="10"/>
        <v>35.744625599999999</v>
      </c>
      <c r="M150" s="1">
        <f t="shared" si="11"/>
        <v>7.5107488000000018</v>
      </c>
    </row>
    <row r="151" spans="1:13" x14ac:dyDescent="0.3">
      <c r="A151" t="s">
        <v>0</v>
      </c>
      <c r="B151" s="2" t="s">
        <v>602</v>
      </c>
      <c r="C151" t="s">
        <v>564</v>
      </c>
      <c r="D151" t="s">
        <v>431</v>
      </c>
      <c r="E151">
        <v>49</v>
      </c>
      <c r="F151">
        <v>43</v>
      </c>
      <c r="G151">
        <f t="shared" si="8"/>
        <v>6</v>
      </c>
      <c r="H151" t="str">
        <f>IFERROR(VLOOKUP($A151,Sheet2!$A$2:$C$397,2,FALSE),"C")</f>
        <v>B</v>
      </c>
      <c r="I151" s="1">
        <f>IFERROR(VLOOKUP($A151,Sheet2!$A$2:$C$397,3,FALSE),0)</f>
        <v>-0.90473683999999999</v>
      </c>
      <c r="J151">
        <f>VLOOKUP($H151,Sheet2!$F$4:$G$16,2,FALSE)</f>
        <v>3</v>
      </c>
      <c r="K151" s="1">
        <f t="shared" si="9"/>
        <v>48.547631580000001</v>
      </c>
      <c r="L151" s="1">
        <f t="shared" si="10"/>
        <v>43.452368419999999</v>
      </c>
      <c r="M151" s="1">
        <f t="shared" si="11"/>
        <v>5.0952631600000018</v>
      </c>
    </row>
    <row r="152" spans="1:13" x14ac:dyDescent="0.3">
      <c r="A152" t="s">
        <v>7</v>
      </c>
      <c r="B152" s="2" t="s">
        <v>602</v>
      </c>
      <c r="C152" t="s">
        <v>500</v>
      </c>
      <c r="D152" t="s">
        <v>420</v>
      </c>
      <c r="E152">
        <v>44</v>
      </c>
      <c r="F152">
        <v>37</v>
      </c>
      <c r="G152">
        <f t="shared" si="8"/>
        <v>7</v>
      </c>
      <c r="H152" t="str">
        <f>IFERROR(VLOOKUP($A152,Sheet2!$A$2:$C$397,2,FALSE),"C")</f>
        <v>C+</v>
      </c>
      <c r="I152" s="1">
        <f>IFERROR(VLOOKUP($A152,Sheet2!$A$2:$C$397,3,FALSE),0)</f>
        <v>-1.4892512</v>
      </c>
      <c r="J152">
        <f>VLOOKUP($H152,Sheet2!$F$4:$G$16,2,FALSE)</f>
        <v>2.2999999999999998</v>
      </c>
      <c r="K152" s="1">
        <f t="shared" si="9"/>
        <v>43.255374400000001</v>
      </c>
      <c r="L152" s="1">
        <f t="shared" si="10"/>
        <v>37.744625599999999</v>
      </c>
      <c r="M152" s="1">
        <f t="shared" si="11"/>
        <v>5.5107488000000018</v>
      </c>
    </row>
    <row r="153" spans="1:13" x14ac:dyDescent="0.3">
      <c r="A153" t="s">
        <v>15</v>
      </c>
      <c r="B153" s="2" t="s">
        <v>603</v>
      </c>
      <c r="C153" t="s">
        <v>604</v>
      </c>
      <c r="D153" t="s">
        <v>431</v>
      </c>
      <c r="E153">
        <v>36</v>
      </c>
      <c r="F153">
        <v>42</v>
      </c>
      <c r="G153">
        <f t="shared" si="8"/>
        <v>-6</v>
      </c>
      <c r="H153" t="str">
        <f>IFERROR(VLOOKUP($A153,Sheet2!$A$2:$C$397,2,FALSE),"C")</f>
        <v>A-</v>
      </c>
      <c r="I153" s="1">
        <f>IFERROR(VLOOKUP($A153,Sheet2!$A$2:$C$397,3,FALSE),0)</f>
        <v>6.8150290000000002E-2</v>
      </c>
      <c r="J153">
        <f>VLOOKUP($H153,Sheet2!$F$4:$G$16,2,FALSE)</f>
        <v>3.7</v>
      </c>
      <c r="K153" s="1">
        <f t="shared" si="9"/>
        <v>36.034075145000003</v>
      </c>
      <c r="L153" s="1">
        <f t="shared" si="10"/>
        <v>41.965924854999997</v>
      </c>
      <c r="M153" s="1">
        <f t="shared" si="11"/>
        <v>-5.9318497099999945</v>
      </c>
    </row>
    <row r="154" spans="1:13" x14ac:dyDescent="0.3">
      <c r="A154" t="s">
        <v>7</v>
      </c>
      <c r="B154" s="2" t="s">
        <v>605</v>
      </c>
      <c r="C154" t="s">
        <v>500</v>
      </c>
      <c r="D154" t="s">
        <v>420</v>
      </c>
      <c r="E154">
        <v>44</v>
      </c>
      <c r="F154">
        <v>36</v>
      </c>
      <c r="G154">
        <f t="shared" si="8"/>
        <v>8</v>
      </c>
      <c r="H154" t="str">
        <f>IFERROR(VLOOKUP($A154,Sheet2!$A$2:$C$397,2,FALSE),"C")</f>
        <v>C+</v>
      </c>
      <c r="I154" s="1">
        <f>IFERROR(VLOOKUP($A154,Sheet2!$A$2:$C$397,3,FALSE),0)</f>
        <v>-1.4892512</v>
      </c>
      <c r="J154">
        <f>VLOOKUP($H154,Sheet2!$F$4:$G$16,2,FALSE)</f>
        <v>2.2999999999999998</v>
      </c>
      <c r="K154" s="1">
        <f t="shared" si="9"/>
        <v>43.255374400000001</v>
      </c>
      <c r="L154" s="1">
        <f t="shared" si="10"/>
        <v>36.744625599999999</v>
      </c>
      <c r="M154" s="1">
        <f t="shared" si="11"/>
        <v>6.5107488000000018</v>
      </c>
    </row>
    <row r="155" spans="1:13" x14ac:dyDescent="0.3">
      <c r="A155" t="s">
        <v>0</v>
      </c>
      <c r="B155" s="2" t="s">
        <v>605</v>
      </c>
      <c r="C155" t="s">
        <v>564</v>
      </c>
      <c r="D155" t="s">
        <v>431</v>
      </c>
      <c r="E155">
        <v>46</v>
      </c>
      <c r="F155">
        <v>47</v>
      </c>
      <c r="G155">
        <f t="shared" si="8"/>
        <v>-1</v>
      </c>
      <c r="H155" t="str">
        <f>IFERROR(VLOOKUP($A155,Sheet2!$A$2:$C$397,2,FALSE),"C")</f>
        <v>B</v>
      </c>
      <c r="I155" s="1">
        <f>IFERROR(VLOOKUP($A155,Sheet2!$A$2:$C$397,3,FALSE),0)</f>
        <v>-0.90473683999999999</v>
      </c>
      <c r="J155">
        <f>VLOOKUP($H155,Sheet2!$F$4:$G$16,2,FALSE)</f>
        <v>3</v>
      </c>
      <c r="K155" s="1">
        <f t="shared" si="9"/>
        <v>45.547631580000001</v>
      </c>
      <c r="L155" s="1">
        <f t="shared" si="10"/>
        <v>47.452368419999999</v>
      </c>
      <c r="M155" s="1">
        <f t="shared" si="11"/>
        <v>-1.9047368399999982</v>
      </c>
    </row>
    <row r="156" spans="1:13" x14ac:dyDescent="0.3">
      <c r="A156" t="s">
        <v>366</v>
      </c>
      <c r="B156" s="2" t="s">
        <v>606</v>
      </c>
      <c r="C156" t="s">
        <v>439</v>
      </c>
      <c r="D156" t="s">
        <v>431</v>
      </c>
      <c r="E156">
        <v>41</v>
      </c>
      <c r="F156">
        <v>41</v>
      </c>
      <c r="G156">
        <f t="shared" si="8"/>
        <v>0</v>
      </c>
      <c r="H156" t="str">
        <f>IFERROR(VLOOKUP($A156,Sheet2!$A$2:$C$397,2,FALSE),"C")</f>
        <v>A</v>
      </c>
      <c r="I156" s="1">
        <f>IFERROR(VLOOKUP($A156,Sheet2!$A$2:$C$397,3,FALSE),0)</f>
        <v>-1.5</v>
      </c>
      <c r="J156">
        <f>VLOOKUP($H156,Sheet2!$F$4:$G$16,2,FALSE)</f>
        <v>4</v>
      </c>
      <c r="K156" s="1">
        <f t="shared" si="9"/>
        <v>40.25</v>
      </c>
      <c r="L156" s="1">
        <f t="shared" si="10"/>
        <v>41.75</v>
      </c>
      <c r="M156" s="1">
        <f t="shared" si="11"/>
        <v>-1.5</v>
      </c>
    </row>
    <row r="157" spans="1:13" x14ac:dyDescent="0.3">
      <c r="A157" t="s">
        <v>0</v>
      </c>
      <c r="B157" s="2" t="s">
        <v>607</v>
      </c>
      <c r="C157" t="s">
        <v>564</v>
      </c>
      <c r="D157" t="s">
        <v>431</v>
      </c>
      <c r="E157">
        <v>46</v>
      </c>
      <c r="F157">
        <v>45</v>
      </c>
      <c r="G157">
        <f t="shared" si="8"/>
        <v>1</v>
      </c>
      <c r="H157" t="str">
        <f>IFERROR(VLOOKUP($A157,Sheet2!$A$2:$C$397,2,FALSE),"C")</f>
        <v>B</v>
      </c>
      <c r="I157" s="1">
        <f>IFERROR(VLOOKUP($A157,Sheet2!$A$2:$C$397,3,FALSE),0)</f>
        <v>-0.90473683999999999</v>
      </c>
      <c r="J157">
        <f>VLOOKUP($H157,Sheet2!$F$4:$G$16,2,FALSE)</f>
        <v>3</v>
      </c>
      <c r="K157" s="1">
        <f t="shared" si="9"/>
        <v>45.547631580000001</v>
      </c>
      <c r="L157" s="1">
        <f t="shared" si="10"/>
        <v>45.452368419999999</v>
      </c>
      <c r="M157" s="1">
        <f t="shared" si="11"/>
        <v>9.526316000000179E-2</v>
      </c>
    </row>
    <row r="158" spans="1:13" x14ac:dyDescent="0.3">
      <c r="A158" t="s">
        <v>7</v>
      </c>
      <c r="B158" s="2" t="s">
        <v>607</v>
      </c>
      <c r="C158" t="s">
        <v>500</v>
      </c>
      <c r="D158" t="s">
        <v>420</v>
      </c>
      <c r="E158">
        <v>43</v>
      </c>
      <c r="F158">
        <v>38</v>
      </c>
      <c r="G158">
        <f t="shared" si="8"/>
        <v>5</v>
      </c>
      <c r="H158" t="str">
        <f>IFERROR(VLOOKUP($A158,Sheet2!$A$2:$C$397,2,FALSE),"C")</f>
        <v>C+</v>
      </c>
      <c r="I158" s="1">
        <f>IFERROR(VLOOKUP($A158,Sheet2!$A$2:$C$397,3,FALSE),0)</f>
        <v>-1.4892512</v>
      </c>
      <c r="J158">
        <f>VLOOKUP($H158,Sheet2!$F$4:$G$16,2,FALSE)</f>
        <v>2.2999999999999998</v>
      </c>
      <c r="K158" s="1">
        <f t="shared" si="9"/>
        <v>42.255374400000001</v>
      </c>
      <c r="L158" s="1">
        <f t="shared" si="10"/>
        <v>38.744625599999999</v>
      </c>
      <c r="M158" s="1">
        <f t="shared" si="11"/>
        <v>3.5107488000000018</v>
      </c>
    </row>
    <row r="159" spans="1:13" x14ac:dyDescent="0.3">
      <c r="A159" t="s">
        <v>10</v>
      </c>
      <c r="B159" s="2" t="s">
        <v>608</v>
      </c>
      <c r="C159" t="s">
        <v>609</v>
      </c>
      <c r="D159" t="s">
        <v>431</v>
      </c>
      <c r="E159">
        <v>42</v>
      </c>
      <c r="F159">
        <v>45</v>
      </c>
      <c r="G159">
        <f t="shared" si="8"/>
        <v>-3</v>
      </c>
      <c r="H159" t="str">
        <f>IFERROR(VLOOKUP($A159,Sheet2!$A$2:$C$397,2,FALSE),"C")</f>
        <v>B+</v>
      </c>
      <c r="I159" s="1">
        <f>IFERROR(VLOOKUP($A159,Sheet2!$A$2:$C$397,3,FALSE),0)</f>
        <v>0.59550000000000003</v>
      </c>
      <c r="J159">
        <f>VLOOKUP($H159,Sheet2!$F$4:$G$16,2,FALSE)</f>
        <v>3.3</v>
      </c>
      <c r="K159" s="1">
        <f t="shared" si="9"/>
        <v>42.297750000000001</v>
      </c>
      <c r="L159" s="1">
        <f t="shared" si="10"/>
        <v>44.702249999999999</v>
      </c>
      <c r="M159" s="1">
        <f t="shared" si="11"/>
        <v>-2.4044999999999987</v>
      </c>
    </row>
    <row r="160" spans="1:13" x14ac:dyDescent="0.3">
      <c r="A160" t="s">
        <v>0</v>
      </c>
      <c r="B160" s="2" t="s">
        <v>610</v>
      </c>
      <c r="C160" t="s">
        <v>564</v>
      </c>
      <c r="D160" t="s">
        <v>431</v>
      </c>
      <c r="E160">
        <v>46</v>
      </c>
      <c r="F160">
        <v>46</v>
      </c>
      <c r="G160">
        <f t="shared" si="8"/>
        <v>0</v>
      </c>
      <c r="H160" t="str">
        <f>IFERROR(VLOOKUP($A160,Sheet2!$A$2:$C$397,2,FALSE),"C")</f>
        <v>B</v>
      </c>
      <c r="I160" s="1">
        <f>IFERROR(VLOOKUP($A160,Sheet2!$A$2:$C$397,3,FALSE),0)</f>
        <v>-0.90473683999999999</v>
      </c>
      <c r="J160">
        <f>VLOOKUP($H160,Sheet2!$F$4:$G$16,2,FALSE)</f>
        <v>3</v>
      </c>
      <c r="K160" s="1">
        <f t="shared" si="9"/>
        <v>45.547631580000001</v>
      </c>
      <c r="L160" s="1">
        <f t="shared" si="10"/>
        <v>46.452368419999999</v>
      </c>
      <c r="M160" s="1">
        <f t="shared" si="11"/>
        <v>-0.90473683999999821</v>
      </c>
    </row>
    <row r="161" spans="1:13" x14ac:dyDescent="0.3">
      <c r="A161" t="s">
        <v>7</v>
      </c>
      <c r="B161" s="2" t="s">
        <v>610</v>
      </c>
      <c r="C161" t="s">
        <v>500</v>
      </c>
      <c r="D161" t="s">
        <v>420</v>
      </c>
      <c r="E161">
        <v>44</v>
      </c>
      <c r="F161">
        <v>38</v>
      </c>
      <c r="G161">
        <f t="shared" si="8"/>
        <v>6</v>
      </c>
      <c r="H161" t="str">
        <f>IFERROR(VLOOKUP($A161,Sheet2!$A$2:$C$397,2,FALSE),"C")</f>
        <v>C+</v>
      </c>
      <c r="I161" s="1">
        <f>IFERROR(VLOOKUP($A161,Sheet2!$A$2:$C$397,3,FALSE),0)</f>
        <v>-1.4892512</v>
      </c>
      <c r="J161">
        <f>VLOOKUP($H161,Sheet2!$F$4:$G$16,2,FALSE)</f>
        <v>2.2999999999999998</v>
      </c>
      <c r="K161" s="1">
        <f t="shared" si="9"/>
        <v>43.255374400000001</v>
      </c>
      <c r="L161" s="1">
        <f t="shared" si="10"/>
        <v>38.744625599999999</v>
      </c>
      <c r="M161" s="1">
        <f t="shared" si="11"/>
        <v>4.5107488000000018</v>
      </c>
    </row>
    <row r="162" spans="1:13" x14ac:dyDescent="0.3">
      <c r="A162" t="s">
        <v>366</v>
      </c>
      <c r="B162" s="2" t="s">
        <v>611</v>
      </c>
      <c r="C162" t="s">
        <v>439</v>
      </c>
      <c r="D162" t="s">
        <v>431</v>
      </c>
      <c r="E162">
        <v>42</v>
      </c>
      <c r="F162">
        <v>40</v>
      </c>
      <c r="G162">
        <f t="shared" si="8"/>
        <v>2</v>
      </c>
      <c r="H162" t="str">
        <f>IFERROR(VLOOKUP($A162,Sheet2!$A$2:$C$397,2,FALSE),"C")</f>
        <v>A</v>
      </c>
      <c r="I162" s="1">
        <f>IFERROR(VLOOKUP($A162,Sheet2!$A$2:$C$397,3,FALSE),0)</f>
        <v>-1.5</v>
      </c>
      <c r="J162">
        <f>VLOOKUP($H162,Sheet2!$F$4:$G$16,2,FALSE)</f>
        <v>4</v>
      </c>
      <c r="K162" s="1">
        <f t="shared" si="9"/>
        <v>41.25</v>
      </c>
      <c r="L162" s="1">
        <f t="shared" si="10"/>
        <v>40.75</v>
      </c>
      <c r="M162" s="1">
        <f t="shared" si="11"/>
        <v>0.5</v>
      </c>
    </row>
    <row r="163" spans="1:13" x14ac:dyDescent="0.3">
      <c r="A163" t="s">
        <v>0</v>
      </c>
      <c r="B163" s="2" t="s">
        <v>612</v>
      </c>
      <c r="C163" t="s">
        <v>564</v>
      </c>
      <c r="D163" t="s">
        <v>431</v>
      </c>
      <c r="E163">
        <v>45</v>
      </c>
      <c r="F163">
        <v>45</v>
      </c>
      <c r="G163">
        <f t="shared" si="8"/>
        <v>0</v>
      </c>
      <c r="H163" t="str">
        <f>IFERROR(VLOOKUP($A163,Sheet2!$A$2:$C$397,2,FALSE),"C")</f>
        <v>B</v>
      </c>
      <c r="I163" s="1">
        <f>IFERROR(VLOOKUP($A163,Sheet2!$A$2:$C$397,3,FALSE),0)</f>
        <v>-0.90473683999999999</v>
      </c>
      <c r="J163">
        <f>VLOOKUP($H163,Sheet2!$F$4:$G$16,2,FALSE)</f>
        <v>3</v>
      </c>
      <c r="K163" s="1">
        <f t="shared" si="9"/>
        <v>44.547631580000001</v>
      </c>
      <c r="L163" s="1">
        <f t="shared" si="10"/>
        <v>45.452368419999999</v>
      </c>
      <c r="M163" s="1">
        <f t="shared" si="11"/>
        <v>-0.90473683999999821</v>
      </c>
    </row>
    <row r="164" spans="1:13" x14ac:dyDescent="0.3">
      <c r="A164" t="s">
        <v>7</v>
      </c>
      <c r="B164" s="2" t="s">
        <v>612</v>
      </c>
      <c r="C164" t="s">
        <v>500</v>
      </c>
      <c r="D164" t="s">
        <v>420</v>
      </c>
      <c r="E164">
        <v>44</v>
      </c>
      <c r="F164">
        <v>37</v>
      </c>
      <c r="G164">
        <f t="shared" si="8"/>
        <v>7</v>
      </c>
      <c r="H164" t="str">
        <f>IFERROR(VLOOKUP($A164,Sheet2!$A$2:$C$397,2,FALSE),"C")</f>
        <v>C+</v>
      </c>
      <c r="I164" s="1">
        <f>IFERROR(VLOOKUP($A164,Sheet2!$A$2:$C$397,3,FALSE),0)</f>
        <v>-1.4892512</v>
      </c>
      <c r="J164">
        <f>VLOOKUP($H164,Sheet2!$F$4:$G$16,2,FALSE)</f>
        <v>2.2999999999999998</v>
      </c>
      <c r="K164" s="1">
        <f t="shared" si="9"/>
        <v>43.255374400000001</v>
      </c>
      <c r="L164" s="1">
        <f t="shared" si="10"/>
        <v>37.744625599999999</v>
      </c>
      <c r="M164" s="1">
        <f t="shared" si="11"/>
        <v>5.5107488000000018</v>
      </c>
    </row>
    <row r="165" spans="1:13" x14ac:dyDescent="0.3">
      <c r="A165" t="s">
        <v>361</v>
      </c>
      <c r="B165" s="2" t="s">
        <v>613</v>
      </c>
      <c r="C165" t="s">
        <v>614</v>
      </c>
      <c r="D165" t="s">
        <v>1</v>
      </c>
      <c r="E165">
        <v>35</v>
      </c>
      <c r="F165">
        <v>39</v>
      </c>
      <c r="G165">
        <f t="shared" si="8"/>
        <v>-4</v>
      </c>
      <c r="H165" t="str">
        <f>IFERROR(VLOOKUP($A165,Sheet2!$A$2:$C$397,2,FALSE),"C")</f>
        <v>A</v>
      </c>
      <c r="I165" s="1">
        <f>IFERROR(VLOOKUP($A165,Sheet2!$A$2:$C$397,3,FALSE),0)</f>
        <v>-0.17857143</v>
      </c>
      <c r="J165">
        <f>VLOOKUP($H165,Sheet2!$F$4:$G$16,2,FALSE)</f>
        <v>4</v>
      </c>
      <c r="K165" s="1">
        <f t="shared" si="9"/>
        <v>34.910714284999997</v>
      </c>
      <c r="L165" s="1">
        <f t="shared" si="10"/>
        <v>39.089285715000003</v>
      </c>
      <c r="M165" s="1">
        <f t="shared" si="11"/>
        <v>-4.1785714300000052</v>
      </c>
    </row>
    <row r="166" spans="1:13" x14ac:dyDescent="0.3">
      <c r="A166" t="s">
        <v>0</v>
      </c>
      <c r="B166" s="2" t="s">
        <v>615</v>
      </c>
      <c r="C166" t="s">
        <v>564</v>
      </c>
      <c r="D166" t="s">
        <v>431</v>
      </c>
      <c r="E166">
        <v>45</v>
      </c>
      <c r="F166">
        <v>45</v>
      </c>
      <c r="G166">
        <f t="shared" si="8"/>
        <v>0</v>
      </c>
      <c r="H166" t="str">
        <f>IFERROR(VLOOKUP($A166,Sheet2!$A$2:$C$397,2,FALSE),"C")</f>
        <v>B</v>
      </c>
      <c r="I166" s="1">
        <f>IFERROR(VLOOKUP($A166,Sheet2!$A$2:$C$397,3,FALSE),0)</f>
        <v>-0.90473683999999999</v>
      </c>
      <c r="J166">
        <f>VLOOKUP($H166,Sheet2!$F$4:$G$16,2,FALSE)</f>
        <v>3</v>
      </c>
      <c r="K166" s="1">
        <f t="shared" si="9"/>
        <v>44.547631580000001</v>
      </c>
      <c r="L166" s="1">
        <f t="shared" si="10"/>
        <v>45.452368419999999</v>
      </c>
      <c r="M166" s="1">
        <f t="shared" si="11"/>
        <v>-0.90473683999999821</v>
      </c>
    </row>
    <row r="167" spans="1:13" x14ac:dyDescent="0.3">
      <c r="A167" t="s">
        <v>7</v>
      </c>
      <c r="B167" s="2" t="s">
        <v>615</v>
      </c>
      <c r="C167" t="s">
        <v>500</v>
      </c>
      <c r="D167" t="s">
        <v>420</v>
      </c>
      <c r="E167">
        <v>44</v>
      </c>
      <c r="F167">
        <v>38</v>
      </c>
      <c r="G167">
        <f t="shared" si="8"/>
        <v>6</v>
      </c>
      <c r="H167" t="str">
        <f>IFERROR(VLOOKUP($A167,Sheet2!$A$2:$C$397,2,FALSE),"C")</f>
        <v>C+</v>
      </c>
      <c r="I167" s="1">
        <f>IFERROR(VLOOKUP($A167,Sheet2!$A$2:$C$397,3,FALSE),0)</f>
        <v>-1.4892512</v>
      </c>
      <c r="J167">
        <f>VLOOKUP($H167,Sheet2!$F$4:$G$16,2,FALSE)</f>
        <v>2.2999999999999998</v>
      </c>
      <c r="K167" s="1">
        <f t="shared" si="9"/>
        <v>43.255374400000001</v>
      </c>
      <c r="L167" s="1">
        <f t="shared" si="10"/>
        <v>38.744625599999999</v>
      </c>
      <c r="M167" s="1">
        <f t="shared" si="11"/>
        <v>4.5107488000000018</v>
      </c>
    </row>
    <row r="168" spans="1:13" x14ac:dyDescent="0.3">
      <c r="A168" t="s">
        <v>366</v>
      </c>
      <c r="B168" s="2" t="s">
        <v>616</v>
      </c>
      <c r="C168" t="s">
        <v>439</v>
      </c>
      <c r="D168" t="s">
        <v>431</v>
      </c>
      <c r="E168">
        <v>42</v>
      </c>
      <c r="F168">
        <v>38</v>
      </c>
      <c r="G168">
        <f t="shared" si="8"/>
        <v>4</v>
      </c>
      <c r="H168" t="str">
        <f>IFERROR(VLOOKUP($A168,Sheet2!$A$2:$C$397,2,FALSE),"C")</f>
        <v>A</v>
      </c>
      <c r="I168" s="1">
        <f>IFERROR(VLOOKUP($A168,Sheet2!$A$2:$C$397,3,FALSE),0)</f>
        <v>-1.5</v>
      </c>
      <c r="J168">
        <f>VLOOKUP($H168,Sheet2!$F$4:$G$16,2,FALSE)</f>
        <v>4</v>
      </c>
      <c r="K168" s="1">
        <f t="shared" si="9"/>
        <v>41.25</v>
      </c>
      <c r="L168" s="1">
        <f t="shared" si="10"/>
        <v>38.75</v>
      </c>
      <c r="M168" s="1">
        <f t="shared" si="11"/>
        <v>2.5</v>
      </c>
    </row>
    <row r="169" spans="1:13" x14ac:dyDescent="0.3">
      <c r="A169" t="s">
        <v>0</v>
      </c>
      <c r="B169" s="2" t="s">
        <v>617</v>
      </c>
      <c r="C169" t="s">
        <v>564</v>
      </c>
      <c r="D169" t="s">
        <v>431</v>
      </c>
      <c r="E169">
        <v>46</v>
      </c>
      <c r="F169">
        <v>43</v>
      </c>
      <c r="G169">
        <f t="shared" si="8"/>
        <v>3</v>
      </c>
      <c r="H169" t="str">
        <f>IFERROR(VLOOKUP($A169,Sheet2!$A$2:$C$397,2,FALSE),"C")</f>
        <v>B</v>
      </c>
      <c r="I169" s="1">
        <f>IFERROR(VLOOKUP($A169,Sheet2!$A$2:$C$397,3,FALSE),0)</f>
        <v>-0.90473683999999999</v>
      </c>
      <c r="J169">
        <f>VLOOKUP($H169,Sheet2!$F$4:$G$16,2,FALSE)</f>
        <v>3</v>
      </c>
      <c r="K169" s="1">
        <f t="shared" si="9"/>
        <v>45.547631580000001</v>
      </c>
      <c r="L169" s="1">
        <f t="shared" si="10"/>
        <v>43.452368419999999</v>
      </c>
      <c r="M169" s="1">
        <f t="shared" si="11"/>
        <v>2.0952631600000018</v>
      </c>
    </row>
    <row r="170" spans="1:13" x14ac:dyDescent="0.3">
      <c r="A170" t="s">
        <v>7</v>
      </c>
      <c r="B170" s="2" t="s">
        <v>617</v>
      </c>
      <c r="C170" t="s">
        <v>500</v>
      </c>
      <c r="D170" t="s">
        <v>420</v>
      </c>
      <c r="E170">
        <v>46</v>
      </c>
      <c r="F170">
        <v>36</v>
      </c>
      <c r="G170">
        <f t="shared" si="8"/>
        <v>10</v>
      </c>
      <c r="H170" t="str">
        <f>IFERROR(VLOOKUP($A170,Sheet2!$A$2:$C$397,2,FALSE),"C")</f>
        <v>C+</v>
      </c>
      <c r="I170" s="1">
        <f>IFERROR(VLOOKUP($A170,Sheet2!$A$2:$C$397,3,FALSE),0)</f>
        <v>-1.4892512</v>
      </c>
      <c r="J170">
        <f>VLOOKUP($H170,Sheet2!$F$4:$G$16,2,FALSE)</f>
        <v>2.2999999999999998</v>
      </c>
      <c r="K170" s="1">
        <f t="shared" si="9"/>
        <v>45.255374400000001</v>
      </c>
      <c r="L170" s="1">
        <f t="shared" si="10"/>
        <v>36.744625599999999</v>
      </c>
      <c r="M170" s="1">
        <f t="shared" si="11"/>
        <v>8.5107488000000018</v>
      </c>
    </row>
    <row r="171" spans="1:13" x14ac:dyDescent="0.3">
      <c r="A171" t="s">
        <v>9</v>
      </c>
      <c r="B171" s="2" t="s">
        <v>618</v>
      </c>
      <c r="C171" t="s">
        <v>619</v>
      </c>
      <c r="D171" t="s">
        <v>431</v>
      </c>
      <c r="E171">
        <v>46</v>
      </c>
      <c r="F171">
        <v>50</v>
      </c>
      <c r="G171">
        <f t="shared" si="8"/>
        <v>-4</v>
      </c>
      <c r="H171" t="str">
        <f>IFERROR(VLOOKUP($A171,Sheet2!$A$2:$C$397,2,FALSE),"C")</f>
        <v>B+</v>
      </c>
      <c r="I171" s="1">
        <f>IFERROR(VLOOKUP($A171,Sheet2!$A$2:$C$397,3,FALSE),0)</f>
        <v>6.0699999999999997E-2</v>
      </c>
      <c r="J171">
        <f>VLOOKUP($H171,Sheet2!$F$4:$G$16,2,FALSE)</f>
        <v>3.3</v>
      </c>
      <c r="K171" s="1">
        <f t="shared" si="9"/>
        <v>46.030349999999999</v>
      </c>
      <c r="L171" s="1">
        <f t="shared" si="10"/>
        <v>49.969650000000001</v>
      </c>
      <c r="M171" s="1">
        <f t="shared" si="11"/>
        <v>-3.9393000000000029</v>
      </c>
    </row>
    <row r="172" spans="1:13" x14ac:dyDescent="0.3">
      <c r="A172" t="s">
        <v>0</v>
      </c>
      <c r="B172" s="2" t="s">
        <v>618</v>
      </c>
      <c r="C172" t="s">
        <v>620</v>
      </c>
      <c r="D172" t="s">
        <v>431</v>
      </c>
      <c r="E172">
        <v>48</v>
      </c>
      <c r="F172">
        <v>44</v>
      </c>
      <c r="G172">
        <f t="shared" si="8"/>
        <v>4</v>
      </c>
      <c r="H172" t="str">
        <f>IFERROR(VLOOKUP($A172,Sheet2!$A$2:$C$397,2,FALSE),"C")</f>
        <v>B</v>
      </c>
      <c r="I172" s="1">
        <f>IFERROR(VLOOKUP($A172,Sheet2!$A$2:$C$397,3,FALSE),0)</f>
        <v>-0.90473683999999999</v>
      </c>
      <c r="J172">
        <f>VLOOKUP($H172,Sheet2!$F$4:$G$16,2,FALSE)</f>
        <v>3</v>
      </c>
      <c r="K172" s="1">
        <f t="shared" si="9"/>
        <v>47.547631580000001</v>
      </c>
      <c r="L172" s="1">
        <f t="shared" si="10"/>
        <v>44.452368419999999</v>
      </c>
      <c r="M172" s="1">
        <f t="shared" si="11"/>
        <v>3.0952631600000018</v>
      </c>
    </row>
    <row r="173" spans="1:13" x14ac:dyDescent="0.3">
      <c r="A173" t="s">
        <v>7</v>
      </c>
      <c r="B173" s="2" t="s">
        <v>618</v>
      </c>
      <c r="C173" t="s">
        <v>500</v>
      </c>
      <c r="D173" t="s">
        <v>420</v>
      </c>
      <c r="E173">
        <v>45</v>
      </c>
      <c r="F173">
        <v>36</v>
      </c>
      <c r="G173">
        <f t="shared" si="8"/>
        <v>9</v>
      </c>
      <c r="H173" t="str">
        <f>IFERROR(VLOOKUP($A173,Sheet2!$A$2:$C$397,2,FALSE),"C")</f>
        <v>C+</v>
      </c>
      <c r="I173" s="1">
        <f>IFERROR(VLOOKUP($A173,Sheet2!$A$2:$C$397,3,FALSE),0)</f>
        <v>-1.4892512</v>
      </c>
      <c r="J173">
        <f>VLOOKUP($H173,Sheet2!$F$4:$G$16,2,FALSE)</f>
        <v>2.2999999999999998</v>
      </c>
      <c r="K173" s="1">
        <f t="shared" si="9"/>
        <v>44.255374400000001</v>
      </c>
      <c r="L173" s="1">
        <f t="shared" si="10"/>
        <v>36.744625599999999</v>
      </c>
      <c r="M173" s="1">
        <f t="shared" si="11"/>
        <v>7.5107488000000018</v>
      </c>
    </row>
    <row r="174" spans="1:13" x14ac:dyDescent="0.3">
      <c r="A174" t="s">
        <v>366</v>
      </c>
      <c r="B174" s="2" t="s">
        <v>621</v>
      </c>
      <c r="C174" t="s">
        <v>439</v>
      </c>
      <c r="D174" t="s">
        <v>431</v>
      </c>
      <c r="E174">
        <v>43</v>
      </c>
      <c r="F174">
        <v>39</v>
      </c>
      <c r="G174">
        <f t="shared" si="8"/>
        <v>4</v>
      </c>
      <c r="H174" t="str">
        <f>IFERROR(VLOOKUP($A174,Sheet2!$A$2:$C$397,2,FALSE),"C")</f>
        <v>A</v>
      </c>
      <c r="I174" s="1">
        <f>IFERROR(VLOOKUP($A174,Sheet2!$A$2:$C$397,3,FALSE),0)</f>
        <v>-1.5</v>
      </c>
      <c r="J174">
        <f>VLOOKUP($H174,Sheet2!$F$4:$G$16,2,FALSE)</f>
        <v>4</v>
      </c>
      <c r="K174" s="1">
        <f t="shared" si="9"/>
        <v>42.25</v>
      </c>
      <c r="L174" s="1">
        <f t="shared" si="10"/>
        <v>39.75</v>
      </c>
      <c r="M174" s="1">
        <f t="shared" si="11"/>
        <v>2.5</v>
      </c>
    </row>
    <row r="175" spans="1:13" x14ac:dyDescent="0.3">
      <c r="A175" t="s">
        <v>8</v>
      </c>
      <c r="B175" s="2" t="s">
        <v>622</v>
      </c>
      <c r="C175" t="s">
        <v>426</v>
      </c>
      <c r="D175" t="s">
        <v>420</v>
      </c>
      <c r="E175">
        <v>41</v>
      </c>
      <c r="F175">
        <v>40</v>
      </c>
      <c r="G175">
        <f t="shared" si="8"/>
        <v>1</v>
      </c>
      <c r="H175" t="str">
        <f>IFERROR(VLOOKUP($A175,Sheet2!$A$2:$C$397,2,FALSE),"C")</f>
        <v>B</v>
      </c>
      <c r="I175" s="1">
        <f>IFERROR(VLOOKUP($A175,Sheet2!$A$2:$C$397,3,FALSE),0)</f>
        <v>-0.97508196999999996</v>
      </c>
      <c r="J175">
        <f>VLOOKUP($H175,Sheet2!$F$4:$G$16,2,FALSE)</f>
        <v>3</v>
      </c>
      <c r="K175" s="1">
        <f t="shared" si="9"/>
        <v>40.512459014999997</v>
      </c>
      <c r="L175" s="1">
        <f t="shared" si="10"/>
        <v>40.487540985000003</v>
      </c>
      <c r="M175" s="1">
        <f t="shared" si="11"/>
        <v>2.4918029999994928E-2</v>
      </c>
    </row>
    <row r="176" spans="1:13" x14ac:dyDescent="0.3">
      <c r="A176" t="s">
        <v>10</v>
      </c>
      <c r="B176" s="2" t="s">
        <v>623</v>
      </c>
      <c r="C176" t="s">
        <v>563</v>
      </c>
      <c r="D176" t="s">
        <v>431</v>
      </c>
      <c r="E176">
        <v>46</v>
      </c>
      <c r="F176">
        <v>45</v>
      </c>
      <c r="G176">
        <f t="shared" si="8"/>
        <v>1</v>
      </c>
      <c r="H176" t="str">
        <f>IFERROR(VLOOKUP($A176,Sheet2!$A$2:$C$397,2,FALSE),"C")</f>
        <v>B+</v>
      </c>
      <c r="I176" s="1">
        <f>IFERROR(VLOOKUP($A176,Sheet2!$A$2:$C$397,3,FALSE),0)</f>
        <v>0.59550000000000003</v>
      </c>
      <c r="J176">
        <f>VLOOKUP($H176,Sheet2!$F$4:$G$16,2,FALSE)</f>
        <v>3.3</v>
      </c>
      <c r="K176" s="1">
        <f t="shared" si="9"/>
        <v>46.297750000000001</v>
      </c>
      <c r="L176" s="1">
        <f t="shared" si="10"/>
        <v>44.702249999999999</v>
      </c>
      <c r="M176" s="1">
        <f t="shared" si="11"/>
        <v>1.5955000000000013</v>
      </c>
    </row>
    <row r="177" spans="1:13" x14ac:dyDescent="0.3">
      <c r="A177" t="s">
        <v>0</v>
      </c>
      <c r="B177" s="2" t="s">
        <v>624</v>
      </c>
      <c r="C177" t="s">
        <v>625</v>
      </c>
      <c r="D177" t="s">
        <v>431</v>
      </c>
      <c r="E177">
        <v>46</v>
      </c>
      <c r="F177">
        <v>46</v>
      </c>
      <c r="G177">
        <f t="shared" si="8"/>
        <v>0</v>
      </c>
      <c r="H177" t="str">
        <f>IFERROR(VLOOKUP($A177,Sheet2!$A$2:$C$397,2,FALSE),"C")</f>
        <v>B</v>
      </c>
      <c r="I177" s="1">
        <f>IFERROR(VLOOKUP($A177,Sheet2!$A$2:$C$397,3,FALSE),0)</f>
        <v>-0.90473683999999999</v>
      </c>
      <c r="J177">
        <f>VLOOKUP($H177,Sheet2!$F$4:$G$16,2,FALSE)</f>
        <v>3</v>
      </c>
      <c r="K177" s="1">
        <f t="shared" si="9"/>
        <v>45.547631580000001</v>
      </c>
      <c r="L177" s="1">
        <f t="shared" si="10"/>
        <v>46.452368419999999</v>
      </c>
      <c r="M177" s="1">
        <f t="shared" si="11"/>
        <v>-0.90473683999999821</v>
      </c>
    </row>
    <row r="178" spans="1:13" x14ac:dyDescent="0.3">
      <c r="A178" t="s">
        <v>7</v>
      </c>
      <c r="B178" s="2" t="s">
        <v>624</v>
      </c>
      <c r="C178" t="s">
        <v>500</v>
      </c>
      <c r="D178" t="s">
        <v>420</v>
      </c>
      <c r="E178">
        <v>47</v>
      </c>
      <c r="F178">
        <v>38</v>
      </c>
      <c r="G178">
        <f t="shared" si="8"/>
        <v>9</v>
      </c>
      <c r="H178" t="str">
        <f>IFERROR(VLOOKUP($A178,Sheet2!$A$2:$C$397,2,FALSE),"C")</f>
        <v>C+</v>
      </c>
      <c r="I178" s="1">
        <f>IFERROR(VLOOKUP($A178,Sheet2!$A$2:$C$397,3,FALSE),0)</f>
        <v>-1.4892512</v>
      </c>
      <c r="J178">
        <f>VLOOKUP($H178,Sheet2!$F$4:$G$16,2,FALSE)</f>
        <v>2.2999999999999998</v>
      </c>
      <c r="K178" s="1">
        <f t="shared" si="9"/>
        <v>46.255374400000001</v>
      </c>
      <c r="L178" s="1">
        <f t="shared" si="10"/>
        <v>38.744625599999999</v>
      </c>
      <c r="M178" s="1">
        <f t="shared" si="11"/>
        <v>7.5107488000000018</v>
      </c>
    </row>
    <row r="179" spans="1:13" x14ac:dyDescent="0.3">
      <c r="A179" t="s">
        <v>0</v>
      </c>
      <c r="B179" s="2" t="s">
        <v>626</v>
      </c>
      <c r="C179" t="s">
        <v>627</v>
      </c>
      <c r="D179" t="s">
        <v>431</v>
      </c>
      <c r="E179">
        <v>46</v>
      </c>
      <c r="F179">
        <v>45</v>
      </c>
      <c r="G179">
        <f t="shared" si="8"/>
        <v>1</v>
      </c>
      <c r="H179" t="str">
        <f>IFERROR(VLOOKUP($A179,Sheet2!$A$2:$C$397,2,FALSE),"C")</f>
        <v>B</v>
      </c>
      <c r="I179" s="1">
        <f>IFERROR(VLOOKUP($A179,Sheet2!$A$2:$C$397,3,FALSE),0)</f>
        <v>-0.90473683999999999</v>
      </c>
      <c r="J179">
        <f>VLOOKUP($H179,Sheet2!$F$4:$G$16,2,FALSE)</f>
        <v>3</v>
      </c>
      <c r="K179" s="1">
        <f t="shared" si="9"/>
        <v>45.547631580000001</v>
      </c>
      <c r="L179" s="1">
        <f t="shared" si="10"/>
        <v>45.452368419999999</v>
      </c>
      <c r="M179" s="1">
        <f t="shared" si="11"/>
        <v>9.526316000000179E-2</v>
      </c>
    </row>
    <row r="180" spans="1:13" x14ac:dyDescent="0.3">
      <c r="A180" t="s">
        <v>9</v>
      </c>
      <c r="B180" s="2" t="s">
        <v>626</v>
      </c>
      <c r="C180" t="s">
        <v>572</v>
      </c>
      <c r="D180" t="s">
        <v>431</v>
      </c>
      <c r="E180">
        <v>49</v>
      </c>
      <c r="F180">
        <v>45</v>
      </c>
      <c r="G180">
        <f t="shared" si="8"/>
        <v>4</v>
      </c>
      <c r="H180" t="str">
        <f>IFERROR(VLOOKUP($A180,Sheet2!$A$2:$C$397,2,FALSE),"C")</f>
        <v>B+</v>
      </c>
      <c r="I180" s="1">
        <f>IFERROR(VLOOKUP($A180,Sheet2!$A$2:$C$397,3,FALSE),0)</f>
        <v>6.0699999999999997E-2</v>
      </c>
      <c r="J180">
        <f>VLOOKUP($H180,Sheet2!$F$4:$G$16,2,FALSE)</f>
        <v>3.3</v>
      </c>
      <c r="K180" s="1">
        <f t="shared" si="9"/>
        <v>49.030349999999999</v>
      </c>
      <c r="L180" s="1">
        <f t="shared" si="10"/>
        <v>44.969650000000001</v>
      </c>
      <c r="M180" s="1">
        <f t="shared" si="11"/>
        <v>4.0606999999999971</v>
      </c>
    </row>
    <row r="181" spans="1:13" x14ac:dyDescent="0.3">
      <c r="A181" t="s">
        <v>7</v>
      </c>
      <c r="B181" s="2" t="s">
        <v>626</v>
      </c>
      <c r="C181" t="s">
        <v>500</v>
      </c>
      <c r="D181" t="s">
        <v>420</v>
      </c>
      <c r="E181">
        <v>46</v>
      </c>
      <c r="F181">
        <v>39</v>
      </c>
      <c r="G181">
        <f t="shared" si="8"/>
        <v>7</v>
      </c>
      <c r="H181" t="str">
        <f>IFERROR(VLOOKUP($A181,Sheet2!$A$2:$C$397,2,FALSE),"C")</f>
        <v>C+</v>
      </c>
      <c r="I181" s="1">
        <f>IFERROR(VLOOKUP($A181,Sheet2!$A$2:$C$397,3,FALSE),0)</f>
        <v>-1.4892512</v>
      </c>
      <c r="J181">
        <f>VLOOKUP($H181,Sheet2!$F$4:$G$16,2,FALSE)</f>
        <v>2.2999999999999998</v>
      </c>
      <c r="K181" s="1">
        <f t="shared" si="9"/>
        <v>45.255374400000001</v>
      </c>
      <c r="L181" s="1">
        <f t="shared" si="10"/>
        <v>39.744625599999999</v>
      </c>
      <c r="M181" s="1">
        <f t="shared" si="11"/>
        <v>5.5107488000000018</v>
      </c>
    </row>
    <row r="182" spans="1:13" x14ac:dyDescent="0.3">
      <c r="A182" t="s">
        <v>9</v>
      </c>
      <c r="B182" s="2" t="s">
        <v>628</v>
      </c>
      <c r="C182" t="s">
        <v>629</v>
      </c>
      <c r="D182" t="s">
        <v>431</v>
      </c>
      <c r="E182">
        <v>48</v>
      </c>
      <c r="F182">
        <v>45</v>
      </c>
      <c r="G182">
        <f t="shared" si="8"/>
        <v>3</v>
      </c>
      <c r="H182" t="str">
        <f>IFERROR(VLOOKUP($A182,Sheet2!$A$2:$C$397,2,FALSE),"C")</f>
        <v>B+</v>
      </c>
      <c r="I182" s="1">
        <f>IFERROR(VLOOKUP($A182,Sheet2!$A$2:$C$397,3,FALSE),0)</f>
        <v>6.0699999999999997E-2</v>
      </c>
      <c r="J182">
        <f>VLOOKUP($H182,Sheet2!$F$4:$G$16,2,FALSE)</f>
        <v>3.3</v>
      </c>
      <c r="K182" s="1">
        <f t="shared" si="9"/>
        <v>48.030349999999999</v>
      </c>
      <c r="L182" s="1">
        <f t="shared" si="10"/>
        <v>44.969650000000001</v>
      </c>
      <c r="M182" s="1">
        <f t="shared" si="11"/>
        <v>3.0606999999999971</v>
      </c>
    </row>
    <row r="183" spans="1:13" x14ac:dyDescent="0.3">
      <c r="A183" t="s">
        <v>15</v>
      </c>
      <c r="B183" s="2" t="s">
        <v>628</v>
      </c>
      <c r="C183" t="s">
        <v>630</v>
      </c>
      <c r="D183" t="s">
        <v>431</v>
      </c>
      <c r="E183">
        <v>44</v>
      </c>
      <c r="F183">
        <v>39</v>
      </c>
      <c r="G183">
        <f t="shared" si="8"/>
        <v>5</v>
      </c>
      <c r="H183" t="str">
        <f>IFERROR(VLOOKUP($A183,Sheet2!$A$2:$C$397,2,FALSE),"C")</f>
        <v>A-</v>
      </c>
      <c r="I183" s="1">
        <f>IFERROR(VLOOKUP($A183,Sheet2!$A$2:$C$397,3,FALSE),0)</f>
        <v>6.8150290000000002E-2</v>
      </c>
      <c r="J183">
        <f>VLOOKUP($H183,Sheet2!$F$4:$G$16,2,FALSE)</f>
        <v>3.7</v>
      </c>
      <c r="K183" s="1">
        <f t="shared" si="9"/>
        <v>44.034075145000003</v>
      </c>
      <c r="L183" s="1">
        <f t="shared" si="10"/>
        <v>38.965924854999997</v>
      </c>
      <c r="M183" s="1">
        <f t="shared" si="11"/>
        <v>5.0681502900000055</v>
      </c>
    </row>
    <row r="184" spans="1:13" x14ac:dyDescent="0.3">
      <c r="A184" t="s">
        <v>7</v>
      </c>
      <c r="B184" s="2" t="s">
        <v>628</v>
      </c>
      <c r="C184" t="s">
        <v>500</v>
      </c>
      <c r="D184" t="s">
        <v>420</v>
      </c>
      <c r="E184">
        <v>43</v>
      </c>
      <c r="F184">
        <v>35</v>
      </c>
      <c r="G184">
        <f t="shared" si="8"/>
        <v>8</v>
      </c>
      <c r="H184" t="str">
        <f>IFERROR(VLOOKUP($A184,Sheet2!$A$2:$C$397,2,FALSE),"C")</f>
        <v>C+</v>
      </c>
      <c r="I184" s="1">
        <f>IFERROR(VLOOKUP($A184,Sheet2!$A$2:$C$397,3,FALSE),0)</f>
        <v>-1.4892512</v>
      </c>
      <c r="J184">
        <f>VLOOKUP($H184,Sheet2!$F$4:$G$16,2,FALSE)</f>
        <v>2.2999999999999998</v>
      </c>
      <c r="K184" s="1">
        <f t="shared" si="9"/>
        <v>42.255374400000001</v>
      </c>
      <c r="L184" s="1">
        <f t="shared" si="10"/>
        <v>35.744625599999999</v>
      </c>
      <c r="M184" s="1">
        <f t="shared" si="11"/>
        <v>6.5107488000000018</v>
      </c>
    </row>
    <row r="185" spans="1:13" x14ac:dyDescent="0.3">
      <c r="A185" t="s">
        <v>366</v>
      </c>
      <c r="B185" s="2" t="s">
        <v>631</v>
      </c>
      <c r="C185" t="s">
        <v>439</v>
      </c>
      <c r="D185" t="s">
        <v>431</v>
      </c>
      <c r="E185">
        <v>42</v>
      </c>
      <c r="F185">
        <v>38</v>
      </c>
      <c r="G185">
        <f t="shared" si="8"/>
        <v>4</v>
      </c>
      <c r="H185" t="str">
        <f>IFERROR(VLOOKUP($A185,Sheet2!$A$2:$C$397,2,FALSE),"C")</f>
        <v>A</v>
      </c>
      <c r="I185" s="1">
        <f>IFERROR(VLOOKUP($A185,Sheet2!$A$2:$C$397,3,FALSE),0)</f>
        <v>-1.5</v>
      </c>
      <c r="J185">
        <f>VLOOKUP($H185,Sheet2!$F$4:$G$16,2,FALSE)</f>
        <v>4</v>
      </c>
      <c r="K185" s="1">
        <f t="shared" si="9"/>
        <v>41.25</v>
      </c>
      <c r="L185" s="1">
        <f t="shared" si="10"/>
        <v>38.75</v>
      </c>
      <c r="M185" s="1">
        <f t="shared" si="11"/>
        <v>2.5</v>
      </c>
    </row>
    <row r="186" spans="1:13" x14ac:dyDescent="0.3">
      <c r="A186" t="s">
        <v>7</v>
      </c>
      <c r="B186" s="2" t="s">
        <v>632</v>
      </c>
      <c r="C186" t="s">
        <v>500</v>
      </c>
      <c r="D186" t="s">
        <v>420</v>
      </c>
      <c r="E186">
        <v>45</v>
      </c>
      <c r="F186">
        <v>35</v>
      </c>
      <c r="G186">
        <f t="shared" si="8"/>
        <v>10</v>
      </c>
      <c r="H186" t="str">
        <f>IFERROR(VLOOKUP($A186,Sheet2!$A$2:$C$397,2,FALSE),"C")</f>
        <v>C+</v>
      </c>
      <c r="I186" s="1">
        <f>IFERROR(VLOOKUP($A186,Sheet2!$A$2:$C$397,3,FALSE),0)</f>
        <v>-1.4892512</v>
      </c>
      <c r="J186">
        <f>VLOOKUP($H186,Sheet2!$F$4:$G$16,2,FALSE)</f>
        <v>2.2999999999999998</v>
      </c>
      <c r="K186" s="1">
        <f t="shared" si="9"/>
        <v>44.255374400000001</v>
      </c>
      <c r="L186" s="1">
        <f t="shared" si="10"/>
        <v>35.744625599999999</v>
      </c>
      <c r="M186" s="1">
        <f t="shared" si="11"/>
        <v>8.5107488000000018</v>
      </c>
    </row>
    <row r="187" spans="1:13" x14ac:dyDescent="0.3">
      <c r="A187" t="s">
        <v>7</v>
      </c>
      <c r="B187" s="2" t="s">
        <v>633</v>
      </c>
      <c r="C187" t="s">
        <v>500</v>
      </c>
      <c r="D187" t="s">
        <v>420</v>
      </c>
      <c r="E187">
        <v>44</v>
      </c>
      <c r="F187">
        <v>37</v>
      </c>
      <c r="G187">
        <f t="shared" si="8"/>
        <v>7</v>
      </c>
      <c r="H187" t="str">
        <f>IFERROR(VLOOKUP($A187,Sheet2!$A$2:$C$397,2,FALSE),"C")</f>
        <v>C+</v>
      </c>
      <c r="I187" s="1">
        <f>IFERROR(VLOOKUP($A187,Sheet2!$A$2:$C$397,3,FALSE),0)</f>
        <v>-1.4892512</v>
      </c>
      <c r="J187">
        <f>VLOOKUP($H187,Sheet2!$F$4:$G$16,2,FALSE)</f>
        <v>2.2999999999999998</v>
      </c>
      <c r="K187" s="1">
        <f t="shared" si="9"/>
        <v>43.255374400000001</v>
      </c>
      <c r="L187" s="1">
        <f t="shared" si="10"/>
        <v>37.744625599999999</v>
      </c>
      <c r="M187" s="1">
        <f t="shared" si="11"/>
        <v>5.5107488000000018</v>
      </c>
    </row>
    <row r="188" spans="1:13" x14ac:dyDescent="0.3">
      <c r="A188" t="s">
        <v>10</v>
      </c>
      <c r="B188" s="2" t="s">
        <v>634</v>
      </c>
      <c r="C188" t="s">
        <v>563</v>
      </c>
      <c r="D188" t="s">
        <v>431</v>
      </c>
      <c r="E188">
        <v>43</v>
      </c>
      <c r="F188">
        <v>47</v>
      </c>
      <c r="G188">
        <f t="shared" si="8"/>
        <v>-4</v>
      </c>
      <c r="H188" t="str">
        <f>IFERROR(VLOOKUP($A188,Sheet2!$A$2:$C$397,2,FALSE),"C")</f>
        <v>B+</v>
      </c>
      <c r="I188" s="1">
        <f>IFERROR(VLOOKUP($A188,Sheet2!$A$2:$C$397,3,FALSE),0)</f>
        <v>0.59550000000000003</v>
      </c>
      <c r="J188">
        <f>VLOOKUP($H188,Sheet2!$F$4:$G$16,2,FALSE)</f>
        <v>3.3</v>
      </c>
      <c r="K188" s="1">
        <f t="shared" si="9"/>
        <v>43.297750000000001</v>
      </c>
      <c r="L188" s="1">
        <f t="shared" si="10"/>
        <v>46.702249999999999</v>
      </c>
      <c r="M188" s="1">
        <f t="shared" si="11"/>
        <v>-3.4044999999999987</v>
      </c>
    </row>
    <row r="189" spans="1:13" x14ac:dyDescent="0.3">
      <c r="A189" t="s">
        <v>7</v>
      </c>
      <c r="B189" s="2" t="s">
        <v>634</v>
      </c>
      <c r="C189" t="s">
        <v>500</v>
      </c>
      <c r="D189" t="s">
        <v>420</v>
      </c>
      <c r="E189">
        <v>44</v>
      </c>
      <c r="F189">
        <v>36</v>
      </c>
      <c r="G189">
        <f t="shared" si="8"/>
        <v>8</v>
      </c>
      <c r="H189" t="str">
        <f>IFERROR(VLOOKUP($A189,Sheet2!$A$2:$C$397,2,FALSE),"C")</f>
        <v>C+</v>
      </c>
      <c r="I189" s="1">
        <f>IFERROR(VLOOKUP($A189,Sheet2!$A$2:$C$397,3,FALSE),0)</f>
        <v>-1.4892512</v>
      </c>
      <c r="J189">
        <f>VLOOKUP($H189,Sheet2!$F$4:$G$16,2,FALSE)</f>
        <v>2.2999999999999998</v>
      </c>
      <c r="K189" s="1">
        <f t="shared" si="9"/>
        <v>43.255374400000001</v>
      </c>
      <c r="L189" s="1">
        <f t="shared" si="10"/>
        <v>36.744625599999999</v>
      </c>
      <c r="M189" s="1">
        <f t="shared" si="11"/>
        <v>6.5107488000000018</v>
      </c>
    </row>
    <row r="190" spans="1:13" x14ac:dyDescent="0.3">
      <c r="A190" t="s">
        <v>7</v>
      </c>
      <c r="B190" s="2" t="s">
        <v>635</v>
      </c>
      <c r="C190" t="s">
        <v>500</v>
      </c>
      <c r="D190" t="s">
        <v>420</v>
      </c>
      <c r="E190">
        <v>44</v>
      </c>
      <c r="F190">
        <v>35</v>
      </c>
      <c r="G190">
        <f t="shared" si="8"/>
        <v>9</v>
      </c>
      <c r="H190" t="str">
        <f>IFERROR(VLOOKUP($A190,Sheet2!$A$2:$C$397,2,FALSE),"C")</f>
        <v>C+</v>
      </c>
      <c r="I190" s="1">
        <f>IFERROR(VLOOKUP($A190,Sheet2!$A$2:$C$397,3,FALSE),0)</f>
        <v>-1.4892512</v>
      </c>
      <c r="J190">
        <f>VLOOKUP($H190,Sheet2!$F$4:$G$16,2,FALSE)</f>
        <v>2.2999999999999998</v>
      </c>
      <c r="K190" s="1">
        <f t="shared" si="9"/>
        <v>43.255374400000001</v>
      </c>
      <c r="L190" s="1">
        <f t="shared" si="10"/>
        <v>35.744625599999999</v>
      </c>
      <c r="M190" s="1">
        <f t="shared" si="11"/>
        <v>7.5107488000000018</v>
      </c>
    </row>
    <row r="191" spans="1:13" x14ac:dyDescent="0.3">
      <c r="A191" t="s">
        <v>457</v>
      </c>
      <c r="B191" s="2" t="s">
        <v>636</v>
      </c>
      <c r="C191" t="s">
        <v>637</v>
      </c>
      <c r="D191" t="s">
        <v>431</v>
      </c>
      <c r="E191">
        <v>43</v>
      </c>
      <c r="F191">
        <v>45</v>
      </c>
      <c r="G191">
        <f t="shared" si="8"/>
        <v>-2</v>
      </c>
      <c r="H191" t="str">
        <f>IFERROR(VLOOKUP($A191,Sheet2!$A$2:$C$397,2,FALSE),"C")</f>
        <v>C</v>
      </c>
      <c r="I191" s="1">
        <f>IFERROR(VLOOKUP($A191,Sheet2!$A$2:$C$397,3,FALSE),0)</f>
        <v>0</v>
      </c>
      <c r="J191">
        <f>VLOOKUP($H191,Sheet2!$F$4:$G$16,2,FALSE)</f>
        <v>2</v>
      </c>
      <c r="K191" s="1">
        <f t="shared" si="9"/>
        <v>43</v>
      </c>
      <c r="L191" s="1">
        <f t="shared" si="10"/>
        <v>45</v>
      </c>
      <c r="M191" s="1">
        <f t="shared" si="11"/>
        <v>-2</v>
      </c>
    </row>
    <row r="192" spans="1:13" x14ac:dyDescent="0.3">
      <c r="A192" t="s">
        <v>9</v>
      </c>
      <c r="B192" s="2" t="s">
        <v>638</v>
      </c>
      <c r="C192" t="s">
        <v>639</v>
      </c>
      <c r="D192" t="s">
        <v>431</v>
      </c>
      <c r="E192">
        <v>47</v>
      </c>
      <c r="F192">
        <v>45</v>
      </c>
      <c r="G192">
        <f t="shared" si="8"/>
        <v>2</v>
      </c>
      <c r="H192" t="str">
        <f>IFERROR(VLOOKUP($A192,Sheet2!$A$2:$C$397,2,FALSE),"C")</f>
        <v>B+</v>
      </c>
      <c r="I192" s="1">
        <f>IFERROR(VLOOKUP($A192,Sheet2!$A$2:$C$397,3,FALSE),0)</f>
        <v>6.0699999999999997E-2</v>
      </c>
      <c r="J192">
        <f>VLOOKUP($H192,Sheet2!$F$4:$G$16,2,FALSE)</f>
        <v>3.3</v>
      </c>
      <c r="K192" s="1">
        <f t="shared" si="9"/>
        <v>47.030349999999999</v>
      </c>
      <c r="L192" s="1">
        <f t="shared" si="10"/>
        <v>44.969650000000001</v>
      </c>
      <c r="M192" s="1">
        <f t="shared" si="11"/>
        <v>2.0606999999999971</v>
      </c>
    </row>
    <row r="193" spans="1:13" x14ac:dyDescent="0.3">
      <c r="A193" t="s">
        <v>7</v>
      </c>
      <c r="B193" s="2" t="s">
        <v>640</v>
      </c>
      <c r="C193" t="s">
        <v>500</v>
      </c>
      <c r="D193" t="s">
        <v>420</v>
      </c>
      <c r="E193">
        <v>45</v>
      </c>
      <c r="F193">
        <v>36</v>
      </c>
      <c r="G193">
        <f t="shared" si="8"/>
        <v>9</v>
      </c>
      <c r="H193" t="str">
        <f>IFERROR(VLOOKUP($A193,Sheet2!$A$2:$C$397,2,FALSE),"C")</f>
        <v>C+</v>
      </c>
      <c r="I193" s="1">
        <f>IFERROR(VLOOKUP($A193,Sheet2!$A$2:$C$397,3,FALSE),0)</f>
        <v>-1.4892512</v>
      </c>
      <c r="J193">
        <f>VLOOKUP($H193,Sheet2!$F$4:$G$16,2,FALSE)</f>
        <v>2.2999999999999998</v>
      </c>
      <c r="K193" s="1">
        <f t="shared" si="9"/>
        <v>44.255374400000001</v>
      </c>
      <c r="L193" s="1">
        <f t="shared" si="10"/>
        <v>36.744625599999999</v>
      </c>
      <c r="M193" s="1">
        <f t="shared" si="11"/>
        <v>7.5107488000000018</v>
      </c>
    </row>
    <row r="194" spans="1:13" x14ac:dyDescent="0.3">
      <c r="A194" t="s">
        <v>11</v>
      </c>
      <c r="B194" s="2" t="s">
        <v>641</v>
      </c>
      <c r="C194" t="s">
        <v>642</v>
      </c>
      <c r="D194" t="s">
        <v>431</v>
      </c>
      <c r="E194">
        <v>42</v>
      </c>
      <c r="F194">
        <v>45</v>
      </c>
      <c r="G194">
        <f t="shared" si="8"/>
        <v>-3</v>
      </c>
      <c r="H194" t="str">
        <f>IFERROR(VLOOKUP($A194,Sheet2!$A$2:$C$397,2,FALSE),"C")</f>
        <v>B-</v>
      </c>
      <c r="I194" s="1">
        <f>IFERROR(VLOOKUP($A194,Sheet2!$A$2:$C$397,3,FALSE),0)</f>
        <v>0.62980391999999996</v>
      </c>
      <c r="J194">
        <f>VLOOKUP($H194,Sheet2!$F$4:$G$16,2,FALSE)</f>
        <v>2.7</v>
      </c>
      <c r="K194" s="1">
        <f t="shared" si="9"/>
        <v>42.31490196</v>
      </c>
      <c r="L194" s="1">
        <f t="shared" si="10"/>
        <v>44.68509804</v>
      </c>
      <c r="M194" s="1">
        <f t="shared" si="11"/>
        <v>-2.3701960799999995</v>
      </c>
    </row>
    <row r="195" spans="1:13" x14ac:dyDescent="0.3">
      <c r="A195" t="s">
        <v>7</v>
      </c>
      <c r="B195" s="2" t="s">
        <v>643</v>
      </c>
      <c r="C195" t="s">
        <v>500</v>
      </c>
      <c r="D195" t="s">
        <v>420</v>
      </c>
      <c r="E195">
        <v>44</v>
      </c>
      <c r="F195">
        <v>36</v>
      </c>
      <c r="G195">
        <f t="shared" ref="G195:G258" si="12">E195-F195</f>
        <v>8</v>
      </c>
      <c r="H195" t="str">
        <f>IFERROR(VLOOKUP($A195,Sheet2!$A$2:$C$397,2,FALSE),"C")</f>
        <v>C+</v>
      </c>
      <c r="I195" s="1">
        <f>IFERROR(VLOOKUP($A195,Sheet2!$A$2:$C$397,3,FALSE),0)</f>
        <v>-1.4892512</v>
      </c>
      <c r="J195">
        <f>VLOOKUP($H195,Sheet2!$F$4:$G$16,2,FALSE)</f>
        <v>2.2999999999999998</v>
      </c>
      <c r="K195" s="1">
        <f t="shared" ref="K195:K258" si="13">E195+(I195/2)</f>
        <v>43.255374400000001</v>
      </c>
      <c r="L195" s="1">
        <f t="shared" ref="L195:L258" si="14">F195-(I195/2)</f>
        <v>36.744625599999999</v>
      </c>
      <c r="M195" s="1">
        <f t="shared" ref="M195:M258" si="15">K195-L195</f>
        <v>6.5107488000000018</v>
      </c>
    </row>
    <row r="196" spans="1:13" x14ac:dyDescent="0.3">
      <c r="A196" t="s">
        <v>0</v>
      </c>
      <c r="B196" s="2" t="s">
        <v>644</v>
      </c>
      <c r="C196" t="s">
        <v>463</v>
      </c>
      <c r="D196" t="s">
        <v>431</v>
      </c>
      <c r="E196">
        <v>45</v>
      </c>
      <c r="F196">
        <v>45</v>
      </c>
      <c r="G196">
        <f t="shared" si="12"/>
        <v>0</v>
      </c>
      <c r="H196" t="str">
        <f>IFERROR(VLOOKUP($A196,Sheet2!$A$2:$C$397,2,FALSE),"C")</f>
        <v>B</v>
      </c>
      <c r="I196" s="1">
        <f>IFERROR(VLOOKUP($A196,Sheet2!$A$2:$C$397,3,FALSE),0)</f>
        <v>-0.90473683999999999</v>
      </c>
      <c r="J196">
        <f>VLOOKUP($H196,Sheet2!$F$4:$G$16,2,FALSE)</f>
        <v>3</v>
      </c>
      <c r="K196" s="1">
        <f t="shared" si="13"/>
        <v>44.547631580000001</v>
      </c>
      <c r="L196" s="1">
        <f t="shared" si="14"/>
        <v>45.452368419999999</v>
      </c>
      <c r="M196" s="1">
        <f t="shared" si="15"/>
        <v>-0.90473683999999821</v>
      </c>
    </row>
    <row r="197" spans="1:13" x14ac:dyDescent="0.3">
      <c r="A197" t="s">
        <v>7</v>
      </c>
      <c r="B197" s="2" t="s">
        <v>645</v>
      </c>
      <c r="C197" t="s">
        <v>500</v>
      </c>
      <c r="D197" t="s">
        <v>420</v>
      </c>
      <c r="E197">
        <v>45</v>
      </c>
      <c r="F197">
        <v>38</v>
      </c>
      <c r="G197">
        <f t="shared" si="12"/>
        <v>7</v>
      </c>
      <c r="H197" t="str">
        <f>IFERROR(VLOOKUP($A197,Sheet2!$A$2:$C$397,2,FALSE),"C")</f>
        <v>C+</v>
      </c>
      <c r="I197" s="1">
        <f>IFERROR(VLOOKUP($A197,Sheet2!$A$2:$C$397,3,FALSE),0)</f>
        <v>-1.4892512</v>
      </c>
      <c r="J197">
        <f>VLOOKUP($H197,Sheet2!$F$4:$G$16,2,FALSE)</f>
        <v>2.2999999999999998</v>
      </c>
      <c r="K197" s="1">
        <f t="shared" si="13"/>
        <v>44.255374400000001</v>
      </c>
      <c r="L197" s="1">
        <f t="shared" si="14"/>
        <v>38.744625599999999</v>
      </c>
      <c r="M197" s="1">
        <f t="shared" si="15"/>
        <v>5.5107488000000018</v>
      </c>
    </row>
    <row r="198" spans="1:13" x14ac:dyDescent="0.3">
      <c r="A198" t="s">
        <v>2</v>
      </c>
      <c r="B198" s="2" t="s">
        <v>646</v>
      </c>
      <c r="C198" t="s">
        <v>440</v>
      </c>
      <c r="D198" t="s">
        <v>420</v>
      </c>
      <c r="E198">
        <v>44</v>
      </c>
      <c r="F198">
        <v>39</v>
      </c>
      <c r="G198">
        <f t="shared" si="12"/>
        <v>5</v>
      </c>
      <c r="H198" t="str">
        <f>IFERROR(VLOOKUP($A198,Sheet2!$A$2:$C$397,2,FALSE),"C")</f>
        <v>B-</v>
      </c>
      <c r="I198" s="1">
        <f>IFERROR(VLOOKUP($A198,Sheet2!$A$2:$C$397,3,FALSE),0)</f>
        <v>8.7878789999999998E-2</v>
      </c>
      <c r="J198">
        <f>VLOOKUP($H198,Sheet2!$F$4:$G$16,2,FALSE)</f>
        <v>2.7</v>
      </c>
      <c r="K198" s="1">
        <f t="shared" si="13"/>
        <v>44.043939395000002</v>
      </c>
      <c r="L198" s="1">
        <f t="shared" si="14"/>
        <v>38.956060604999998</v>
      </c>
      <c r="M198" s="1">
        <f t="shared" si="15"/>
        <v>5.0878787900000049</v>
      </c>
    </row>
    <row r="199" spans="1:13" x14ac:dyDescent="0.3">
      <c r="A199" t="s">
        <v>7</v>
      </c>
      <c r="B199" s="2" t="s">
        <v>647</v>
      </c>
      <c r="C199" t="s">
        <v>500</v>
      </c>
      <c r="D199" t="s">
        <v>420</v>
      </c>
      <c r="E199">
        <v>46</v>
      </c>
      <c r="F199">
        <v>37</v>
      </c>
      <c r="G199">
        <f t="shared" si="12"/>
        <v>9</v>
      </c>
      <c r="H199" t="str">
        <f>IFERROR(VLOOKUP($A199,Sheet2!$A$2:$C$397,2,FALSE),"C")</f>
        <v>C+</v>
      </c>
      <c r="I199" s="1">
        <f>IFERROR(VLOOKUP($A199,Sheet2!$A$2:$C$397,3,FALSE),0)</f>
        <v>-1.4892512</v>
      </c>
      <c r="J199">
        <f>VLOOKUP($H199,Sheet2!$F$4:$G$16,2,FALSE)</f>
        <v>2.2999999999999998</v>
      </c>
      <c r="K199" s="1">
        <f t="shared" si="13"/>
        <v>45.255374400000001</v>
      </c>
      <c r="L199" s="1">
        <f t="shared" si="14"/>
        <v>37.744625599999999</v>
      </c>
      <c r="M199" s="1">
        <f t="shared" si="15"/>
        <v>7.5107488000000018</v>
      </c>
    </row>
    <row r="200" spans="1:13" x14ac:dyDescent="0.3">
      <c r="A200" t="s">
        <v>7</v>
      </c>
      <c r="B200" s="2" t="s">
        <v>648</v>
      </c>
      <c r="C200" t="s">
        <v>500</v>
      </c>
      <c r="D200" t="s">
        <v>420</v>
      </c>
      <c r="E200">
        <v>45</v>
      </c>
      <c r="F200">
        <v>37</v>
      </c>
      <c r="G200">
        <f t="shared" si="12"/>
        <v>8</v>
      </c>
      <c r="H200" t="str">
        <f>IFERROR(VLOOKUP($A200,Sheet2!$A$2:$C$397,2,FALSE),"C")</f>
        <v>C+</v>
      </c>
      <c r="I200" s="1">
        <f>IFERROR(VLOOKUP($A200,Sheet2!$A$2:$C$397,3,FALSE),0)</f>
        <v>-1.4892512</v>
      </c>
      <c r="J200">
        <f>VLOOKUP($H200,Sheet2!$F$4:$G$16,2,FALSE)</f>
        <v>2.2999999999999998</v>
      </c>
      <c r="K200" s="1">
        <f t="shared" si="13"/>
        <v>44.255374400000001</v>
      </c>
      <c r="L200" s="1">
        <f t="shared" si="14"/>
        <v>37.744625599999999</v>
      </c>
      <c r="M200" s="1">
        <f t="shared" si="15"/>
        <v>6.5107488000000018</v>
      </c>
    </row>
    <row r="201" spans="1:13" x14ac:dyDescent="0.3">
      <c r="A201" t="s">
        <v>9</v>
      </c>
      <c r="B201" s="2" t="s">
        <v>649</v>
      </c>
      <c r="C201" t="s">
        <v>650</v>
      </c>
      <c r="D201" t="s">
        <v>431</v>
      </c>
      <c r="E201">
        <v>48</v>
      </c>
      <c r="F201">
        <v>45</v>
      </c>
      <c r="G201">
        <f t="shared" si="12"/>
        <v>3</v>
      </c>
      <c r="H201" t="str">
        <f>IFERROR(VLOOKUP($A201,Sheet2!$A$2:$C$397,2,FALSE),"C")</f>
        <v>B+</v>
      </c>
      <c r="I201" s="1">
        <f>IFERROR(VLOOKUP($A201,Sheet2!$A$2:$C$397,3,FALSE),0)</f>
        <v>6.0699999999999997E-2</v>
      </c>
      <c r="J201">
        <f>VLOOKUP($H201,Sheet2!$F$4:$G$16,2,FALSE)</f>
        <v>3.3</v>
      </c>
      <c r="K201" s="1">
        <f t="shared" si="13"/>
        <v>48.030349999999999</v>
      </c>
      <c r="L201" s="1">
        <f t="shared" si="14"/>
        <v>44.969650000000001</v>
      </c>
      <c r="M201" s="1">
        <f t="shared" si="15"/>
        <v>3.0606999999999971</v>
      </c>
    </row>
    <row r="202" spans="1:13" x14ac:dyDescent="0.3">
      <c r="A202" t="s">
        <v>11</v>
      </c>
      <c r="B202" s="2" t="s">
        <v>649</v>
      </c>
      <c r="C202" t="s">
        <v>651</v>
      </c>
      <c r="D202" t="s">
        <v>431</v>
      </c>
      <c r="E202">
        <v>44</v>
      </c>
      <c r="F202">
        <v>46</v>
      </c>
      <c r="G202">
        <f t="shared" si="12"/>
        <v>-2</v>
      </c>
      <c r="H202" t="str">
        <f>IFERROR(VLOOKUP($A202,Sheet2!$A$2:$C$397,2,FALSE),"C")</f>
        <v>B-</v>
      </c>
      <c r="I202" s="1">
        <f>IFERROR(VLOOKUP($A202,Sheet2!$A$2:$C$397,3,FALSE),0)</f>
        <v>0.62980391999999996</v>
      </c>
      <c r="J202">
        <f>VLOOKUP($H202,Sheet2!$F$4:$G$16,2,FALSE)</f>
        <v>2.7</v>
      </c>
      <c r="K202" s="1">
        <f t="shared" si="13"/>
        <v>44.31490196</v>
      </c>
      <c r="L202" s="1">
        <f t="shared" si="14"/>
        <v>45.68509804</v>
      </c>
      <c r="M202" s="1">
        <f t="shared" si="15"/>
        <v>-1.3701960799999995</v>
      </c>
    </row>
    <row r="203" spans="1:13" x14ac:dyDescent="0.3">
      <c r="A203" t="s">
        <v>7</v>
      </c>
      <c r="B203" s="2" t="s">
        <v>649</v>
      </c>
      <c r="C203" t="s">
        <v>500</v>
      </c>
      <c r="D203" t="s">
        <v>420</v>
      </c>
      <c r="E203">
        <v>45</v>
      </c>
      <c r="F203">
        <v>36</v>
      </c>
      <c r="G203">
        <f t="shared" si="12"/>
        <v>9</v>
      </c>
      <c r="H203" t="str">
        <f>IFERROR(VLOOKUP($A203,Sheet2!$A$2:$C$397,2,FALSE),"C")</f>
        <v>C+</v>
      </c>
      <c r="I203" s="1">
        <f>IFERROR(VLOOKUP($A203,Sheet2!$A$2:$C$397,3,FALSE),0)</f>
        <v>-1.4892512</v>
      </c>
      <c r="J203">
        <f>VLOOKUP($H203,Sheet2!$F$4:$G$16,2,FALSE)</f>
        <v>2.2999999999999998</v>
      </c>
      <c r="K203" s="1">
        <f t="shared" si="13"/>
        <v>44.255374400000001</v>
      </c>
      <c r="L203" s="1">
        <f t="shared" si="14"/>
        <v>36.744625599999999</v>
      </c>
      <c r="M203" s="1">
        <f t="shared" si="15"/>
        <v>7.5107488000000018</v>
      </c>
    </row>
    <row r="204" spans="1:13" x14ac:dyDescent="0.3">
      <c r="A204" t="s">
        <v>7</v>
      </c>
      <c r="B204" s="2" t="s">
        <v>652</v>
      </c>
      <c r="C204" t="s">
        <v>653</v>
      </c>
      <c r="D204" t="s">
        <v>420</v>
      </c>
      <c r="E204">
        <v>44</v>
      </c>
      <c r="F204">
        <v>35</v>
      </c>
      <c r="G204">
        <f t="shared" si="12"/>
        <v>9</v>
      </c>
      <c r="H204" t="str">
        <f>IFERROR(VLOOKUP($A204,Sheet2!$A$2:$C$397,2,FALSE),"C")</f>
        <v>C+</v>
      </c>
      <c r="I204" s="1">
        <f>IFERROR(VLOOKUP($A204,Sheet2!$A$2:$C$397,3,FALSE),0)</f>
        <v>-1.4892512</v>
      </c>
      <c r="J204">
        <f>VLOOKUP($H204,Sheet2!$F$4:$G$16,2,FALSE)</f>
        <v>2.2999999999999998</v>
      </c>
      <c r="K204" s="1">
        <f t="shared" si="13"/>
        <v>43.255374400000001</v>
      </c>
      <c r="L204" s="1">
        <f t="shared" si="14"/>
        <v>35.744625599999999</v>
      </c>
      <c r="M204" s="1">
        <f t="shared" si="15"/>
        <v>7.5107488000000018</v>
      </c>
    </row>
    <row r="205" spans="1:13" x14ac:dyDescent="0.3">
      <c r="A205" t="s">
        <v>7</v>
      </c>
      <c r="B205" s="2" t="s">
        <v>654</v>
      </c>
      <c r="C205" t="s">
        <v>655</v>
      </c>
      <c r="D205" t="s">
        <v>420</v>
      </c>
      <c r="E205">
        <v>43</v>
      </c>
      <c r="F205">
        <v>38</v>
      </c>
      <c r="G205">
        <f t="shared" si="12"/>
        <v>5</v>
      </c>
      <c r="H205" t="str">
        <f>IFERROR(VLOOKUP($A205,Sheet2!$A$2:$C$397,2,FALSE),"C")</f>
        <v>C+</v>
      </c>
      <c r="I205" s="1">
        <f>IFERROR(VLOOKUP($A205,Sheet2!$A$2:$C$397,3,FALSE),0)</f>
        <v>-1.4892512</v>
      </c>
      <c r="J205">
        <f>VLOOKUP($H205,Sheet2!$F$4:$G$16,2,FALSE)</f>
        <v>2.2999999999999998</v>
      </c>
      <c r="K205" s="1">
        <f t="shared" si="13"/>
        <v>42.255374400000001</v>
      </c>
      <c r="L205" s="1">
        <f t="shared" si="14"/>
        <v>38.744625599999999</v>
      </c>
      <c r="M205" s="1">
        <f t="shared" si="15"/>
        <v>3.5107488000000018</v>
      </c>
    </row>
    <row r="206" spans="1:13" x14ac:dyDescent="0.3">
      <c r="A206" t="s">
        <v>7</v>
      </c>
      <c r="B206" s="2" t="s">
        <v>656</v>
      </c>
      <c r="C206" t="s">
        <v>500</v>
      </c>
      <c r="D206" t="s">
        <v>420</v>
      </c>
      <c r="E206">
        <v>44</v>
      </c>
      <c r="F206">
        <v>36</v>
      </c>
      <c r="G206">
        <f t="shared" si="12"/>
        <v>8</v>
      </c>
      <c r="H206" t="str">
        <f>IFERROR(VLOOKUP($A206,Sheet2!$A$2:$C$397,2,FALSE),"C")</f>
        <v>C+</v>
      </c>
      <c r="I206" s="1">
        <f>IFERROR(VLOOKUP($A206,Sheet2!$A$2:$C$397,3,FALSE),0)</f>
        <v>-1.4892512</v>
      </c>
      <c r="J206">
        <f>VLOOKUP($H206,Sheet2!$F$4:$G$16,2,FALSE)</f>
        <v>2.2999999999999998</v>
      </c>
      <c r="K206" s="1">
        <f t="shared" si="13"/>
        <v>43.255374400000001</v>
      </c>
      <c r="L206" s="1">
        <f t="shared" si="14"/>
        <v>36.744625599999999</v>
      </c>
      <c r="M206" s="1">
        <f t="shared" si="15"/>
        <v>6.5107488000000018</v>
      </c>
    </row>
    <row r="207" spans="1:13" x14ac:dyDescent="0.3">
      <c r="A207" t="s">
        <v>0</v>
      </c>
      <c r="B207" s="2" t="s">
        <v>657</v>
      </c>
      <c r="C207" t="s">
        <v>658</v>
      </c>
      <c r="D207" t="s">
        <v>431</v>
      </c>
      <c r="E207">
        <v>45</v>
      </c>
      <c r="F207">
        <v>48</v>
      </c>
      <c r="G207">
        <f t="shared" si="12"/>
        <v>-3</v>
      </c>
      <c r="H207" t="str">
        <f>IFERROR(VLOOKUP($A207,Sheet2!$A$2:$C$397,2,FALSE),"C")</f>
        <v>B</v>
      </c>
      <c r="I207" s="1">
        <f>IFERROR(VLOOKUP($A207,Sheet2!$A$2:$C$397,3,FALSE),0)</f>
        <v>-0.90473683999999999</v>
      </c>
      <c r="J207">
        <f>VLOOKUP($H207,Sheet2!$F$4:$G$16,2,FALSE)</f>
        <v>3</v>
      </c>
      <c r="K207" s="1">
        <f t="shared" si="13"/>
        <v>44.547631580000001</v>
      </c>
      <c r="L207" s="1">
        <f t="shared" si="14"/>
        <v>48.452368419999999</v>
      </c>
      <c r="M207" s="1">
        <f t="shared" si="15"/>
        <v>-3.9047368399999982</v>
      </c>
    </row>
    <row r="208" spans="1:13" x14ac:dyDescent="0.3">
      <c r="A208" t="s">
        <v>7</v>
      </c>
      <c r="B208" s="2" t="s">
        <v>657</v>
      </c>
      <c r="C208" t="s">
        <v>500</v>
      </c>
      <c r="D208" t="s">
        <v>420</v>
      </c>
      <c r="E208">
        <v>44</v>
      </c>
      <c r="F208">
        <v>37</v>
      </c>
      <c r="G208">
        <f t="shared" si="12"/>
        <v>7</v>
      </c>
      <c r="H208" t="str">
        <f>IFERROR(VLOOKUP($A208,Sheet2!$A$2:$C$397,2,FALSE),"C")</f>
        <v>C+</v>
      </c>
      <c r="I208" s="1">
        <f>IFERROR(VLOOKUP($A208,Sheet2!$A$2:$C$397,3,FALSE),0)</f>
        <v>-1.4892512</v>
      </c>
      <c r="J208">
        <f>VLOOKUP($H208,Sheet2!$F$4:$G$16,2,FALSE)</f>
        <v>2.2999999999999998</v>
      </c>
      <c r="K208" s="1">
        <f t="shared" si="13"/>
        <v>43.255374400000001</v>
      </c>
      <c r="L208" s="1">
        <f t="shared" si="14"/>
        <v>37.744625599999999</v>
      </c>
      <c r="M208" s="1">
        <f t="shared" si="15"/>
        <v>5.5107488000000018</v>
      </c>
    </row>
    <row r="209" spans="1:13" x14ac:dyDescent="0.3">
      <c r="A209" t="s">
        <v>8</v>
      </c>
      <c r="B209" s="2" t="s">
        <v>659</v>
      </c>
      <c r="C209" t="s">
        <v>426</v>
      </c>
      <c r="D209" t="s">
        <v>420</v>
      </c>
      <c r="E209">
        <v>42</v>
      </c>
      <c r="F209">
        <v>41</v>
      </c>
      <c r="G209">
        <f t="shared" si="12"/>
        <v>1</v>
      </c>
      <c r="H209" t="str">
        <f>IFERROR(VLOOKUP($A209,Sheet2!$A$2:$C$397,2,FALSE),"C")</f>
        <v>B</v>
      </c>
      <c r="I209" s="1">
        <f>IFERROR(VLOOKUP($A209,Sheet2!$A$2:$C$397,3,FALSE),0)</f>
        <v>-0.97508196999999996</v>
      </c>
      <c r="J209">
        <f>VLOOKUP($H209,Sheet2!$F$4:$G$16,2,FALSE)</f>
        <v>3</v>
      </c>
      <c r="K209" s="1">
        <f t="shared" si="13"/>
        <v>41.512459014999997</v>
      </c>
      <c r="L209" s="1">
        <f t="shared" si="14"/>
        <v>41.487540985000003</v>
      </c>
      <c r="M209" s="1">
        <f t="shared" si="15"/>
        <v>2.4918029999994928E-2</v>
      </c>
    </row>
    <row r="210" spans="1:13" x14ac:dyDescent="0.3">
      <c r="A210" t="s">
        <v>505</v>
      </c>
      <c r="B210" s="2" t="s">
        <v>660</v>
      </c>
      <c r="C210" t="s">
        <v>661</v>
      </c>
      <c r="D210" t="s">
        <v>420</v>
      </c>
      <c r="E210">
        <v>42</v>
      </c>
      <c r="F210">
        <v>38</v>
      </c>
      <c r="G210">
        <f t="shared" si="12"/>
        <v>4</v>
      </c>
      <c r="H210" t="str">
        <f>IFERROR(VLOOKUP($A210,Sheet2!$A$2:$C$397,2,FALSE),"C")</f>
        <v>C</v>
      </c>
      <c r="I210" s="1">
        <f>IFERROR(VLOOKUP($A210,Sheet2!$A$2:$C$397,3,FALSE),0)</f>
        <v>0</v>
      </c>
      <c r="J210">
        <f>VLOOKUP($H210,Sheet2!$F$4:$G$16,2,FALSE)</f>
        <v>2</v>
      </c>
      <c r="K210" s="1">
        <f t="shared" si="13"/>
        <v>42</v>
      </c>
      <c r="L210" s="1">
        <f t="shared" si="14"/>
        <v>38</v>
      </c>
      <c r="M210" s="1">
        <f t="shared" si="15"/>
        <v>4</v>
      </c>
    </row>
    <row r="211" spans="1:13" x14ac:dyDescent="0.3">
      <c r="A211" t="s">
        <v>7</v>
      </c>
      <c r="B211" s="2" t="s">
        <v>662</v>
      </c>
      <c r="C211" t="s">
        <v>500</v>
      </c>
      <c r="D211" t="s">
        <v>420</v>
      </c>
      <c r="E211">
        <v>43</v>
      </c>
      <c r="F211">
        <v>39</v>
      </c>
      <c r="G211">
        <f t="shared" si="12"/>
        <v>4</v>
      </c>
      <c r="H211" t="str">
        <f>IFERROR(VLOOKUP($A211,Sheet2!$A$2:$C$397,2,FALSE),"C")</f>
        <v>C+</v>
      </c>
      <c r="I211" s="1">
        <f>IFERROR(VLOOKUP($A211,Sheet2!$A$2:$C$397,3,FALSE),0)</f>
        <v>-1.4892512</v>
      </c>
      <c r="J211">
        <f>VLOOKUP($H211,Sheet2!$F$4:$G$16,2,FALSE)</f>
        <v>2.2999999999999998</v>
      </c>
      <c r="K211" s="1">
        <f t="shared" si="13"/>
        <v>42.255374400000001</v>
      </c>
      <c r="L211" s="1">
        <f t="shared" si="14"/>
        <v>39.744625599999999</v>
      </c>
      <c r="M211" s="1">
        <f t="shared" si="15"/>
        <v>2.5107488000000018</v>
      </c>
    </row>
    <row r="212" spans="1:13" x14ac:dyDescent="0.3">
      <c r="A212" t="s">
        <v>7</v>
      </c>
      <c r="B212" s="2" t="s">
        <v>663</v>
      </c>
      <c r="C212" t="s">
        <v>500</v>
      </c>
      <c r="D212" t="s">
        <v>420</v>
      </c>
      <c r="E212">
        <v>44</v>
      </c>
      <c r="F212">
        <v>37</v>
      </c>
      <c r="G212">
        <f t="shared" si="12"/>
        <v>7</v>
      </c>
      <c r="H212" t="str">
        <f>IFERROR(VLOOKUP($A212,Sheet2!$A$2:$C$397,2,FALSE),"C")</f>
        <v>C+</v>
      </c>
      <c r="I212" s="1">
        <f>IFERROR(VLOOKUP($A212,Sheet2!$A$2:$C$397,3,FALSE),0)</f>
        <v>-1.4892512</v>
      </c>
      <c r="J212">
        <f>VLOOKUP($H212,Sheet2!$F$4:$G$16,2,FALSE)</f>
        <v>2.2999999999999998</v>
      </c>
      <c r="K212" s="1">
        <f t="shared" si="13"/>
        <v>43.255374400000001</v>
      </c>
      <c r="L212" s="1">
        <f t="shared" si="14"/>
        <v>37.744625599999999</v>
      </c>
      <c r="M212" s="1">
        <f t="shared" si="15"/>
        <v>5.5107488000000018</v>
      </c>
    </row>
    <row r="213" spans="1:13" x14ac:dyDescent="0.3">
      <c r="A213" t="s">
        <v>7</v>
      </c>
      <c r="B213" s="2" t="s">
        <v>664</v>
      </c>
      <c r="C213" t="s">
        <v>500</v>
      </c>
      <c r="D213" t="s">
        <v>420</v>
      </c>
      <c r="E213">
        <v>44</v>
      </c>
      <c r="F213">
        <v>37</v>
      </c>
      <c r="G213">
        <f t="shared" si="12"/>
        <v>7</v>
      </c>
      <c r="H213" t="str">
        <f>IFERROR(VLOOKUP($A213,Sheet2!$A$2:$C$397,2,FALSE),"C")</f>
        <v>C+</v>
      </c>
      <c r="I213" s="1">
        <f>IFERROR(VLOOKUP($A213,Sheet2!$A$2:$C$397,3,FALSE),0)</f>
        <v>-1.4892512</v>
      </c>
      <c r="J213">
        <f>VLOOKUP($H213,Sheet2!$F$4:$G$16,2,FALSE)</f>
        <v>2.2999999999999998</v>
      </c>
      <c r="K213" s="1">
        <f t="shared" si="13"/>
        <v>43.255374400000001</v>
      </c>
      <c r="L213" s="1">
        <f t="shared" si="14"/>
        <v>37.744625599999999</v>
      </c>
      <c r="M213" s="1">
        <f t="shared" si="15"/>
        <v>5.5107488000000018</v>
      </c>
    </row>
    <row r="214" spans="1:13" x14ac:dyDescent="0.3">
      <c r="A214" t="s">
        <v>9</v>
      </c>
      <c r="B214" s="2" t="s">
        <v>665</v>
      </c>
      <c r="C214" t="s">
        <v>556</v>
      </c>
      <c r="D214" t="s">
        <v>431</v>
      </c>
      <c r="E214">
        <v>43</v>
      </c>
      <c r="F214">
        <v>49</v>
      </c>
      <c r="G214">
        <f t="shared" si="12"/>
        <v>-6</v>
      </c>
      <c r="H214" t="str">
        <f>IFERROR(VLOOKUP($A214,Sheet2!$A$2:$C$397,2,FALSE),"C")</f>
        <v>B+</v>
      </c>
      <c r="I214" s="1">
        <f>IFERROR(VLOOKUP($A214,Sheet2!$A$2:$C$397,3,FALSE),0)</f>
        <v>6.0699999999999997E-2</v>
      </c>
      <c r="J214">
        <f>VLOOKUP($H214,Sheet2!$F$4:$G$16,2,FALSE)</f>
        <v>3.3</v>
      </c>
      <c r="K214" s="1">
        <f t="shared" si="13"/>
        <v>43.030349999999999</v>
      </c>
      <c r="L214" s="1">
        <f t="shared" si="14"/>
        <v>48.969650000000001</v>
      </c>
      <c r="M214" s="1">
        <f t="shared" si="15"/>
        <v>-5.9393000000000029</v>
      </c>
    </row>
    <row r="215" spans="1:13" x14ac:dyDescent="0.3">
      <c r="A215" t="s">
        <v>7</v>
      </c>
      <c r="B215" s="2" t="s">
        <v>665</v>
      </c>
      <c r="C215" t="s">
        <v>500</v>
      </c>
      <c r="D215" t="s">
        <v>420</v>
      </c>
      <c r="E215">
        <v>44</v>
      </c>
      <c r="F215">
        <v>38</v>
      </c>
      <c r="G215">
        <f t="shared" si="12"/>
        <v>6</v>
      </c>
      <c r="H215" t="str">
        <f>IFERROR(VLOOKUP($A215,Sheet2!$A$2:$C$397,2,FALSE),"C")</f>
        <v>C+</v>
      </c>
      <c r="I215" s="1">
        <f>IFERROR(VLOOKUP($A215,Sheet2!$A$2:$C$397,3,FALSE),0)</f>
        <v>-1.4892512</v>
      </c>
      <c r="J215">
        <f>VLOOKUP($H215,Sheet2!$F$4:$G$16,2,FALSE)</f>
        <v>2.2999999999999998</v>
      </c>
      <c r="K215" s="1">
        <f t="shared" si="13"/>
        <v>43.255374400000001</v>
      </c>
      <c r="L215" s="1">
        <f t="shared" si="14"/>
        <v>38.744625599999999</v>
      </c>
      <c r="M215" s="1">
        <f t="shared" si="15"/>
        <v>4.5107488000000018</v>
      </c>
    </row>
    <row r="216" spans="1:13" x14ac:dyDescent="0.3">
      <c r="A216" t="s">
        <v>0</v>
      </c>
      <c r="B216" s="2" t="s">
        <v>666</v>
      </c>
      <c r="C216" t="s">
        <v>667</v>
      </c>
      <c r="D216" t="s">
        <v>431</v>
      </c>
      <c r="E216">
        <v>48</v>
      </c>
      <c r="F216">
        <v>44</v>
      </c>
      <c r="G216">
        <f t="shared" si="12"/>
        <v>4</v>
      </c>
      <c r="H216" t="str">
        <f>IFERROR(VLOOKUP($A216,Sheet2!$A$2:$C$397,2,FALSE),"C")</f>
        <v>B</v>
      </c>
      <c r="I216" s="1">
        <f>IFERROR(VLOOKUP($A216,Sheet2!$A$2:$C$397,3,FALSE),0)</f>
        <v>-0.90473683999999999</v>
      </c>
      <c r="J216">
        <f>VLOOKUP($H216,Sheet2!$F$4:$G$16,2,FALSE)</f>
        <v>3</v>
      </c>
      <c r="K216" s="1">
        <f t="shared" si="13"/>
        <v>47.547631580000001</v>
      </c>
      <c r="L216" s="1">
        <f t="shared" si="14"/>
        <v>44.452368419999999</v>
      </c>
      <c r="M216" s="1">
        <f t="shared" si="15"/>
        <v>3.0952631600000018</v>
      </c>
    </row>
    <row r="217" spans="1:13" x14ac:dyDescent="0.3">
      <c r="A217" t="s">
        <v>7</v>
      </c>
      <c r="B217" s="2" t="s">
        <v>666</v>
      </c>
      <c r="C217" t="s">
        <v>500</v>
      </c>
      <c r="D217" t="s">
        <v>420</v>
      </c>
      <c r="E217">
        <v>43</v>
      </c>
      <c r="F217">
        <v>37</v>
      </c>
      <c r="G217">
        <f t="shared" si="12"/>
        <v>6</v>
      </c>
      <c r="H217" t="str">
        <f>IFERROR(VLOOKUP($A217,Sheet2!$A$2:$C$397,2,FALSE),"C")</f>
        <v>C+</v>
      </c>
      <c r="I217" s="1">
        <f>IFERROR(VLOOKUP($A217,Sheet2!$A$2:$C$397,3,FALSE),0)</f>
        <v>-1.4892512</v>
      </c>
      <c r="J217">
        <f>VLOOKUP($H217,Sheet2!$F$4:$G$16,2,FALSE)</f>
        <v>2.2999999999999998</v>
      </c>
      <c r="K217" s="1">
        <f t="shared" si="13"/>
        <v>42.255374400000001</v>
      </c>
      <c r="L217" s="1">
        <f t="shared" si="14"/>
        <v>37.744625599999999</v>
      </c>
      <c r="M217" s="1">
        <f t="shared" si="15"/>
        <v>4.5107488000000018</v>
      </c>
    </row>
    <row r="218" spans="1:13" x14ac:dyDescent="0.3">
      <c r="A218" t="s">
        <v>11</v>
      </c>
      <c r="B218" s="2" t="s">
        <v>666</v>
      </c>
      <c r="C218" t="s">
        <v>668</v>
      </c>
      <c r="D218" t="s">
        <v>431</v>
      </c>
      <c r="E218">
        <v>42</v>
      </c>
      <c r="F218">
        <v>47</v>
      </c>
      <c r="G218">
        <f t="shared" si="12"/>
        <v>-5</v>
      </c>
      <c r="H218" t="str">
        <f>IFERROR(VLOOKUP($A218,Sheet2!$A$2:$C$397,2,FALSE),"C")</f>
        <v>B-</v>
      </c>
      <c r="I218" s="1">
        <f>IFERROR(VLOOKUP($A218,Sheet2!$A$2:$C$397,3,FALSE),0)</f>
        <v>0.62980391999999996</v>
      </c>
      <c r="J218">
        <f>VLOOKUP($H218,Sheet2!$F$4:$G$16,2,FALSE)</f>
        <v>2.7</v>
      </c>
      <c r="K218" s="1">
        <f t="shared" si="13"/>
        <v>42.31490196</v>
      </c>
      <c r="L218" s="1">
        <f t="shared" si="14"/>
        <v>46.68509804</v>
      </c>
      <c r="M218" s="1">
        <f t="shared" si="15"/>
        <v>-4.3701960799999995</v>
      </c>
    </row>
    <row r="219" spans="1:13" x14ac:dyDescent="0.3">
      <c r="A219" t="s">
        <v>9</v>
      </c>
      <c r="B219" s="2" t="s">
        <v>669</v>
      </c>
      <c r="C219" t="s">
        <v>670</v>
      </c>
      <c r="D219" t="s">
        <v>431</v>
      </c>
      <c r="E219">
        <v>44</v>
      </c>
      <c r="F219">
        <v>50</v>
      </c>
      <c r="G219">
        <f t="shared" si="12"/>
        <v>-6</v>
      </c>
      <c r="H219" t="str">
        <f>IFERROR(VLOOKUP($A219,Sheet2!$A$2:$C$397,2,FALSE),"C")</f>
        <v>B+</v>
      </c>
      <c r="I219" s="1">
        <f>IFERROR(VLOOKUP($A219,Sheet2!$A$2:$C$397,3,FALSE),0)</f>
        <v>6.0699999999999997E-2</v>
      </c>
      <c r="J219">
        <f>VLOOKUP($H219,Sheet2!$F$4:$G$16,2,FALSE)</f>
        <v>3.3</v>
      </c>
      <c r="K219" s="1">
        <f t="shared" si="13"/>
        <v>44.030349999999999</v>
      </c>
      <c r="L219" s="1">
        <f t="shared" si="14"/>
        <v>49.969650000000001</v>
      </c>
      <c r="M219" s="1">
        <f t="shared" si="15"/>
        <v>-5.9393000000000029</v>
      </c>
    </row>
    <row r="220" spans="1:13" x14ac:dyDescent="0.3">
      <c r="A220" t="s">
        <v>10</v>
      </c>
      <c r="B220" s="2" t="s">
        <v>669</v>
      </c>
      <c r="C220" t="s">
        <v>563</v>
      </c>
      <c r="D220" t="s">
        <v>431</v>
      </c>
      <c r="E220">
        <v>45</v>
      </c>
      <c r="F220">
        <v>46</v>
      </c>
      <c r="G220">
        <f t="shared" si="12"/>
        <v>-1</v>
      </c>
      <c r="H220" t="str">
        <f>IFERROR(VLOOKUP($A220,Sheet2!$A$2:$C$397,2,FALSE),"C")</f>
        <v>B+</v>
      </c>
      <c r="I220" s="1">
        <f>IFERROR(VLOOKUP($A220,Sheet2!$A$2:$C$397,3,FALSE),0)</f>
        <v>0.59550000000000003</v>
      </c>
      <c r="J220">
        <f>VLOOKUP($H220,Sheet2!$F$4:$G$16,2,FALSE)</f>
        <v>3.3</v>
      </c>
      <c r="K220" s="1">
        <f t="shared" si="13"/>
        <v>45.297750000000001</v>
      </c>
      <c r="L220" s="1">
        <f t="shared" si="14"/>
        <v>45.702249999999999</v>
      </c>
      <c r="M220" s="1">
        <f t="shared" si="15"/>
        <v>-0.40449999999999875</v>
      </c>
    </row>
    <row r="221" spans="1:13" x14ac:dyDescent="0.3">
      <c r="A221" t="s">
        <v>7</v>
      </c>
      <c r="B221" s="2" t="s">
        <v>669</v>
      </c>
      <c r="C221" t="s">
        <v>500</v>
      </c>
      <c r="D221" t="s">
        <v>420</v>
      </c>
      <c r="E221">
        <v>42</v>
      </c>
      <c r="F221">
        <v>38</v>
      </c>
      <c r="G221">
        <f t="shared" si="12"/>
        <v>4</v>
      </c>
      <c r="H221" t="str">
        <f>IFERROR(VLOOKUP($A221,Sheet2!$A$2:$C$397,2,FALSE),"C")</f>
        <v>C+</v>
      </c>
      <c r="I221" s="1">
        <f>IFERROR(VLOOKUP($A221,Sheet2!$A$2:$C$397,3,FALSE),0)</f>
        <v>-1.4892512</v>
      </c>
      <c r="J221">
        <f>VLOOKUP($H221,Sheet2!$F$4:$G$16,2,FALSE)</f>
        <v>2.2999999999999998</v>
      </c>
      <c r="K221" s="1">
        <f t="shared" si="13"/>
        <v>41.255374400000001</v>
      </c>
      <c r="L221" s="1">
        <f t="shared" si="14"/>
        <v>38.744625599999999</v>
      </c>
      <c r="M221" s="1">
        <f t="shared" si="15"/>
        <v>2.5107488000000018</v>
      </c>
    </row>
    <row r="222" spans="1:13" x14ac:dyDescent="0.3">
      <c r="A222" t="s">
        <v>7</v>
      </c>
      <c r="B222" s="2" t="s">
        <v>507</v>
      </c>
      <c r="C222" t="s">
        <v>500</v>
      </c>
      <c r="D222" t="s">
        <v>420</v>
      </c>
      <c r="E222">
        <v>42</v>
      </c>
      <c r="F222">
        <v>38</v>
      </c>
      <c r="G222">
        <f t="shared" si="12"/>
        <v>4</v>
      </c>
      <c r="H222" t="str">
        <f>IFERROR(VLOOKUP($A222,Sheet2!$A$2:$C$397,2,FALSE),"C")</f>
        <v>C+</v>
      </c>
      <c r="I222" s="1">
        <f>IFERROR(VLOOKUP($A222,Sheet2!$A$2:$C$397,3,FALSE),0)</f>
        <v>-1.4892512</v>
      </c>
      <c r="J222">
        <f>VLOOKUP($H222,Sheet2!$F$4:$G$16,2,FALSE)</f>
        <v>2.2999999999999998</v>
      </c>
      <c r="K222" s="1">
        <f t="shared" si="13"/>
        <v>41.255374400000001</v>
      </c>
      <c r="L222" s="1">
        <f t="shared" si="14"/>
        <v>38.744625599999999</v>
      </c>
      <c r="M222" s="1">
        <f t="shared" si="15"/>
        <v>2.5107488000000018</v>
      </c>
    </row>
    <row r="223" spans="1:13" x14ac:dyDescent="0.3">
      <c r="A223" t="s">
        <v>13</v>
      </c>
      <c r="B223" s="2" t="s">
        <v>514</v>
      </c>
      <c r="C223" t="s">
        <v>455</v>
      </c>
      <c r="D223" t="s">
        <v>1</v>
      </c>
      <c r="E223">
        <v>39</v>
      </c>
      <c r="F223">
        <v>51</v>
      </c>
      <c r="G223">
        <f t="shared" si="12"/>
        <v>-12</v>
      </c>
      <c r="H223" t="str">
        <f>IFERROR(VLOOKUP($A223,Sheet2!$A$2:$C$397,2,FALSE),"C")</f>
        <v>A+</v>
      </c>
      <c r="I223" s="1">
        <f>IFERROR(VLOOKUP($A223,Sheet2!$A$2:$C$397,3,FALSE),0)</f>
        <v>0.61341175999999997</v>
      </c>
      <c r="J223">
        <f>VLOOKUP($H223,Sheet2!$F$4:$G$16,2,FALSE)</f>
        <v>4</v>
      </c>
      <c r="K223" s="1">
        <f t="shared" si="13"/>
        <v>39.306705880000003</v>
      </c>
      <c r="L223" s="1">
        <f t="shared" si="14"/>
        <v>50.693294119999997</v>
      </c>
      <c r="M223" s="1">
        <f t="shared" si="15"/>
        <v>-11.386588239999995</v>
      </c>
    </row>
    <row r="224" spans="1:13" x14ac:dyDescent="0.3">
      <c r="A224" t="s">
        <v>7</v>
      </c>
      <c r="B224" s="2" t="s">
        <v>514</v>
      </c>
      <c r="C224" t="s">
        <v>500</v>
      </c>
      <c r="D224" t="s">
        <v>420</v>
      </c>
      <c r="E224">
        <v>42</v>
      </c>
      <c r="F224">
        <v>37</v>
      </c>
      <c r="G224">
        <f t="shared" si="12"/>
        <v>5</v>
      </c>
      <c r="H224" t="str">
        <f>IFERROR(VLOOKUP($A224,Sheet2!$A$2:$C$397,2,FALSE),"C")</f>
        <v>C+</v>
      </c>
      <c r="I224" s="1">
        <f>IFERROR(VLOOKUP($A224,Sheet2!$A$2:$C$397,3,FALSE),0)</f>
        <v>-1.4892512</v>
      </c>
      <c r="J224">
        <f>VLOOKUP($H224,Sheet2!$F$4:$G$16,2,FALSE)</f>
        <v>2.2999999999999998</v>
      </c>
      <c r="K224" s="1">
        <f t="shared" si="13"/>
        <v>41.255374400000001</v>
      </c>
      <c r="L224" s="1">
        <f t="shared" si="14"/>
        <v>37.744625599999999</v>
      </c>
      <c r="M224" s="1">
        <f t="shared" si="15"/>
        <v>3.5107488000000018</v>
      </c>
    </row>
    <row r="225" spans="1:13" x14ac:dyDescent="0.3">
      <c r="A225" t="s">
        <v>7</v>
      </c>
      <c r="B225" s="2" t="s">
        <v>521</v>
      </c>
      <c r="C225" t="s">
        <v>500</v>
      </c>
      <c r="D225" t="s">
        <v>420</v>
      </c>
      <c r="E225">
        <v>41</v>
      </c>
      <c r="F225">
        <v>39</v>
      </c>
      <c r="G225">
        <f t="shared" si="12"/>
        <v>2</v>
      </c>
      <c r="H225" t="str">
        <f>IFERROR(VLOOKUP($A225,Sheet2!$A$2:$C$397,2,FALSE),"C")</f>
        <v>C+</v>
      </c>
      <c r="I225" s="1">
        <f>IFERROR(VLOOKUP($A225,Sheet2!$A$2:$C$397,3,FALSE),0)</f>
        <v>-1.4892512</v>
      </c>
      <c r="J225">
        <f>VLOOKUP($H225,Sheet2!$F$4:$G$16,2,FALSE)</f>
        <v>2.2999999999999998</v>
      </c>
      <c r="K225" s="1">
        <f t="shared" si="13"/>
        <v>40.255374400000001</v>
      </c>
      <c r="L225" s="1">
        <f t="shared" si="14"/>
        <v>39.744625599999999</v>
      </c>
      <c r="M225" s="1">
        <f t="shared" si="15"/>
        <v>0.51074880000000178</v>
      </c>
    </row>
    <row r="226" spans="1:13" x14ac:dyDescent="0.3">
      <c r="A226" t="s">
        <v>0</v>
      </c>
      <c r="B226" s="2" t="s">
        <v>671</v>
      </c>
      <c r="C226" t="s">
        <v>672</v>
      </c>
      <c r="D226" t="s">
        <v>431</v>
      </c>
      <c r="E226">
        <v>44</v>
      </c>
      <c r="F226">
        <v>46</v>
      </c>
      <c r="G226">
        <f t="shared" si="12"/>
        <v>-2</v>
      </c>
      <c r="H226" t="str">
        <f>IFERROR(VLOOKUP($A226,Sheet2!$A$2:$C$397,2,FALSE),"C")</f>
        <v>B</v>
      </c>
      <c r="I226" s="1">
        <f>IFERROR(VLOOKUP($A226,Sheet2!$A$2:$C$397,3,FALSE),0)</f>
        <v>-0.90473683999999999</v>
      </c>
      <c r="J226">
        <f>VLOOKUP($H226,Sheet2!$F$4:$G$16,2,FALSE)</f>
        <v>3</v>
      </c>
      <c r="K226" s="1">
        <f t="shared" si="13"/>
        <v>43.547631580000001</v>
      </c>
      <c r="L226" s="1">
        <f t="shared" si="14"/>
        <v>46.452368419999999</v>
      </c>
      <c r="M226" s="1">
        <f t="shared" si="15"/>
        <v>-2.9047368399999982</v>
      </c>
    </row>
    <row r="227" spans="1:13" x14ac:dyDescent="0.3">
      <c r="A227" t="s">
        <v>7</v>
      </c>
      <c r="B227" s="2" t="s">
        <v>671</v>
      </c>
      <c r="C227" t="s">
        <v>500</v>
      </c>
      <c r="D227" t="s">
        <v>420</v>
      </c>
      <c r="E227">
        <v>43</v>
      </c>
      <c r="F227">
        <v>39</v>
      </c>
      <c r="G227">
        <f t="shared" si="12"/>
        <v>4</v>
      </c>
      <c r="H227" t="str">
        <f>IFERROR(VLOOKUP($A227,Sheet2!$A$2:$C$397,2,FALSE),"C")</f>
        <v>C+</v>
      </c>
      <c r="I227" s="1">
        <f>IFERROR(VLOOKUP($A227,Sheet2!$A$2:$C$397,3,FALSE),0)</f>
        <v>-1.4892512</v>
      </c>
      <c r="J227">
        <f>VLOOKUP($H227,Sheet2!$F$4:$G$16,2,FALSE)</f>
        <v>2.2999999999999998</v>
      </c>
      <c r="K227" s="1">
        <f t="shared" si="13"/>
        <v>42.255374400000001</v>
      </c>
      <c r="L227" s="1">
        <f t="shared" si="14"/>
        <v>39.744625599999999</v>
      </c>
      <c r="M227" s="1">
        <f t="shared" si="15"/>
        <v>2.5107488000000018</v>
      </c>
    </row>
    <row r="228" spans="1:13" x14ac:dyDescent="0.3">
      <c r="A228" t="s">
        <v>7</v>
      </c>
      <c r="B228" s="2" t="s">
        <v>673</v>
      </c>
      <c r="C228" t="s">
        <v>500</v>
      </c>
      <c r="D228" t="s">
        <v>420</v>
      </c>
      <c r="E228">
        <v>42</v>
      </c>
      <c r="F228">
        <v>40</v>
      </c>
      <c r="G228">
        <f t="shared" si="12"/>
        <v>2</v>
      </c>
      <c r="H228" t="str">
        <f>IFERROR(VLOOKUP($A228,Sheet2!$A$2:$C$397,2,FALSE),"C")</f>
        <v>C+</v>
      </c>
      <c r="I228" s="1">
        <f>IFERROR(VLOOKUP($A228,Sheet2!$A$2:$C$397,3,FALSE),0)</f>
        <v>-1.4892512</v>
      </c>
      <c r="J228">
        <f>VLOOKUP($H228,Sheet2!$F$4:$G$16,2,FALSE)</f>
        <v>2.2999999999999998</v>
      </c>
      <c r="K228" s="1">
        <f t="shared" si="13"/>
        <v>41.255374400000001</v>
      </c>
      <c r="L228" s="1">
        <f t="shared" si="14"/>
        <v>40.744625599999999</v>
      </c>
      <c r="M228" s="1">
        <f t="shared" si="15"/>
        <v>0.51074880000000178</v>
      </c>
    </row>
    <row r="229" spans="1:13" x14ac:dyDescent="0.3">
      <c r="A229" t="s">
        <v>7</v>
      </c>
      <c r="B229" s="2" t="s">
        <v>674</v>
      </c>
      <c r="C229" t="s">
        <v>500</v>
      </c>
      <c r="D229" t="s">
        <v>420</v>
      </c>
      <c r="E229">
        <v>42</v>
      </c>
      <c r="F229">
        <v>38</v>
      </c>
      <c r="G229">
        <f t="shared" si="12"/>
        <v>4</v>
      </c>
      <c r="H229" t="str">
        <f>IFERROR(VLOOKUP($A229,Sheet2!$A$2:$C$397,2,FALSE),"C")</f>
        <v>C+</v>
      </c>
      <c r="I229" s="1">
        <f>IFERROR(VLOOKUP($A229,Sheet2!$A$2:$C$397,3,FALSE),0)</f>
        <v>-1.4892512</v>
      </c>
      <c r="J229">
        <f>VLOOKUP($H229,Sheet2!$F$4:$G$16,2,FALSE)</f>
        <v>2.2999999999999998</v>
      </c>
      <c r="K229" s="1">
        <f t="shared" si="13"/>
        <v>41.255374400000001</v>
      </c>
      <c r="L229" s="1">
        <f t="shared" si="14"/>
        <v>38.744625599999999</v>
      </c>
      <c r="M229" s="1">
        <f t="shared" si="15"/>
        <v>2.5107488000000018</v>
      </c>
    </row>
    <row r="230" spans="1:13" x14ac:dyDescent="0.3">
      <c r="A230" t="s">
        <v>505</v>
      </c>
      <c r="B230" s="2" t="s">
        <v>675</v>
      </c>
      <c r="C230" t="s">
        <v>455</v>
      </c>
      <c r="D230" t="s">
        <v>1</v>
      </c>
      <c r="E230">
        <v>32</v>
      </c>
      <c r="F230">
        <v>40</v>
      </c>
      <c r="G230">
        <f t="shared" si="12"/>
        <v>-8</v>
      </c>
      <c r="H230" t="str">
        <f>IFERROR(VLOOKUP($A230,Sheet2!$A$2:$C$397,2,FALSE),"C")</f>
        <v>C</v>
      </c>
      <c r="I230" s="1">
        <f>IFERROR(VLOOKUP($A230,Sheet2!$A$2:$C$397,3,FALSE),0)</f>
        <v>0</v>
      </c>
      <c r="J230">
        <f>VLOOKUP($H230,Sheet2!$F$4:$G$16,2,FALSE)</f>
        <v>2</v>
      </c>
      <c r="K230" s="1">
        <f t="shared" si="13"/>
        <v>32</v>
      </c>
      <c r="L230" s="1">
        <f t="shared" si="14"/>
        <v>40</v>
      </c>
      <c r="M230" s="1">
        <f t="shared" si="15"/>
        <v>-8</v>
      </c>
    </row>
    <row r="231" spans="1:13" x14ac:dyDescent="0.3">
      <c r="A231" t="s">
        <v>7</v>
      </c>
      <c r="B231" s="2" t="s">
        <v>676</v>
      </c>
      <c r="C231" t="s">
        <v>500</v>
      </c>
      <c r="D231" t="s">
        <v>420</v>
      </c>
      <c r="E231">
        <v>41</v>
      </c>
      <c r="F231">
        <v>40</v>
      </c>
      <c r="G231">
        <f t="shared" si="12"/>
        <v>1</v>
      </c>
      <c r="H231" t="str">
        <f>IFERROR(VLOOKUP($A231,Sheet2!$A$2:$C$397,2,FALSE),"C")</f>
        <v>C+</v>
      </c>
      <c r="I231" s="1">
        <f>IFERROR(VLOOKUP($A231,Sheet2!$A$2:$C$397,3,FALSE),0)</f>
        <v>-1.4892512</v>
      </c>
      <c r="J231">
        <f>VLOOKUP($H231,Sheet2!$F$4:$G$16,2,FALSE)</f>
        <v>2.2999999999999998</v>
      </c>
      <c r="K231" s="1">
        <f t="shared" si="13"/>
        <v>40.255374400000001</v>
      </c>
      <c r="L231" s="1">
        <f t="shared" si="14"/>
        <v>40.744625599999999</v>
      </c>
      <c r="M231" s="1">
        <f t="shared" si="15"/>
        <v>-0.48925119999999822</v>
      </c>
    </row>
    <row r="232" spans="1:13" x14ac:dyDescent="0.3">
      <c r="A232" t="s">
        <v>7</v>
      </c>
      <c r="B232" s="2" t="s">
        <v>549</v>
      </c>
      <c r="C232" t="s">
        <v>500</v>
      </c>
      <c r="D232" t="s">
        <v>420</v>
      </c>
      <c r="E232">
        <v>44</v>
      </c>
      <c r="F232">
        <v>37</v>
      </c>
      <c r="G232">
        <f t="shared" si="12"/>
        <v>7</v>
      </c>
      <c r="H232" t="str">
        <f>IFERROR(VLOOKUP($A232,Sheet2!$A$2:$C$397,2,FALSE),"C")</f>
        <v>C+</v>
      </c>
      <c r="I232" s="1">
        <f>IFERROR(VLOOKUP($A232,Sheet2!$A$2:$C$397,3,FALSE),0)</f>
        <v>-1.4892512</v>
      </c>
      <c r="J232">
        <f>VLOOKUP($H232,Sheet2!$F$4:$G$16,2,FALSE)</f>
        <v>2.2999999999999998</v>
      </c>
      <c r="K232" s="1">
        <f t="shared" si="13"/>
        <v>43.255374400000001</v>
      </c>
      <c r="L232" s="1">
        <f t="shared" si="14"/>
        <v>37.744625599999999</v>
      </c>
      <c r="M232" s="1">
        <f t="shared" si="15"/>
        <v>5.5107488000000018</v>
      </c>
    </row>
    <row r="233" spans="1:13" x14ac:dyDescent="0.3">
      <c r="A233" t="s">
        <v>10</v>
      </c>
      <c r="B233" s="2" t="s">
        <v>677</v>
      </c>
      <c r="C233" t="s">
        <v>678</v>
      </c>
      <c r="D233" t="s">
        <v>431</v>
      </c>
      <c r="E233">
        <v>34</v>
      </c>
      <c r="F233">
        <v>42</v>
      </c>
      <c r="G233">
        <f t="shared" si="12"/>
        <v>-8</v>
      </c>
      <c r="H233" t="str">
        <f>IFERROR(VLOOKUP($A233,Sheet2!$A$2:$C$397,2,FALSE),"C")</f>
        <v>B+</v>
      </c>
      <c r="I233" s="1">
        <f>IFERROR(VLOOKUP($A233,Sheet2!$A$2:$C$397,3,FALSE),0)</f>
        <v>0.59550000000000003</v>
      </c>
      <c r="J233">
        <f>VLOOKUP($H233,Sheet2!$F$4:$G$16,2,FALSE)</f>
        <v>3.3</v>
      </c>
      <c r="K233" s="1">
        <f t="shared" si="13"/>
        <v>34.297750000000001</v>
      </c>
      <c r="L233" s="1">
        <f t="shared" si="14"/>
        <v>41.702249999999999</v>
      </c>
      <c r="M233" s="1">
        <f t="shared" si="15"/>
        <v>-7.4044999999999987</v>
      </c>
    </row>
    <row r="234" spans="1:13" x14ac:dyDescent="0.3">
      <c r="A234" t="s">
        <v>7</v>
      </c>
      <c r="B234" s="2" t="s">
        <v>555</v>
      </c>
      <c r="C234" t="s">
        <v>500</v>
      </c>
      <c r="D234" t="s">
        <v>420</v>
      </c>
      <c r="E234">
        <v>43</v>
      </c>
      <c r="F234">
        <v>36</v>
      </c>
      <c r="G234">
        <f t="shared" si="12"/>
        <v>7</v>
      </c>
      <c r="H234" t="str">
        <f>IFERROR(VLOOKUP($A234,Sheet2!$A$2:$C$397,2,FALSE),"C")</f>
        <v>C+</v>
      </c>
      <c r="I234" s="1">
        <f>IFERROR(VLOOKUP($A234,Sheet2!$A$2:$C$397,3,FALSE),0)</f>
        <v>-1.4892512</v>
      </c>
      <c r="J234">
        <f>VLOOKUP($H234,Sheet2!$F$4:$G$16,2,FALSE)</f>
        <v>2.2999999999999998</v>
      </c>
      <c r="K234" s="1">
        <f t="shared" si="13"/>
        <v>42.255374400000001</v>
      </c>
      <c r="L234" s="1">
        <f t="shared" si="14"/>
        <v>36.744625599999999</v>
      </c>
      <c r="M234" s="1">
        <f t="shared" si="15"/>
        <v>5.5107488000000018</v>
      </c>
    </row>
    <row r="235" spans="1:13" x14ac:dyDescent="0.3">
      <c r="A235" t="s">
        <v>11</v>
      </c>
      <c r="B235" s="2" t="s">
        <v>679</v>
      </c>
      <c r="C235" t="s">
        <v>680</v>
      </c>
      <c r="D235" t="s">
        <v>431</v>
      </c>
      <c r="E235">
        <v>44</v>
      </c>
      <c r="F235">
        <v>45</v>
      </c>
      <c r="G235">
        <f t="shared" si="12"/>
        <v>-1</v>
      </c>
      <c r="H235" t="str">
        <f>IFERROR(VLOOKUP($A235,Sheet2!$A$2:$C$397,2,FALSE),"C")</f>
        <v>B-</v>
      </c>
      <c r="I235" s="1">
        <f>IFERROR(VLOOKUP($A235,Sheet2!$A$2:$C$397,3,FALSE),0)</f>
        <v>0.62980391999999996</v>
      </c>
      <c r="J235">
        <f>VLOOKUP($H235,Sheet2!$F$4:$G$16,2,FALSE)</f>
        <v>2.7</v>
      </c>
      <c r="K235" s="1">
        <f t="shared" si="13"/>
        <v>44.31490196</v>
      </c>
      <c r="L235" s="1">
        <f t="shared" si="14"/>
        <v>44.68509804</v>
      </c>
      <c r="M235" s="1">
        <f t="shared" si="15"/>
        <v>-0.37019607999999948</v>
      </c>
    </row>
    <row r="236" spans="1:13" x14ac:dyDescent="0.3">
      <c r="A236" t="s">
        <v>7</v>
      </c>
      <c r="B236" s="2" t="s">
        <v>681</v>
      </c>
      <c r="C236" t="s">
        <v>500</v>
      </c>
      <c r="D236" t="s">
        <v>420</v>
      </c>
      <c r="E236">
        <v>43</v>
      </c>
      <c r="F236">
        <v>38</v>
      </c>
      <c r="G236">
        <f t="shared" si="12"/>
        <v>5</v>
      </c>
      <c r="H236" t="str">
        <f>IFERROR(VLOOKUP($A236,Sheet2!$A$2:$C$397,2,FALSE),"C")</f>
        <v>C+</v>
      </c>
      <c r="I236" s="1">
        <f>IFERROR(VLOOKUP($A236,Sheet2!$A$2:$C$397,3,FALSE),0)</f>
        <v>-1.4892512</v>
      </c>
      <c r="J236">
        <f>VLOOKUP($H236,Sheet2!$F$4:$G$16,2,FALSE)</f>
        <v>2.2999999999999998</v>
      </c>
      <c r="K236" s="1">
        <f t="shared" si="13"/>
        <v>42.255374400000001</v>
      </c>
      <c r="L236" s="1">
        <f t="shared" si="14"/>
        <v>38.744625599999999</v>
      </c>
      <c r="M236" s="1">
        <f t="shared" si="15"/>
        <v>3.5107488000000018</v>
      </c>
    </row>
    <row r="237" spans="1:13" x14ac:dyDescent="0.3">
      <c r="A237" t="s">
        <v>7</v>
      </c>
      <c r="B237" s="2" t="s">
        <v>567</v>
      </c>
      <c r="C237" t="s">
        <v>500</v>
      </c>
      <c r="D237" t="s">
        <v>420</v>
      </c>
      <c r="E237">
        <v>43</v>
      </c>
      <c r="F237">
        <v>38</v>
      </c>
      <c r="G237">
        <f t="shared" si="12"/>
        <v>5</v>
      </c>
      <c r="H237" t="str">
        <f>IFERROR(VLOOKUP($A237,Sheet2!$A$2:$C$397,2,FALSE),"C")</f>
        <v>C+</v>
      </c>
      <c r="I237" s="1">
        <f>IFERROR(VLOOKUP($A237,Sheet2!$A$2:$C$397,3,FALSE),0)</f>
        <v>-1.4892512</v>
      </c>
      <c r="J237">
        <f>VLOOKUP($H237,Sheet2!$F$4:$G$16,2,FALSE)</f>
        <v>2.2999999999999998</v>
      </c>
      <c r="K237" s="1">
        <f t="shared" si="13"/>
        <v>42.255374400000001</v>
      </c>
      <c r="L237" s="1">
        <f t="shared" si="14"/>
        <v>38.744625599999999</v>
      </c>
      <c r="M237" s="1">
        <f t="shared" si="15"/>
        <v>3.5107488000000018</v>
      </c>
    </row>
    <row r="238" spans="1:13" x14ac:dyDescent="0.3">
      <c r="A238" t="s">
        <v>7</v>
      </c>
      <c r="B238" s="2" t="s">
        <v>682</v>
      </c>
      <c r="C238" t="s">
        <v>500</v>
      </c>
      <c r="D238" t="s">
        <v>420</v>
      </c>
      <c r="E238">
        <v>42</v>
      </c>
      <c r="F238">
        <v>38</v>
      </c>
      <c r="G238">
        <f t="shared" si="12"/>
        <v>4</v>
      </c>
      <c r="H238" t="str">
        <f>IFERROR(VLOOKUP($A238,Sheet2!$A$2:$C$397,2,FALSE),"C")</f>
        <v>C+</v>
      </c>
      <c r="I238" s="1">
        <f>IFERROR(VLOOKUP($A238,Sheet2!$A$2:$C$397,3,FALSE),0)</f>
        <v>-1.4892512</v>
      </c>
      <c r="J238">
        <f>VLOOKUP($H238,Sheet2!$F$4:$G$16,2,FALSE)</f>
        <v>2.2999999999999998</v>
      </c>
      <c r="K238" s="1">
        <f t="shared" si="13"/>
        <v>41.255374400000001</v>
      </c>
      <c r="L238" s="1">
        <f t="shared" si="14"/>
        <v>38.744625599999999</v>
      </c>
      <c r="M238" s="1">
        <f t="shared" si="15"/>
        <v>2.5107488000000018</v>
      </c>
    </row>
    <row r="239" spans="1:13" x14ac:dyDescent="0.3">
      <c r="A239" t="s">
        <v>7</v>
      </c>
      <c r="B239" s="2" t="s">
        <v>683</v>
      </c>
      <c r="C239" t="s">
        <v>500</v>
      </c>
      <c r="D239" t="s">
        <v>420</v>
      </c>
      <c r="E239">
        <v>43</v>
      </c>
      <c r="F239">
        <v>38</v>
      </c>
      <c r="G239">
        <f t="shared" si="12"/>
        <v>5</v>
      </c>
      <c r="H239" t="str">
        <f>IFERROR(VLOOKUP($A239,Sheet2!$A$2:$C$397,2,FALSE),"C")</f>
        <v>C+</v>
      </c>
      <c r="I239" s="1">
        <f>IFERROR(VLOOKUP($A239,Sheet2!$A$2:$C$397,3,FALSE),0)</f>
        <v>-1.4892512</v>
      </c>
      <c r="J239">
        <f>VLOOKUP($H239,Sheet2!$F$4:$G$16,2,FALSE)</f>
        <v>2.2999999999999998</v>
      </c>
      <c r="K239" s="1">
        <f t="shared" si="13"/>
        <v>42.255374400000001</v>
      </c>
      <c r="L239" s="1">
        <f t="shared" si="14"/>
        <v>38.744625599999999</v>
      </c>
      <c r="M239" s="1">
        <f t="shared" si="15"/>
        <v>3.5107488000000018</v>
      </c>
    </row>
    <row r="240" spans="1:13" x14ac:dyDescent="0.3">
      <c r="A240" t="s">
        <v>2</v>
      </c>
      <c r="B240" s="2" t="s">
        <v>684</v>
      </c>
      <c r="C240" t="s">
        <v>685</v>
      </c>
      <c r="D240" t="s">
        <v>420</v>
      </c>
      <c r="E240">
        <v>43</v>
      </c>
      <c r="F240">
        <v>42</v>
      </c>
      <c r="G240">
        <f t="shared" si="12"/>
        <v>1</v>
      </c>
      <c r="H240" t="str">
        <f>IFERROR(VLOOKUP($A240,Sheet2!$A$2:$C$397,2,FALSE),"C")</f>
        <v>B-</v>
      </c>
      <c r="I240" s="1">
        <f>IFERROR(VLOOKUP($A240,Sheet2!$A$2:$C$397,3,FALSE),0)</f>
        <v>8.7878789999999998E-2</v>
      </c>
      <c r="J240">
        <f>VLOOKUP($H240,Sheet2!$F$4:$G$16,2,FALSE)</f>
        <v>2.7</v>
      </c>
      <c r="K240" s="1">
        <f t="shared" si="13"/>
        <v>43.043939395000002</v>
      </c>
      <c r="L240" s="1">
        <f t="shared" si="14"/>
        <v>41.956060604999998</v>
      </c>
      <c r="M240" s="1">
        <f t="shared" si="15"/>
        <v>1.0878787900000049</v>
      </c>
    </row>
    <row r="241" spans="1:13" x14ac:dyDescent="0.3">
      <c r="A241" t="s">
        <v>7</v>
      </c>
      <c r="B241" s="2" t="s">
        <v>684</v>
      </c>
      <c r="C241" t="s">
        <v>500</v>
      </c>
      <c r="D241" t="s">
        <v>420</v>
      </c>
      <c r="E241">
        <v>42</v>
      </c>
      <c r="F241">
        <v>39</v>
      </c>
      <c r="G241">
        <f t="shared" si="12"/>
        <v>3</v>
      </c>
      <c r="H241" t="str">
        <f>IFERROR(VLOOKUP($A241,Sheet2!$A$2:$C$397,2,FALSE),"C")</f>
        <v>C+</v>
      </c>
      <c r="I241" s="1">
        <f>IFERROR(VLOOKUP($A241,Sheet2!$A$2:$C$397,3,FALSE),0)</f>
        <v>-1.4892512</v>
      </c>
      <c r="J241">
        <f>VLOOKUP($H241,Sheet2!$F$4:$G$16,2,FALSE)</f>
        <v>2.2999999999999998</v>
      </c>
      <c r="K241" s="1">
        <f t="shared" si="13"/>
        <v>41.255374400000001</v>
      </c>
      <c r="L241" s="1">
        <f t="shared" si="14"/>
        <v>39.744625599999999</v>
      </c>
      <c r="M241" s="1">
        <f t="shared" si="15"/>
        <v>1.5107488000000018</v>
      </c>
    </row>
    <row r="242" spans="1:13" x14ac:dyDescent="0.3">
      <c r="A242" t="s">
        <v>8</v>
      </c>
      <c r="B242" s="2" t="s">
        <v>686</v>
      </c>
      <c r="C242" t="s">
        <v>426</v>
      </c>
      <c r="D242" t="s">
        <v>420</v>
      </c>
      <c r="E242">
        <v>40</v>
      </c>
      <c r="F242">
        <v>43</v>
      </c>
      <c r="G242">
        <f t="shared" si="12"/>
        <v>-3</v>
      </c>
      <c r="H242" t="str">
        <f>IFERROR(VLOOKUP($A242,Sheet2!$A$2:$C$397,2,FALSE),"C")</f>
        <v>B</v>
      </c>
      <c r="I242" s="1">
        <f>IFERROR(VLOOKUP($A242,Sheet2!$A$2:$C$397,3,FALSE),0)</f>
        <v>-0.97508196999999996</v>
      </c>
      <c r="J242">
        <f>VLOOKUP($H242,Sheet2!$F$4:$G$16,2,FALSE)</f>
        <v>3</v>
      </c>
      <c r="K242" s="1">
        <f t="shared" si="13"/>
        <v>39.512459014999997</v>
      </c>
      <c r="L242" s="1">
        <f t="shared" si="14"/>
        <v>43.487540985000003</v>
      </c>
      <c r="M242" s="1">
        <f t="shared" si="15"/>
        <v>-3.9750819700000051</v>
      </c>
    </row>
    <row r="243" spans="1:13" x14ac:dyDescent="0.3">
      <c r="A243" t="s">
        <v>7</v>
      </c>
      <c r="B243" s="2" t="s">
        <v>584</v>
      </c>
      <c r="C243" t="s">
        <v>500</v>
      </c>
      <c r="D243" t="s">
        <v>420</v>
      </c>
      <c r="E243">
        <v>42</v>
      </c>
      <c r="F243">
        <v>38</v>
      </c>
      <c r="G243">
        <f t="shared" si="12"/>
        <v>4</v>
      </c>
      <c r="H243" t="str">
        <f>IFERROR(VLOOKUP($A243,Sheet2!$A$2:$C$397,2,FALSE),"C")</f>
        <v>C+</v>
      </c>
      <c r="I243" s="1">
        <f>IFERROR(VLOOKUP($A243,Sheet2!$A$2:$C$397,3,FALSE),0)</f>
        <v>-1.4892512</v>
      </c>
      <c r="J243">
        <f>VLOOKUP($H243,Sheet2!$F$4:$G$16,2,FALSE)</f>
        <v>2.2999999999999998</v>
      </c>
      <c r="K243" s="1">
        <f t="shared" si="13"/>
        <v>41.255374400000001</v>
      </c>
      <c r="L243" s="1">
        <f t="shared" si="14"/>
        <v>38.744625599999999</v>
      </c>
      <c r="M243" s="1">
        <f t="shared" si="15"/>
        <v>2.5107488000000018</v>
      </c>
    </row>
    <row r="244" spans="1:13" x14ac:dyDescent="0.3">
      <c r="A244" t="s">
        <v>0</v>
      </c>
      <c r="B244" s="2" t="s">
        <v>590</v>
      </c>
      <c r="C244" t="s">
        <v>687</v>
      </c>
      <c r="D244" t="s">
        <v>431</v>
      </c>
      <c r="E244">
        <v>44</v>
      </c>
      <c r="F244">
        <v>50</v>
      </c>
      <c r="G244">
        <f t="shared" si="12"/>
        <v>-6</v>
      </c>
      <c r="H244" t="str">
        <f>IFERROR(VLOOKUP($A244,Sheet2!$A$2:$C$397,2,FALSE),"C")</f>
        <v>B</v>
      </c>
      <c r="I244" s="1">
        <f>IFERROR(VLOOKUP($A244,Sheet2!$A$2:$C$397,3,FALSE),0)</f>
        <v>-0.90473683999999999</v>
      </c>
      <c r="J244">
        <f>VLOOKUP($H244,Sheet2!$F$4:$G$16,2,FALSE)</f>
        <v>3</v>
      </c>
      <c r="K244" s="1">
        <f t="shared" si="13"/>
        <v>43.547631580000001</v>
      </c>
      <c r="L244" s="1">
        <f t="shared" si="14"/>
        <v>50.452368419999999</v>
      </c>
      <c r="M244" s="1">
        <f t="shared" si="15"/>
        <v>-6.9047368399999982</v>
      </c>
    </row>
    <row r="245" spans="1:13" x14ac:dyDescent="0.3">
      <c r="A245" t="s">
        <v>7</v>
      </c>
      <c r="B245" s="2" t="s">
        <v>588</v>
      </c>
      <c r="C245" t="s">
        <v>500</v>
      </c>
      <c r="D245" t="s">
        <v>420</v>
      </c>
      <c r="E245">
        <v>40</v>
      </c>
      <c r="F245">
        <v>37</v>
      </c>
      <c r="G245">
        <f t="shared" si="12"/>
        <v>3</v>
      </c>
      <c r="H245" t="str">
        <f>IFERROR(VLOOKUP($A245,Sheet2!$A$2:$C$397,2,FALSE),"C")</f>
        <v>C+</v>
      </c>
      <c r="I245" s="1">
        <f>IFERROR(VLOOKUP($A245,Sheet2!$A$2:$C$397,3,FALSE),0)</f>
        <v>-1.4892512</v>
      </c>
      <c r="J245">
        <f>VLOOKUP($H245,Sheet2!$F$4:$G$16,2,FALSE)</f>
        <v>2.2999999999999998</v>
      </c>
      <c r="K245" s="1">
        <f t="shared" si="13"/>
        <v>39.255374400000001</v>
      </c>
      <c r="L245" s="1">
        <f t="shared" si="14"/>
        <v>37.744625599999999</v>
      </c>
      <c r="M245" s="1">
        <f t="shared" si="15"/>
        <v>1.5107488000000018</v>
      </c>
    </row>
    <row r="246" spans="1:13" x14ac:dyDescent="0.3">
      <c r="A246" t="s">
        <v>422</v>
      </c>
      <c r="B246" s="2" t="s">
        <v>589</v>
      </c>
      <c r="C246" t="s">
        <v>440</v>
      </c>
      <c r="D246" t="s">
        <v>431</v>
      </c>
      <c r="E246">
        <v>32</v>
      </c>
      <c r="F246">
        <v>39</v>
      </c>
      <c r="G246">
        <f t="shared" si="12"/>
        <v>-7</v>
      </c>
      <c r="H246" t="str">
        <f>IFERROR(VLOOKUP($A246,Sheet2!$A$2:$C$397,2,FALSE),"C")</f>
        <v>C</v>
      </c>
      <c r="I246" s="1">
        <f>IFERROR(VLOOKUP($A246,Sheet2!$A$2:$C$397,3,FALSE),0)</f>
        <v>0</v>
      </c>
      <c r="J246">
        <f>VLOOKUP($H246,Sheet2!$F$4:$G$16,2,FALSE)</f>
        <v>2</v>
      </c>
      <c r="K246" s="1">
        <f t="shared" si="13"/>
        <v>32</v>
      </c>
      <c r="L246" s="1">
        <f t="shared" si="14"/>
        <v>39</v>
      </c>
      <c r="M246" s="1">
        <f t="shared" si="15"/>
        <v>-7</v>
      </c>
    </row>
    <row r="247" spans="1:13" x14ac:dyDescent="0.3">
      <c r="A247" t="s">
        <v>7</v>
      </c>
      <c r="B247" s="2" t="s">
        <v>688</v>
      </c>
      <c r="C247" t="s">
        <v>500</v>
      </c>
      <c r="D247" t="s">
        <v>420</v>
      </c>
      <c r="E247">
        <v>41</v>
      </c>
      <c r="F247">
        <v>38</v>
      </c>
      <c r="G247">
        <f t="shared" si="12"/>
        <v>3</v>
      </c>
      <c r="H247" t="str">
        <f>IFERROR(VLOOKUP($A247,Sheet2!$A$2:$C$397,2,FALSE),"C")</f>
        <v>C+</v>
      </c>
      <c r="I247" s="1">
        <f>IFERROR(VLOOKUP($A247,Sheet2!$A$2:$C$397,3,FALSE),0)</f>
        <v>-1.4892512</v>
      </c>
      <c r="J247">
        <f>VLOOKUP($H247,Sheet2!$F$4:$G$16,2,FALSE)</f>
        <v>2.2999999999999998</v>
      </c>
      <c r="K247" s="1">
        <f t="shared" si="13"/>
        <v>40.255374400000001</v>
      </c>
      <c r="L247" s="1">
        <f t="shared" si="14"/>
        <v>38.744625599999999</v>
      </c>
      <c r="M247" s="1">
        <f t="shared" si="15"/>
        <v>1.5107488000000018</v>
      </c>
    </row>
    <row r="248" spans="1:13" x14ac:dyDescent="0.3">
      <c r="A248" t="s">
        <v>15</v>
      </c>
      <c r="B248" s="2" t="s">
        <v>689</v>
      </c>
      <c r="C248" t="s">
        <v>690</v>
      </c>
      <c r="D248" t="s">
        <v>431</v>
      </c>
      <c r="E248">
        <v>34</v>
      </c>
      <c r="F248">
        <v>42</v>
      </c>
      <c r="G248">
        <f t="shared" si="12"/>
        <v>-8</v>
      </c>
      <c r="H248" t="str">
        <f>IFERROR(VLOOKUP($A248,Sheet2!$A$2:$C$397,2,FALSE),"C")</f>
        <v>A-</v>
      </c>
      <c r="I248" s="1">
        <f>IFERROR(VLOOKUP($A248,Sheet2!$A$2:$C$397,3,FALSE),0)</f>
        <v>6.8150290000000002E-2</v>
      </c>
      <c r="J248">
        <f>VLOOKUP($H248,Sheet2!$F$4:$G$16,2,FALSE)</f>
        <v>3.7</v>
      </c>
      <c r="K248" s="1">
        <f t="shared" si="13"/>
        <v>34.034075145000003</v>
      </c>
      <c r="L248" s="1">
        <f t="shared" si="14"/>
        <v>41.965924854999997</v>
      </c>
      <c r="M248" s="1">
        <f t="shared" si="15"/>
        <v>-7.9318497099999945</v>
      </c>
    </row>
    <row r="249" spans="1:13" x14ac:dyDescent="0.3">
      <c r="A249" t="s">
        <v>7</v>
      </c>
      <c r="B249" s="2" t="s">
        <v>691</v>
      </c>
      <c r="C249" t="s">
        <v>500</v>
      </c>
      <c r="D249" t="s">
        <v>420</v>
      </c>
      <c r="E249">
        <v>41</v>
      </c>
      <c r="F249">
        <v>39</v>
      </c>
      <c r="G249">
        <f t="shared" si="12"/>
        <v>2</v>
      </c>
      <c r="H249" t="str">
        <f>IFERROR(VLOOKUP($A249,Sheet2!$A$2:$C$397,2,FALSE),"C")</f>
        <v>C+</v>
      </c>
      <c r="I249" s="1">
        <f>IFERROR(VLOOKUP($A249,Sheet2!$A$2:$C$397,3,FALSE),0)</f>
        <v>-1.4892512</v>
      </c>
      <c r="J249">
        <f>VLOOKUP($H249,Sheet2!$F$4:$G$16,2,FALSE)</f>
        <v>2.2999999999999998</v>
      </c>
      <c r="K249" s="1">
        <f t="shared" si="13"/>
        <v>40.255374400000001</v>
      </c>
      <c r="L249" s="1">
        <f t="shared" si="14"/>
        <v>39.744625599999999</v>
      </c>
      <c r="M249" s="1">
        <f t="shared" si="15"/>
        <v>0.51074880000000178</v>
      </c>
    </row>
    <row r="250" spans="1:13" x14ac:dyDescent="0.3">
      <c r="A250" t="s">
        <v>7</v>
      </c>
      <c r="B250" s="2" t="s">
        <v>692</v>
      </c>
      <c r="C250" t="s">
        <v>500</v>
      </c>
      <c r="D250" t="s">
        <v>420</v>
      </c>
      <c r="E250">
        <v>39</v>
      </c>
      <c r="F250">
        <v>41</v>
      </c>
      <c r="G250">
        <f t="shared" si="12"/>
        <v>-2</v>
      </c>
      <c r="H250" t="str">
        <f>IFERROR(VLOOKUP($A250,Sheet2!$A$2:$C$397,2,FALSE),"C")</f>
        <v>C+</v>
      </c>
      <c r="I250" s="1">
        <f>IFERROR(VLOOKUP($A250,Sheet2!$A$2:$C$397,3,FALSE),0)</f>
        <v>-1.4892512</v>
      </c>
      <c r="J250">
        <f>VLOOKUP($H250,Sheet2!$F$4:$G$16,2,FALSE)</f>
        <v>2.2999999999999998</v>
      </c>
      <c r="K250" s="1">
        <f t="shared" si="13"/>
        <v>38.255374400000001</v>
      </c>
      <c r="L250" s="1">
        <f t="shared" si="14"/>
        <v>41.744625599999999</v>
      </c>
      <c r="M250" s="1">
        <f t="shared" si="15"/>
        <v>-3.4892511999999982</v>
      </c>
    </row>
    <row r="251" spans="1:13" x14ac:dyDescent="0.3">
      <c r="A251" t="s">
        <v>7</v>
      </c>
      <c r="B251" s="2" t="s">
        <v>693</v>
      </c>
      <c r="C251" t="s">
        <v>500</v>
      </c>
      <c r="D251" t="s">
        <v>420</v>
      </c>
      <c r="E251">
        <v>39</v>
      </c>
      <c r="F251">
        <v>39</v>
      </c>
      <c r="G251">
        <f t="shared" si="12"/>
        <v>0</v>
      </c>
      <c r="H251" t="str">
        <f>IFERROR(VLOOKUP($A251,Sheet2!$A$2:$C$397,2,FALSE),"C")</f>
        <v>C+</v>
      </c>
      <c r="I251" s="1">
        <f>IFERROR(VLOOKUP($A251,Sheet2!$A$2:$C$397,3,FALSE),0)</f>
        <v>-1.4892512</v>
      </c>
      <c r="J251">
        <f>VLOOKUP($H251,Sheet2!$F$4:$G$16,2,FALSE)</f>
        <v>2.2999999999999998</v>
      </c>
      <c r="K251" s="1">
        <f t="shared" si="13"/>
        <v>38.255374400000001</v>
      </c>
      <c r="L251" s="1">
        <f t="shared" si="14"/>
        <v>39.744625599999999</v>
      </c>
      <c r="M251" s="1">
        <f t="shared" si="15"/>
        <v>-1.4892511999999982</v>
      </c>
    </row>
    <row r="252" spans="1:13" x14ac:dyDescent="0.3">
      <c r="A252" t="s">
        <v>422</v>
      </c>
      <c r="B252" s="2" t="s">
        <v>694</v>
      </c>
      <c r="C252" t="s">
        <v>440</v>
      </c>
      <c r="D252" t="s">
        <v>431</v>
      </c>
      <c r="E252">
        <v>30</v>
      </c>
      <c r="F252">
        <v>39</v>
      </c>
      <c r="G252">
        <f t="shared" si="12"/>
        <v>-9</v>
      </c>
      <c r="H252" t="str">
        <f>IFERROR(VLOOKUP($A252,Sheet2!$A$2:$C$397,2,FALSE),"C")</f>
        <v>C</v>
      </c>
      <c r="I252" s="1">
        <f>IFERROR(VLOOKUP($A252,Sheet2!$A$2:$C$397,3,FALSE),0)</f>
        <v>0</v>
      </c>
      <c r="J252">
        <f>VLOOKUP($H252,Sheet2!$F$4:$G$16,2,FALSE)</f>
        <v>2</v>
      </c>
      <c r="K252" s="1">
        <f t="shared" si="13"/>
        <v>30</v>
      </c>
      <c r="L252" s="1">
        <f t="shared" si="14"/>
        <v>39</v>
      </c>
      <c r="M252" s="1">
        <f t="shared" si="15"/>
        <v>-9</v>
      </c>
    </row>
    <row r="253" spans="1:13" x14ac:dyDescent="0.3">
      <c r="A253" t="s">
        <v>7</v>
      </c>
      <c r="B253" s="2" t="s">
        <v>694</v>
      </c>
      <c r="C253" t="s">
        <v>500</v>
      </c>
      <c r="D253" t="s">
        <v>420</v>
      </c>
      <c r="E253">
        <v>40</v>
      </c>
      <c r="F253">
        <v>40</v>
      </c>
      <c r="G253">
        <f t="shared" si="12"/>
        <v>0</v>
      </c>
      <c r="H253" t="str">
        <f>IFERROR(VLOOKUP($A253,Sheet2!$A$2:$C$397,2,FALSE),"C")</f>
        <v>C+</v>
      </c>
      <c r="I253" s="1">
        <f>IFERROR(VLOOKUP($A253,Sheet2!$A$2:$C$397,3,FALSE),0)</f>
        <v>-1.4892512</v>
      </c>
      <c r="J253">
        <f>VLOOKUP($H253,Sheet2!$F$4:$G$16,2,FALSE)</f>
        <v>2.2999999999999998</v>
      </c>
      <c r="K253" s="1">
        <f t="shared" si="13"/>
        <v>39.255374400000001</v>
      </c>
      <c r="L253" s="1">
        <f t="shared" si="14"/>
        <v>40.744625599999999</v>
      </c>
      <c r="M253" s="1">
        <f t="shared" si="15"/>
        <v>-1.4892511999999982</v>
      </c>
    </row>
    <row r="254" spans="1:13" x14ac:dyDescent="0.3">
      <c r="A254" t="s">
        <v>15</v>
      </c>
      <c r="B254" s="2" t="s">
        <v>695</v>
      </c>
      <c r="C254" t="s">
        <v>696</v>
      </c>
      <c r="D254" t="s">
        <v>431</v>
      </c>
      <c r="E254">
        <v>32</v>
      </c>
      <c r="F254">
        <v>42</v>
      </c>
      <c r="G254">
        <f t="shared" si="12"/>
        <v>-10</v>
      </c>
      <c r="H254" t="str">
        <f>IFERROR(VLOOKUP($A254,Sheet2!$A$2:$C$397,2,FALSE),"C")</f>
        <v>A-</v>
      </c>
      <c r="I254" s="1">
        <f>IFERROR(VLOOKUP($A254,Sheet2!$A$2:$C$397,3,FALSE),0)</f>
        <v>6.8150290000000002E-2</v>
      </c>
      <c r="J254">
        <f>VLOOKUP($H254,Sheet2!$F$4:$G$16,2,FALSE)</f>
        <v>3.7</v>
      </c>
      <c r="K254" s="1">
        <f t="shared" si="13"/>
        <v>32.034075145000003</v>
      </c>
      <c r="L254" s="1">
        <f t="shared" si="14"/>
        <v>41.965924854999997</v>
      </c>
      <c r="M254" s="1">
        <f t="shared" si="15"/>
        <v>-9.9318497099999945</v>
      </c>
    </row>
    <row r="255" spans="1:13" x14ac:dyDescent="0.3">
      <c r="A255" t="s">
        <v>7</v>
      </c>
      <c r="B255" s="2" t="s">
        <v>697</v>
      </c>
      <c r="C255" t="s">
        <v>500</v>
      </c>
      <c r="D255" t="s">
        <v>420</v>
      </c>
      <c r="E255">
        <v>37</v>
      </c>
      <c r="F255">
        <v>38</v>
      </c>
      <c r="G255">
        <f t="shared" si="12"/>
        <v>-1</v>
      </c>
      <c r="H255" t="str">
        <f>IFERROR(VLOOKUP($A255,Sheet2!$A$2:$C$397,2,FALSE),"C")</f>
        <v>C+</v>
      </c>
      <c r="I255" s="1">
        <f>IFERROR(VLOOKUP($A255,Sheet2!$A$2:$C$397,3,FALSE),0)</f>
        <v>-1.4892512</v>
      </c>
      <c r="J255">
        <f>VLOOKUP($H255,Sheet2!$F$4:$G$16,2,FALSE)</f>
        <v>2.2999999999999998</v>
      </c>
      <c r="K255" s="1">
        <f t="shared" si="13"/>
        <v>36.255374400000001</v>
      </c>
      <c r="L255" s="1">
        <f t="shared" si="14"/>
        <v>38.744625599999999</v>
      </c>
      <c r="M255" s="1">
        <f t="shared" si="15"/>
        <v>-2.4892511999999982</v>
      </c>
    </row>
    <row r="256" spans="1:13" x14ac:dyDescent="0.3">
      <c r="A256" t="s">
        <v>7</v>
      </c>
      <c r="B256" s="2" t="s">
        <v>603</v>
      </c>
      <c r="C256" t="s">
        <v>500</v>
      </c>
      <c r="D256" t="s">
        <v>420</v>
      </c>
      <c r="E256">
        <v>38</v>
      </c>
      <c r="F256">
        <v>41</v>
      </c>
      <c r="G256">
        <f t="shared" si="12"/>
        <v>-3</v>
      </c>
      <c r="H256" t="str">
        <f>IFERROR(VLOOKUP($A256,Sheet2!$A$2:$C$397,2,FALSE),"C")</f>
        <v>C+</v>
      </c>
      <c r="I256" s="1">
        <f>IFERROR(VLOOKUP($A256,Sheet2!$A$2:$C$397,3,FALSE),0)</f>
        <v>-1.4892512</v>
      </c>
      <c r="J256">
        <f>VLOOKUP($H256,Sheet2!$F$4:$G$16,2,FALSE)</f>
        <v>2.2999999999999998</v>
      </c>
      <c r="K256" s="1">
        <f t="shared" si="13"/>
        <v>37.255374400000001</v>
      </c>
      <c r="L256" s="1">
        <f t="shared" si="14"/>
        <v>41.744625599999999</v>
      </c>
      <c r="M256" s="1">
        <f t="shared" si="15"/>
        <v>-4.4892511999999982</v>
      </c>
    </row>
    <row r="257" spans="1:13" x14ac:dyDescent="0.3">
      <c r="A257" t="s">
        <v>7</v>
      </c>
      <c r="B257" s="2" t="s">
        <v>698</v>
      </c>
      <c r="C257" t="s">
        <v>500</v>
      </c>
      <c r="D257" t="s">
        <v>420</v>
      </c>
      <c r="E257">
        <v>39</v>
      </c>
      <c r="F257">
        <v>40</v>
      </c>
      <c r="G257">
        <f t="shared" si="12"/>
        <v>-1</v>
      </c>
      <c r="H257" t="str">
        <f>IFERROR(VLOOKUP($A257,Sheet2!$A$2:$C$397,2,FALSE),"C")</f>
        <v>C+</v>
      </c>
      <c r="I257" s="1">
        <f>IFERROR(VLOOKUP($A257,Sheet2!$A$2:$C$397,3,FALSE),0)</f>
        <v>-1.4892512</v>
      </c>
      <c r="J257">
        <f>VLOOKUP($H257,Sheet2!$F$4:$G$16,2,FALSE)</f>
        <v>2.2999999999999998</v>
      </c>
      <c r="K257" s="1">
        <f t="shared" si="13"/>
        <v>38.255374400000001</v>
      </c>
      <c r="L257" s="1">
        <f t="shared" si="14"/>
        <v>40.744625599999999</v>
      </c>
      <c r="M257" s="1">
        <f t="shared" si="15"/>
        <v>-2.4892511999999982</v>
      </c>
    </row>
    <row r="258" spans="1:13" x14ac:dyDescent="0.3">
      <c r="A258" t="s">
        <v>7</v>
      </c>
      <c r="B258" s="2" t="s">
        <v>699</v>
      </c>
      <c r="C258" t="s">
        <v>500</v>
      </c>
      <c r="D258" t="s">
        <v>420</v>
      </c>
      <c r="E258">
        <v>40</v>
      </c>
      <c r="F258">
        <v>39</v>
      </c>
      <c r="G258">
        <f t="shared" si="12"/>
        <v>1</v>
      </c>
      <c r="H258" t="str">
        <f>IFERROR(VLOOKUP($A258,Sheet2!$A$2:$C$397,2,FALSE),"C")</f>
        <v>C+</v>
      </c>
      <c r="I258" s="1">
        <f>IFERROR(VLOOKUP($A258,Sheet2!$A$2:$C$397,3,FALSE),0)</f>
        <v>-1.4892512</v>
      </c>
      <c r="J258">
        <f>VLOOKUP($H258,Sheet2!$F$4:$G$16,2,FALSE)</f>
        <v>2.2999999999999998</v>
      </c>
      <c r="K258" s="1">
        <f t="shared" si="13"/>
        <v>39.255374400000001</v>
      </c>
      <c r="L258" s="1">
        <f t="shared" si="14"/>
        <v>39.744625599999999</v>
      </c>
      <c r="M258" s="1">
        <f t="shared" si="15"/>
        <v>-0.48925119999999822</v>
      </c>
    </row>
    <row r="259" spans="1:13" x14ac:dyDescent="0.3">
      <c r="A259" t="s">
        <v>7</v>
      </c>
      <c r="B259" s="2" t="s">
        <v>700</v>
      </c>
      <c r="C259" t="s">
        <v>500</v>
      </c>
      <c r="D259" t="s">
        <v>420</v>
      </c>
      <c r="E259">
        <v>40</v>
      </c>
      <c r="F259">
        <v>39</v>
      </c>
      <c r="G259">
        <f t="shared" ref="G259:G322" si="16">E259-F259</f>
        <v>1</v>
      </c>
      <c r="H259" t="str">
        <f>IFERROR(VLOOKUP($A259,Sheet2!$A$2:$C$397,2,FALSE),"C")</f>
        <v>C+</v>
      </c>
      <c r="I259" s="1">
        <f>IFERROR(VLOOKUP($A259,Sheet2!$A$2:$C$397,3,FALSE),0)</f>
        <v>-1.4892512</v>
      </c>
      <c r="J259">
        <f>VLOOKUP($H259,Sheet2!$F$4:$G$16,2,FALSE)</f>
        <v>2.2999999999999998</v>
      </c>
      <c r="K259" s="1">
        <f t="shared" ref="K259:K322" si="17">E259+(I259/2)</f>
        <v>39.255374400000001</v>
      </c>
      <c r="L259" s="1">
        <f t="shared" ref="L259:L322" si="18">F259-(I259/2)</f>
        <v>39.744625599999999</v>
      </c>
      <c r="M259" s="1">
        <f t="shared" ref="M259:M322" si="19">K259-L259</f>
        <v>-0.48925119999999822</v>
      </c>
    </row>
    <row r="260" spans="1:13" x14ac:dyDescent="0.3">
      <c r="A260" t="s">
        <v>15</v>
      </c>
      <c r="B260" s="2" t="s">
        <v>701</v>
      </c>
      <c r="C260" t="s">
        <v>702</v>
      </c>
      <c r="D260" t="s">
        <v>431</v>
      </c>
      <c r="E260">
        <v>34</v>
      </c>
      <c r="F260">
        <v>41</v>
      </c>
      <c r="G260">
        <f t="shared" si="16"/>
        <v>-7</v>
      </c>
      <c r="H260" t="str">
        <f>IFERROR(VLOOKUP($A260,Sheet2!$A$2:$C$397,2,FALSE),"C")</f>
        <v>A-</v>
      </c>
      <c r="I260" s="1">
        <f>IFERROR(VLOOKUP($A260,Sheet2!$A$2:$C$397,3,FALSE),0)</f>
        <v>6.8150290000000002E-2</v>
      </c>
      <c r="J260">
        <f>VLOOKUP($H260,Sheet2!$F$4:$G$16,2,FALSE)</f>
        <v>3.7</v>
      </c>
      <c r="K260" s="1">
        <f t="shared" si="17"/>
        <v>34.034075145000003</v>
      </c>
      <c r="L260" s="1">
        <f t="shared" si="18"/>
        <v>40.965924854999997</v>
      </c>
      <c r="M260" s="1">
        <f t="shared" si="19"/>
        <v>-6.9318497099999945</v>
      </c>
    </row>
    <row r="261" spans="1:13" x14ac:dyDescent="0.3">
      <c r="A261" t="s">
        <v>422</v>
      </c>
      <c r="B261" s="2" t="s">
        <v>613</v>
      </c>
      <c r="C261" t="s">
        <v>440</v>
      </c>
      <c r="D261" t="s">
        <v>431</v>
      </c>
      <c r="E261">
        <v>31</v>
      </c>
      <c r="F261">
        <v>39</v>
      </c>
      <c r="G261">
        <f t="shared" si="16"/>
        <v>-8</v>
      </c>
      <c r="H261" t="str">
        <f>IFERROR(VLOOKUP($A261,Sheet2!$A$2:$C$397,2,FALSE),"C")</f>
        <v>C</v>
      </c>
      <c r="I261" s="1">
        <f>IFERROR(VLOOKUP($A261,Sheet2!$A$2:$C$397,3,FALSE),0)</f>
        <v>0</v>
      </c>
      <c r="J261">
        <f>VLOOKUP($H261,Sheet2!$F$4:$G$16,2,FALSE)</f>
        <v>2</v>
      </c>
      <c r="K261" s="1">
        <f t="shared" si="17"/>
        <v>31</v>
      </c>
      <c r="L261" s="1">
        <f t="shared" si="18"/>
        <v>39</v>
      </c>
      <c r="M261" s="1">
        <f t="shared" si="19"/>
        <v>-8</v>
      </c>
    </row>
    <row r="262" spans="1:13" x14ac:dyDescent="0.3">
      <c r="A262" t="s">
        <v>7</v>
      </c>
      <c r="B262" s="2" t="s">
        <v>613</v>
      </c>
      <c r="C262" t="s">
        <v>500</v>
      </c>
      <c r="D262" t="s">
        <v>420</v>
      </c>
      <c r="E262">
        <v>41</v>
      </c>
      <c r="F262">
        <v>38</v>
      </c>
      <c r="G262">
        <f t="shared" si="16"/>
        <v>3</v>
      </c>
      <c r="H262" t="str">
        <f>IFERROR(VLOOKUP($A262,Sheet2!$A$2:$C$397,2,FALSE),"C")</f>
        <v>C+</v>
      </c>
      <c r="I262" s="1">
        <f>IFERROR(VLOOKUP($A262,Sheet2!$A$2:$C$397,3,FALSE),0)</f>
        <v>-1.4892512</v>
      </c>
      <c r="J262">
        <f>VLOOKUP($H262,Sheet2!$F$4:$G$16,2,FALSE)</f>
        <v>2.2999999999999998</v>
      </c>
      <c r="K262" s="1">
        <f t="shared" si="17"/>
        <v>40.255374400000001</v>
      </c>
      <c r="L262" s="1">
        <f t="shared" si="18"/>
        <v>38.744625599999999</v>
      </c>
      <c r="M262" s="1">
        <f t="shared" si="19"/>
        <v>1.5107488000000018</v>
      </c>
    </row>
    <row r="263" spans="1:13" x14ac:dyDescent="0.3">
      <c r="A263" t="s">
        <v>7</v>
      </c>
      <c r="B263" s="2" t="s">
        <v>703</v>
      </c>
      <c r="C263" t="s">
        <v>500</v>
      </c>
      <c r="D263" t="s">
        <v>420</v>
      </c>
      <c r="E263">
        <v>39</v>
      </c>
      <c r="F263">
        <v>39</v>
      </c>
      <c r="G263">
        <f t="shared" si="16"/>
        <v>0</v>
      </c>
      <c r="H263" t="str">
        <f>IFERROR(VLOOKUP($A263,Sheet2!$A$2:$C$397,2,FALSE),"C")</f>
        <v>C+</v>
      </c>
      <c r="I263" s="1">
        <f>IFERROR(VLOOKUP($A263,Sheet2!$A$2:$C$397,3,FALSE),0)</f>
        <v>-1.4892512</v>
      </c>
      <c r="J263">
        <f>VLOOKUP($H263,Sheet2!$F$4:$G$16,2,FALSE)</f>
        <v>2.2999999999999998</v>
      </c>
      <c r="K263" s="1">
        <f t="shared" si="17"/>
        <v>38.255374400000001</v>
      </c>
      <c r="L263" s="1">
        <f t="shared" si="18"/>
        <v>39.744625599999999</v>
      </c>
      <c r="M263" s="1">
        <f t="shared" si="19"/>
        <v>-1.4892511999999982</v>
      </c>
    </row>
    <row r="264" spans="1:13" x14ac:dyDescent="0.3">
      <c r="A264" t="s">
        <v>7</v>
      </c>
      <c r="B264" s="2" t="s">
        <v>704</v>
      </c>
      <c r="C264" t="s">
        <v>500</v>
      </c>
      <c r="D264" t="s">
        <v>420</v>
      </c>
      <c r="E264">
        <v>38</v>
      </c>
      <c r="F264">
        <v>38</v>
      </c>
      <c r="G264">
        <f t="shared" si="16"/>
        <v>0</v>
      </c>
      <c r="H264" t="str">
        <f>IFERROR(VLOOKUP($A264,Sheet2!$A$2:$C$397,2,FALSE),"C")</f>
        <v>C+</v>
      </c>
      <c r="I264" s="1">
        <f>IFERROR(VLOOKUP($A264,Sheet2!$A$2:$C$397,3,FALSE),0)</f>
        <v>-1.4892512</v>
      </c>
      <c r="J264">
        <f>VLOOKUP($H264,Sheet2!$F$4:$G$16,2,FALSE)</f>
        <v>2.2999999999999998</v>
      </c>
      <c r="K264" s="1">
        <f t="shared" si="17"/>
        <v>37.255374400000001</v>
      </c>
      <c r="L264" s="1">
        <f t="shared" si="18"/>
        <v>38.744625599999999</v>
      </c>
      <c r="M264" s="1">
        <f t="shared" si="19"/>
        <v>-1.4892511999999982</v>
      </c>
    </row>
    <row r="265" spans="1:13" x14ac:dyDescent="0.3">
      <c r="A265" t="s">
        <v>7</v>
      </c>
      <c r="B265" s="2" t="s">
        <v>623</v>
      </c>
      <c r="C265" t="s">
        <v>500</v>
      </c>
      <c r="D265" t="s">
        <v>420</v>
      </c>
      <c r="E265">
        <v>39</v>
      </c>
      <c r="F265">
        <v>40</v>
      </c>
      <c r="G265">
        <f t="shared" si="16"/>
        <v>-1</v>
      </c>
      <c r="H265" t="str">
        <f>IFERROR(VLOOKUP($A265,Sheet2!$A$2:$C$397,2,FALSE),"C")</f>
        <v>C+</v>
      </c>
      <c r="I265" s="1">
        <f>IFERROR(VLOOKUP($A265,Sheet2!$A$2:$C$397,3,FALSE),0)</f>
        <v>-1.4892512</v>
      </c>
      <c r="J265">
        <f>VLOOKUP($H265,Sheet2!$F$4:$G$16,2,FALSE)</f>
        <v>2.2999999999999998</v>
      </c>
      <c r="K265" s="1">
        <f t="shared" si="17"/>
        <v>38.255374400000001</v>
      </c>
      <c r="L265" s="1">
        <f t="shared" si="18"/>
        <v>40.744625599999999</v>
      </c>
      <c r="M265" s="1">
        <f t="shared" si="19"/>
        <v>-2.4892511999999982</v>
      </c>
    </row>
    <row r="266" spans="1:13" x14ac:dyDescent="0.3">
      <c r="A266" t="s">
        <v>422</v>
      </c>
      <c r="B266" s="2" t="s">
        <v>705</v>
      </c>
      <c r="C266" t="s">
        <v>440</v>
      </c>
      <c r="D266" t="s">
        <v>431</v>
      </c>
      <c r="E266">
        <v>32</v>
      </c>
      <c r="F266">
        <v>37</v>
      </c>
      <c r="G266">
        <f t="shared" si="16"/>
        <v>-5</v>
      </c>
      <c r="H266" t="str">
        <f>IFERROR(VLOOKUP($A266,Sheet2!$A$2:$C$397,2,FALSE),"C")</f>
        <v>C</v>
      </c>
      <c r="I266" s="1">
        <f>IFERROR(VLOOKUP($A266,Sheet2!$A$2:$C$397,3,FALSE),0)</f>
        <v>0</v>
      </c>
      <c r="J266">
        <f>VLOOKUP($H266,Sheet2!$F$4:$G$16,2,FALSE)</f>
        <v>2</v>
      </c>
      <c r="K266" s="1">
        <f t="shared" si="17"/>
        <v>32</v>
      </c>
      <c r="L266" s="1">
        <f t="shared" si="18"/>
        <v>37</v>
      </c>
      <c r="M266" s="1">
        <f t="shared" si="19"/>
        <v>-5</v>
      </c>
    </row>
    <row r="267" spans="1:13" x14ac:dyDescent="0.3">
      <c r="A267" t="s">
        <v>7</v>
      </c>
      <c r="B267" s="2" t="s">
        <v>705</v>
      </c>
      <c r="C267" t="s">
        <v>500</v>
      </c>
      <c r="D267" t="s">
        <v>420</v>
      </c>
      <c r="E267">
        <v>38</v>
      </c>
      <c r="F267">
        <v>42</v>
      </c>
      <c r="G267">
        <f t="shared" si="16"/>
        <v>-4</v>
      </c>
      <c r="H267" t="str">
        <f>IFERROR(VLOOKUP($A267,Sheet2!$A$2:$C$397,2,FALSE),"C")</f>
        <v>C+</v>
      </c>
      <c r="I267" s="1">
        <f>IFERROR(VLOOKUP($A267,Sheet2!$A$2:$C$397,3,FALSE),0)</f>
        <v>-1.4892512</v>
      </c>
      <c r="J267">
        <f>VLOOKUP($H267,Sheet2!$F$4:$G$16,2,FALSE)</f>
        <v>2.2999999999999998</v>
      </c>
      <c r="K267" s="1">
        <f t="shared" si="17"/>
        <v>37.255374400000001</v>
      </c>
      <c r="L267" s="1">
        <f t="shared" si="18"/>
        <v>42.744625599999999</v>
      </c>
      <c r="M267" s="1">
        <f t="shared" si="19"/>
        <v>-5.4892511999999982</v>
      </c>
    </row>
    <row r="268" spans="1:13" x14ac:dyDescent="0.3">
      <c r="A268" t="s">
        <v>7</v>
      </c>
      <c r="B268" s="2" t="s">
        <v>706</v>
      </c>
      <c r="C268" t="s">
        <v>500</v>
      </c>
      <c r="D268" t="s">
        <v>420</v>
      </c>
      <c r="E268">
        <v>38</v>
      </c>
      <c r="F268">
        <v>41</v>
      </c>
      <c r="G268">
        <f t="shared" si="16"/>
        <v>-3</v>
      </c>
      <c r="H268" t="str">
        <f>IFERROR(VLOOKUP($A268,Sheet2!$A$2:$C$397,2,FALSE),"C")</f>
        <v>C+</v>
      </c>
      <c r="I268" s="1">
        <f>IFERROR(VLOOKUP($A268,Sheet2!$A$2:$C$397,3,FALSE),0)</f>
        <v>-1.4892512</v>
      </c>
      <c r="J268">
        <f>VLOOKUP($H268,Sheet2!$F$4:$G$16,2,FALSE)</f>
        <v>2.2999999999999998</v>
      </c>
      <c r="K268" s="1">
        <f t="shared" si="17"/>
        <v>37.255374400000001</v>
      </c>
      <c r="L268" s="1">
        <f t="shared" si="18"/>
        <v>41.744625599999999</v>
      </c>
      <c r="M268" s="1">
        <f t="shared" si="19"/>
        <v>-4.4892511999999982</v>
      </c>
    </row>
    <row r="269" spans="1:13" x14ac:dyDescent="0.3">
      <c r="A269" t="s">
        <v>2</v>
      </c>
      <c r="B269" s="2" t="s">
        <v>632</v>
      </c>
      <c r="C269" t="s">
        <v>440</v>
      </c>
      <c r="D269" t="s">
        <v>420</v>
      </c>
      <c r="E269">
        <v>42</v>
      </c>
      <c r="F269">
        <v>42</v>
      </c>
      <c r="G269">
        <f t="shared" si="16"/>
        <v>0</v>
      </c>
      <c r="H269" t="str">
        <f>IFERROR(VLOOKUP($A269,Sheet2!$A$2:$C$397,2,FALSE),"C")</f>
        <v>B-</v>
      </c>
      <c r="I269" s="1">
        <f>IFERROR(VLOOKUP($A269,Sheet2!$A$2:$C$397,3,FALSE),0)</f>
        <v>8.7878789999999998E-2</v>
      </c>
      <c r="J269">
        <f>VLOOKUP($H269,Sheet2!$F$4:$G$16,2,FALSE)</f>
        <v>2.7</v>
      </c>
      <c r="K269" s="1">
        <f t="shared" si="17"/>
        <v>42.043939395000002</v>
      </c>
      <c r="L269" s="1">
        <f t="shared" si="18"/>
        <v>41.956060604999998</v>
      </c>
      <c r="M269" s="1">
        <f t="shared" si="19"/>
        <v>8.7878790000004869E-2</v>
      </c>
    </row>
    <row r="270" spans="1:13" x14ac:dyDescent="0.3">
      <c r="A270" t="s">
        <v>7</v>
      </c>
      <c r="B270" s="2" t="s">
        <v>707</v>
      </c>
      <c r="C270" t="s">
        <v>500</v>
      </c>
      <c r="D270" t="s">
        <v>420</v>
      </c>
      <c r="E270">
        <v>41</v>
      </c>
      <c r="F270">
        <v>39</v>
      </c>
      <c r="G270">
        <f t="shared" si="16"/>
        <v>2</v>
      </c>
      <c r="H270" t="str">
        <f>IFERROR(VLOOKUP($A270,Sheet2!$A$2:$C$397,2,FALSE),"C")</f>
        <v>C+</v>
      </c>
      <c r="I270" s="1">
        <f>IFERROR(VLOOKUP($A270,Sheet2!$A$2:$C$397,3,FALSE),0)</f>
        <v>-1.4892512</v>
      </c>
      <c r="J270">
        <f>VLOOKUP($H270,Sheet2!$F$4:$G$16,2,FALSE)</f>
        <v>2.2999999999999998</v>
      </c>
      <c r="K270" s="1">
        <f t="shared" si="17"/>
        <v>40.255374400000001</v>
      </c>
      <c r="L270" s="1">
        <f t="shared" si="18"/>
        <v>39.744625599999999</v>
      </c>
      <c r="M270" s="1">
        <f t="shared" si="19"/>
        <v>0.51074880000000178</v>
      </c>
    </row>
    <row r="271" spans="1:13" x14ac:dyDescent="0.3">
      <c r="A271" t="s">
        <v>7</v>
      </c>
      <c r="B271" s="2" t="s">
        <v>708</v>
      </c>
      <c r="C271" t="s">
        <v>500</v>
      </c>
      <c r="D271" t="s">
        <v>420</v>
      </c>
      <c r="E271">
        <v>38</v>
      </c>
      <c r="F271">
        <v>42</v>
      </c>
      <c r="G271">
        <f t="shared" si="16"/>
        <v>-4</v>
      </c>
      <c r="H271" t="str">
        <f>IFERROR(VLOOKUP($A271,Sheet2!$A$2:$C$397,2,FALSE),"C")</f>
        <v>C+</v>
      </c>
      <c r="I271" s="1">
        <f>IFERROR(VLOOKUP($A271,Sheet2!$A$2:$C$397,3,FALSE),0)</f>
        <v>-1.4892512</v>
      </c>
      <c r="J271">
        <f>VLOOKUP($H271,Sheet2!$F$4:$G$16,2,FALSE)</f>
        <v>2.2999999999999998</v>
      </c>
      <c r="K271" s="1">
        <f t="shared" si="17"/>
        <v>37.255374400000001</v>
      </c>
      <c r="L271" s="1">
        <f t="shared" si="18"/>
        <v>42.744625599999999</v>
      </c>
      <c r="M271" s="1">
        <f t="shared" si="19"/>
        <v>-5.4892511999999982</v>
      </c>
    </row>
    <row r="272" spans="1:13" x14ac:dyDescent="0.3">
      <c r="A272" t="s">
        <v>422</v>
      </c>
      <c r="B272" s="2" t="s">
        <v>709</v>
      </c>
      <c r="C272" t="s">
        <v>710</v>
      </c>
      <c r="D272" t="s">
        <v>431</v>
      </c>
      <c r="E272">
        <v>34</v>
      </c>
      <c r="F272">
        <v>40</v>
      </c>
      <c r="G272">
        <f t="shared" si="16"/>
        <v>-6</v>
      </c>
      <c r="H272" t="str">
        <f>IFERROR(VLOOKUP($A272,Sheet2!$A$2:$C$397,2,FALSE),"C")</f>
        <v>C</v>
      </c>
      <c r="I272" s="1">
        <f>IFERROR(VLOOKUP($A272,Sheet2!$A$2:$C$397,3,FALSE),0)</f>
        <v>0</v>
      </c>
      <c r="J272">
        <f>VLOOKUP($H272,Sheet2!$F$4:$G$16,2,FALSE)</f>
        <v>2</v>
      </c>
      <c r="K272" s="1">
        <f t="shared" si="17"/>
        <v>34</v>
      </c>
      <c r="L272" s="1">
        <f t="shared" si="18"/>
        <v>40</v>
      </c>
      <c r="M272" s="1">
        <f t="shared" si="19"/>
        <v>-6</v>
      </c>
    </row>
    <row r="273" spans="1:13" x14ac:dyDescent="0.3">
      <c r="A273" t="s">
        <v>7</v>
      </c>
      <c r="B273" s="2" t="s">
        <v>711</v>
      </c>
      <c r="C273" t="s">
        <v>500</v>
      </c>
      <c r="D273" t="s">
        <v>420</v>
      </c>
      <c r="E273">
        <v>39</v>
      </c>
      <c r="F273">
        <v>41</v>
      </c>
      <c r="G273">
        <f t="shared" si="16"/>
        <v>-2</v>
      </c>
      <c r="H273" t="str">
        <f>IFERROR(VLOOKUP($A273,Sheet2!$A$2:$C$397,2,FALSE),"C")</f>
        <v>C+</v>
      </c>
      <c r="I273" s="1">
        <f>IFERROR(VLOOKUP($A273,Sheet2!$A$2:$C$397,3,FALSE),0)</f>
        <v>-1.4892512</v>
      </c>
      <c r="J273">
        <f>VLOOKUP($H273,Sheet2!$F$4:$G$16,2,FALSE)</f>
        <v>2.2999999999999998</v>
      </c>
      <c r="K273" s="1">
        <f t="shared" si="17"/>
        <v>38.255374400000001</v>
      </c>
      <c r="L273" s="1">
        <f t="shared" si="18"/>
        <v>41.744625599999999</v>
      </c>
      <c r="M273" s="1">
        <f t="shared" si="19"/>
        <v>-3.4892511999999982</v>
      </c>
    </row>
    <row r="274" spans="1:13" x14ac:dyDescent="0.3">
      <c r="A274" t="s">
        <v>7</v>
      </c>
      <c r="B274" s="2" t="s">
        <v>712</v>
      </c>
      <c r="C274" t="s">
        <v>500</v>
      </c>
      <c r="D274" t="s">
        <v>420</v>
      </c>
      <c r="E274">
        <v>37</v>
      </c>
      <c r="F274">
        <v>41</v>
      </c>
      <c r="G274">
        <f t="shared" si="16"/>
        <v>-4</v>
      </c>
      <c r="H274" t="str">
        <f>IFERROR(VLOOKUP($A274,Sheet2!$A$2:$C$397,2,FALSE),"C")</f>
        <v>C+</v>
      </c>
      <c r="I274" s="1">
        <f>IFERROR(VLOOKUP($A274,Sheet2!$A$2:$C$397,3,FALSE),0)</f>
        <v>-1.4892512</v>
      </c>
      <c r="J274">
        <f>VLOOKUP($H274,Sheet2!$F$4:$G$16,2,FALSE)</f>
        <v>2.2999999999999998</v>
      </c>
      <c r="K274" s="1">
        <f t="shared" si="17"/>
        <v>36.255374400000001</v>
      </c>
      <c r="L274" s="1">
        <f t="shared" si="18"/>
        <v>41.744625599999999</v>
      </c>
      <c r="M274" s="1">
        <f t="shared" si="19"/>
        <v>-5.4892511999999982</v>
      </c>
    </row>
    <row r="275" spans="1:13" x14ac:dyDescent="0.3">
      <c r="A275" t="s">
        <v>7</v>
      </c>
      <c r="B275" s="2" t="s">
        <v>638</v>
      </c>
      <c r="C275" t="s">
        <v>500</v>
      </c>
      <c r="D275" t="s">
        <v>420</v>
      </c>
      <c r="E275">
        <v>39</v>
      </c>
      <c r="F275">
        <v>41</v>
      </c>
      <c r="G275">
        <f t="shared" si="16"/>
        <v>-2</v>
      </c>
      <c r="H275" t="str">
        <f>IFERROR(VLOOKUP($A275,Sheet2!$A$2:$C$397,2,FALSE),"C")</f>
        <v>C+</v>
      </c>
      <c r="I275" s="1">
        <f>IFERROR(VLOOKUP($A275,Sheet2!$A$2:$C$397,3,FALSE),0)</f>
        <v>-1.4892512</v>
      </c>
      <c r="J275">
        <f>VLOOKUP($H275,Sheet2!$F$4:$G$16,2,FALSE)</f>
        <v>2.2999999999999998</v>
      </c>
      <c r="K275" s="1">
        <f t="shared" si="17"/>
        <v>38.255374400000001</v>
      </c>
      <c r="L275" s="1">
        <f t="shared" si="18"/>
        <v>41.744625599999999</v>
      </c>
      <c r="M275" s="1">
        <f t="shared" si="19"/>
        <v>-3.4892511999999982</v>
      </c>
    </row>
    <row r="276" spans="1:13" x14ac:dyDescent="0.3">
      <c r="A276" t="s">
        <v>7</v>
      </c>
      <c r="B276" s="2" t="s">
        <v>713</v>
      </c>
      <c r="C276" t="s">
        <v>500</v>
      </c>
      <c r="D276" t="s">
        <v>420</v>
      </c>
      <c r="E276">
        <v>39</v>
      </c>
      <c r="F276">
        <v>40</v>
      </c>
      <c r="G276">
        <f t="shared" si="16"/>
        <v>-1</v>
      </c>
      <c r="H276" t="str">
        <f>IFERROR(VLOOKUP($A276,Sheet2!$A$2:$C$397,2,FALSE),"C")</f>
        <v>C+</v>
      </c>
      <c r="I276" s="1">
        <f>IFERROR(VLOOKUP($A276,Sheet2!$A$2:$C$397,3,FALSE),0)</f>
        <v>-1.4892512</v>
      </c>
      <c r="J276">
        <f>VLOOKUP($H276,Sheet2!$F$4:$G$16,2,FALSE)</f>
        <v>2.2999999999999998</v>
      </c>
      <c r="K276" s="1">
        <f t="shared" si="17"/>
        <v>38.255374400000001</v>
      </c>
      <c r="L276" s="1">
        <f t="shared" si="18"/>
        <v>40.744625599999999</v>
      </c>
      <c r="M276" s="1">
        <f t="shared" si="19"/>
        <v>-2.4892511999999982</v>
      </c>
    </row>
    <row r="277" spans="1:13" x14ac:dyDescent="0.3">
      <c r="A277" t="s">
        <v>7</v>
      </c>
      <c r="B277" s="2" t="s">
        <v>714</v>
      </c>
      <c r="C277" t="s">
        <v>500</v>
      </c>
      <c r="D277" t="s">
        <v>420</v>
      </c>
      <c r="E277">
        <v>38</v>
      </c>
      <c r="F277">
        <v>42</v>
      </c>
      <c r="G277">
        <f t="shared" si="16"/>
        <v>-4</v>
      </c>
      <c r="H277" t="str">
        <f>IFERROR(VLOOKUP($A277,Sheet2!$A$2:$C$397,2,FALSE),"C")</f>
        <v>C+</v>
      </c>
      <c r="I277" s="1">
        <f>IFERROR(VLOOKUP($A277,Sheet2!$A$2:$C$397,3,FALSE),0)</f>
        <v>-1.4892512</v>
      </c>
      <c r="J277">
        <f>VLOOKUP($H277,Sheet2!$F$4:$G$16,2,FALSE)</f>
        <v>2.2999999999999998</v>
      </c>
      <c r="K277" s="1">
        <f t="shared" si="17"/>
        <v>37.255374400000001</v>
      </c>
      <c r="L277" s="1">
        <f t="shared" si="18"/>
        <v>42.744625599999999</v>
      </c>
      <c r="M277" s="1">
        <f t="shared" si="19"/>
        <v>-5.4892511999999982</v>
      </c>
    </row>
    <row r="278" spans="1:13" x14ac:dyDescent="0.3">
      <c r="A278" t="s">
        <v>7</v>
      </c>
      <c r="B278" s="2" t="s">
        <v>715</v>
      </c>
      <c r="C278" t="s">
        <v>500</v>
      </c>
      <c r="D278" t="s">
        <v>420</v>
      </c>
      <c r="E278">
        <v>35</v>
      </c>
      <c r="F278">
        <v>42</v>
      </c>
      <c r="G278">
        <f t="shared" si="16"/>
        <v>-7</v>
      </c>
      <c r="H278" t="str">
        <f>IFERROR(VLOOKUP($A278,Sheet2!$A$2:$C$397,2,FALSE),"C")</f>
        <v>C+</v>
      </c>
      <c r="I278" s="1">
        <f>IFERROR(VLOOKUP($A278,Sheet2!$A$2:$C$397,3,FALSE),0)</f>
        <v>-1.4892512</v>
      </c>
      <c r="J278">
        <f>VLOOKUP($H278,Sheet2!$F$4:$G$16,2,FALSE)</f>
        <v>2.2999999999999998</v>
      </c>
      <c r="K278" s="1">
        <f t="shared" si="17"/>
        <v>34.255374400000001</v>
      </c>
      <c r="L278" s="1">
        <f t="shared" si="18"/>
        <v>42.744625599999999</v>
      </c>
      <c r="M278" s="1">
        <f t="shared" si="19"/>
        <v>-8.4892511999999982</v>
      </c>
    </row>
    <row r="279" spans="1:13" x14ac:dyDescent="0.3">
      <c r="A279" t="s">
        <v>422</v>
      </c>
      <c r="B279" s="2" t="s">
        <v>647</v>
      </c>
      <c r="C279" t="s">
        <v>440</v>
      </c>
      <c r="D279" t="s">
        <v>431</v>
      </c>
      <c r="E279">
        <v>22</v>
      </c>
      <c r="F279">
        <v>46</v>
      </c>
      <c r="G279">
        <f t="shared" si="16"/>
        <v>-24</v>
      </c>
      <c r="H279" t="str">
        <f>IFERROR(VLOOKUP($A279,Sheet2!$A$2:$C$397,2,FALSE),"C")</f>
        <v>C</v>
      </c>
      <c r="I279" s="1">
        <f>IFERROR(VLOOKUP($A279,Sheet2!$A$2:$C$397,3,FALSE),0)</f>
        <v>0</v>
      </c>
      <c r="J279">
        <f>VLOOKUP($H279,Sheet2!$F$4:$G$16,2,FALSE)</f>
        <v>2</v>
      </c>
      <c r="K279" s="1">
        <f t="shared" si="17"/>
        <v>22</v>
      </c>
      <c r="L279" s="1">
        <f t="shared" si="18"/>
        <v>46</v>
      </c>
      <c r="M279" s="1">
        <f t="shared" si="19"/>
        <v>-24</v>
      </c>
    </row>
    <row r="280" spans="1:13" x14ac:dyDescent="0.3">
      <c r="A280" t="s">
        <v>8</v>
      </c>
      <c r="B280" s="2" t="s">
        <v>716</v>
      </c>
      <c r="C280" t="s">
        <v>426</v>
      </c>
      <c r="D280" t="s">
        <v>420</v>
      </c>
      <c r="E280">
        <v>47</v>
      </c>
      <c r="F280">
        <v>46</v>
      </c>
      <c r="G280">
        <f t="shared" si="16"/>
        <v>1</v>
      </c>
      <c r="H280" t="str">
        <f>IFERROR(VLOOKUP($A280,Sheet2!$A$2:$C$397,2,FALSE),"C")</f>
        <v>B</v>
      </c>
      <c r="I280" s="1">
        <f>IFERROR(VLOOKUP($A280,Sheet2!$A$2:$C$397,3,FALSE),0)</f>
        <v>-0.97508196999999996</v>
      </c>
      <c r="J280">
        <f>VLOOKUP($H280,Sheet2!$F$4:$G$16,2,FALSE)</f>
        <v>3</v>
      </c>
      <c r="K280" s="1">
        <f t="shared" si="17"/>
        <v>46.512459014999997</v>
      </c>
      <c r="L280" s="1">
        <f t="shared" si="18"/>
        <v>46.487540985000003</v>
      </c>
      <c r="M280" s="1">
        <f t="shared" si="19"/>
        <v>2.4918029999994928E-2</v>
      </c>
    </row>
    <row r="281" spans="1:13" x14ac:dyDescent="0.3">
      <c r="A281" t="s">
        <v>9</v>
      </c>
      <c r="B281" s="2" t="s">
        <v>717</v>
      </c>
      <c r="C281" t="s">
        <v>718</v>
      </c>
      <c r="D281" t="s">
        <v>420</v>
      </c>
      <c r="E281">
        <v>49</v>
      </c>
      <c r="F281">
        <v>48</v>
      </c>
      <c r="G281">
        <f t="shared" si="16"/>
        <v>1</v>
      </c>
      <c r="H281" t="str">
        <f>IFERROR(VLOOKUP($A281,Sheet2!$A$2:$C$397,2,FALSE),"C")</f>
        <v>B+</v>
      </c>
      <c r="I281" s="1">
        <f>IFERROR(VLOOKUP($A281,Sheet2!$A$2:$C$397,3,FALSE),0)</f>
        <v>6.0699999999999997E-2</v>
      </c>
      <c r="J281">
        <f>VLOOKUP($H281,Sheet2!$F$4:$G$16,2,FALSE)</f>
        <v>3.3</v>
      </c>
      <c r="K281" s="1">
        <f t="shared" si="17"/>
        <v>49.030349999999999</v>
      </c>
      <c r="L281" s="1">
        <f t="shared" si="18"/>
        <v>47.969650000000001</v>
      </c>
      <c r="M281" s="1">
        <f t="shared" si="19"/>
        <v>1.0606999999999971</v>
      </c>
    </row>
    <row r="282" spans="1:13" x14ac:dyDescent="0.3">
      <c r="A282" t="s">
        <v>0</v>
      </c>
      <c r="B282" s="2" t="s">
        <v>717</v>
      </c>
      <c r="C282" t="s">
        <v>719</v>
      </c>
      <c r="D282" t="s">
        <v>420</v>
      </c>
      <c r="E282">
        <v>48</v>
      </c>
      <c r="F282">
        <v>49</v>
      </c>
      <c r="G282">
        <f t="shared" si="16"/>
        <v>-1</v>
      </c>
      <c r="H282" t="str">
        <f>IFERROR(VLOOKUP($A282,Sheet2!$A$2:$C$397,2,FALSE),"C")</f>
        <v>B</v>
      </c>
      <c r="I282" s="1">
        <f>IFERROR(VLOOKUP($A282,Sheet2!$A$2:$C$397,3,FALSE),0)</f>
        <v>-0.90473683999999999</v>
      </c>
      <c r="J282">
        <f>VLOOKUP($H282,Sheet2!$F$4:$G$16,2,FALSE)</f>
        <v>3</v>
      </c>
      <c r="K282" s="1">
        <f t="shared" si="17"/>
        <v>47.547631580000001</v>
      </c>
      <c r="L282" s="1">
        <f t="shared" si="18"/>
        <v>49.452368419999999</v>
      </c>
      <c r="M282" s="1">
        <f t="shared" si="19"/>
        <v>-1.9047368399999982</v>
      </c>
    </row>
    <row r="283" spans="1:13" x14ac:dyDescent="0.3">
      <c r="A283" t="s">
        <v>7</v>
      </c>
      <c r="B283" s="2" t="s">
        <v>717</v>
      </c>
      <c r="C283" t="s">
        <v>500</v>
      </c>
      <c r="D283" t="s">
        <v>420</v>
      </c>
      <c r="E283">
        <v>46</v>
      </c>
      <c r="F283">
        <v>46</v>
      </c>
      <c r="G283">
        <f t="shared" si="16"/>
        <v>0</v>
      </c>
      <c r="H283" t="str">
        <f>IFERROR(VLOOKUP($A283,Sheet2!$A$2:$C$397,2,FALSE),"C")</f>
        <v>C+</v>
      </c>
      <c r="I283" s="1">
        <f>IFERROR(VLOOKUP($A283,Sheet2!$A$2:$C$397,3,FALSE),0)</f>
        <v>-1.4892512</v>
      </c>
      <c r="J283">
        <f>VLOOKUP($H283,Sheet2!$F$4:$G$16,2,FALSE)</f>
        <v>2.2999999999999998</v>
      </c>
      <c r="K283" s="1">
        <f t="shared" si="17"/>
        <v>45.255374400000001</v>
      </c>
      <c r="L283" s="1">
        <f t="shared" si="18"/>
        <v>46.744625599999999</v>
      </c>
      <c r="M283" s="1">
        <f t="shared" si="19"/>
        <v>-1.4892511999999982</v>
      </c>
    </row>
    <row r="284" spans="1:13" x14ac:dyDescent="0.3">
      <c r="A284" t="s">
        <v>8</v>
      </c>
      <c r="B284" s="2" t="s">
        <v>720</v>
      </c>
      <c r="C284" t="s">
        <v>426</v>
      </c>
      <c r="D284" t="s">
        <v>420</v>
      </c>
      <c r="E284">
        <v>46</v>
      </c>
      <c r="F284">
        <v>46</v>
      </c>
      <c r="G284">
        <f t="shared" si="16"/>
        <v>0</v>
      </c>
      <c r="H284" t="str">
        <f>IFERROR(VLOOKUP($A284,Sheet2!$A$2:$C$397,2,FALSE),"C")</f>
        <v>B</v>
      </c>
      <c r="I284" s="1">
        <f>IFERROR(VLOOKUP($A284,Sheet2!$A$2:$C$397,3,FALSE),0)</f>
        <v>-0.97508196999999996</v>
      </c>
      <c r="J284">
        <f>VLOOKUP($H284,Sheet2!$F$4:$G$16,2,FALSE)</f>
        <v>3</v>
      </c>
      <c r="K284" s="1">
        <f t="shared" si="17"/>
        <v>45.512459014999997</v>
      </c>
      <c r="L284" s="1">
        <f t="shared" si="18"/>
        <v>46.487540985000003</v>
      </c>
      <c r="M284" s="1">
        <f t="shared" si="19"/>
        <v>-0.97508197000000507</v>
      </c>
    </row>
    <row r="285" spans="1:13" x14ac:dyDescent="0.3">
      <c r="A285" t="s">
        <v>5</v>
      </c>
      <c r="B285" s="2" t="s">
        <v>721</v>
      </c>
      <c r="C285" t="s">
        <v>722</v>
      </c>
      <c r="D285" t="s">
        <v>420</v>
      </c>
      <c r="E285">
        <v>46</v>
      </c>
      <c r="F285">
        <v>48</v>
      </c>
      <c r="G285">
        <f t="shared" si="16"/>
        <v>-2</v>
      </c>
      <c r="H285" t="str">
        <f>IFERROR(VLOOKUP($A285,Sheet2!$A$2:$C$397,2,FALSE),"C")</f>
        <v>A-</v>
      </c>
      <c r="I285" s="1">
        <f>IFERROR(VLOOKUP($A285,Sheet2!$A$2:$C$397,3,FALSE),0)</f>
        <v>0.43547944999999999</v>
      </c>
      <c r="J285">
        <f>VLOOKUP($H285,Sheet2!$F$4:$G$16,2,FALSE)</f>
        <v>3.7</v>
      </c>
      <c r="K285" s="1">
        <f t="shared" si="17"/>
        <v>46.217739725000001</v>
      </c>
      <c r="L285" s="1">
        <f t="shared" si="18"/>
        <v>47.782260274999999</v>
      </c>
      <c r="M285" s="1">
        <f t="shared" si="19"/>
        <v>-1.5645205499999975</v>
      </c>
    </row>
    <row r="286" spans="1:13" x14ac:dyDescent="0.3">
      <c r="A286" t="s">
        <v>7</v>
      </c>
      <c r="B286" s="2" t="s">
        <v>721</v>
      </c>
      <c r="C286" t="s">
        <v>500</v>
      </c>
      <c r="D286" t="s">
        <v>420</v>
      </c>
      <c r="E286">
        <v>46</v>
      </c>
      <c r="F286">
        <v>43</v>
      </c>
      <c r="G286">
        <f t="shared" si="16"/>
        <v>3</v>
      </c>
      <c r="H286" t="str">
        <f>IFERROR(VLOOKUP($A286,Sheet2!$A$2:$C$397,2,FALSE),"C")</f>
        <v>C+</v>
      </c>
      <c r="I286" s="1">
        <f>IFERROR(VLOOKUP($A286,Sheet2!$A$2:$C$397,3,FALSE),0)</f>
        <v>-1.4892512</v>
      </c>
      <c r="J286">
        <f>VLOOKUP($H286,Sheet2!$F$4:$G$16,2,FALSE)</f>
        <v>2.2999999999999998</v>
      </c>
      <c r="K286" s="1">
        <f t="shared" si="17"/>
        <v>45.255374400000001</v>
      </c>
      <c r="L286" s="1">
        <f t="shared" si="18"/>
        <v>43.744625599999999</v>
      </c>
      <c r="M286" s="1">
        <f t="shared" si="19"/>
        <v>1.5107488000000018</v>
      </c>
    </row>
    <row r="287" spans="1:13" x14ac:dyDescent="0.3">
      <c r="A287" t="s">
        <v>2</v>
      </c>
      <c r="B287" s="2" t="s">
        <v>723</v>
      </c>
      <c r="C287" t="s">
        <v>426</v>
      </c>
      <c r="D287" t="s">
        <v>420</v>
      </c>
      <c r="E287">
        <v>43</v>
      </c>
      <c r="F287">
        <v>43</v>
      </c>
      <c r="G287">
        <f t="shared" si="16"/>
        <v>0</v>
      </c>
      <c r="H287" t="str">
        <f>IFERROR(VLOOKUP($A287,Sheet2!$A$2:$C$397,2,FALSE),"C")</f>
        <v>B-</v>
      </c>
      <c r="I287" s="1">
        <f>IFERROR(VLOOKUP($A287,Sheet2!$A$2:$C$397,3,FALSE),0)</f>
        <v>8.7878789999999998E-2</v>
      </c>
      <c r="J287">
        <f>VLOOKUP($H287,Sheet2!$F$4:$G$16,2,FALSE)</f>
        <v>2.7</v>
      </c>
      <c r="K287" s="1">
        <f t="shared" si="17"/>
        <v>43.043939395000002</v>
      </c>
      <c r="L287" s="1">
        <f t="shared" si="18"/>
        <v>42.956060604999998</v>
      </c>
      <c r="M287" s="1">
        <f t="shared" si="19"/>
        <v>8.7878790000004869E-2</v>
      </c>
    </row>
    <row r="288" spans="1:13" x14ac:dyDescent="0.3">
      <c r="A288" t="s">
        <v>8</v>
      </c>
      <c r="B288" s="2" t="s">
        <v>723</v>
      </c>
      <c r="C288" t="s">
        <v>426</v>
      </c>
      <c r="D288" t="s">
        <v>420</v>
      </c>
      <c r="E288">
        <v>46</v>
      </c>
      <c r="F288">
        <v>45</v>
      </c>
      <c r="G288">
        <f t="shared" si="16"/>
        <v>1</v>
      </c>
      <c r="H288" t="str">
        <f>IFERROR(VLOOKUP($A288,Sheet2!$A$2:$C$397,2,FALSE),"C")</f>
        <v>B</v>
      </c>
      <c r="I288" s="1">
        <f>IFERROR(VLOOKUP($A288,Sheet2!$A$2:$C$397,3,FALSE),0)</f>
        <v>-0.97508196999999996</v>
      </c>
      <c r="J288">
        <f>VLOOKUP($H288,Sheet2!$F$4:$G$16,2,FALSE)</f>
        <v>3</v>
      </c>
      <c r="K288" s="1">
        <f t="shared" si="17"/>
        <v>45.512459014999997</v>
      </c>
      <c r="L288" s="1">
        <f t="shared" si="18"/>
        <v>45.487540985000003</v>
      </c>
      <c r="M288" s="1">
        <f t="shared" si="19"/>
        <v>2.4918029999994928E-2</v>
      </c>
    </row>
    <row r="289" spans="1:13" x14ac:dyDescent="0.3">
      <c r="A289" t="s">
        <v>7</v>
      </c>
      <c r="B289" s="2" t="s">
        <v>724</v>
      </c>
      <c r="C289" t="s">
        <v>500</v>
      </c>
      <c r="D289" t="s">
        <v>420</v>
      </c>
      <c r="E289">
        <v>44</v>
      </c>
      <c r="F289">
        <v>43</v>
      </c>
      <c r="G289">
        <f t="shared" si="16"/>
        <v>1</v>
      </c>
      <c r="H289" t="str">
        <f>IFERROR(VLOOKUP($A289,Sheet2!$A$2:$C$397,2,FALSE),"C")</f>
        <v>C+</v>
      </c>
      <c r="I289" s="1">
        <f>IFERROR(VLOOKUP($A289,Sheet2!$A$2:$C$397,3,FALSE),0)</f>
        <v>-1.4892512</v>
      </c>
      <c r="J289">
        <f>VLOOKUP($H289,Sheet2!$F$4:$G$16,2,FALSE)</f>
        <v>2.2999999999999998</v>
      </c>
      <c r="K289" s="1">
        <f t="shared" si="17"/>
        <v>43.255374400000001</v>
      </c>
      <c r="L289" s="1">
        <f t="shared" si="18"/>
        <v>43.744625599999999</v>
      </c>
      <c r="M289" s="1">
        <f t="shared" si="19"/>
        <v>-0.48925119999999822</v>
      </c>
    </row>
    <row r="290" spans="1:13" x14ac:dyDescent="0.3">
      <c r="A290" t="s">
        <v>8</v>
      </c>
      <c r="B290" s="2" t="s">
        <v>725</v>
      </c>
      <c r="C290" t="s">
        <v>426</v>
      </c>
      <c r="D290" t="s">
        <v>420</v>
      </c>
      <c r="E290">
        <v>46</v>
      </c>
      <c r="F290">
        <v>46</v>
      </c>
      <c r="G290">
        <f t="shared" si="16"/>
        <v>0</v>
      </c>
      <c r="H290" t="str">
        <f>IFERROR(VLOOKUP($A290,Sheet2!$A$2:$C$397,2,FALSE),"C")</f>
        <v>B</v>
      </c>
      <c r="I290" s="1">
        <f>IFERROR(VLOOKUP($A290,Sheet2!$A$2:$C$397,3,FALSE),0)</f>
        <v>-0.97508196999999996</v>
      </c>
      <c r="J290">
        <f>VLOOKUP($H290,Sheet2!$F$4:$G$16,2,FALSE)</f>
        <v>3</v>
      </c>
      <c r="K290" s="1">
        <f t="shared" si="17"/>
        <v>45.512459014999997</v>
      </c>
      <c r="L290" s="1">
        <f t="shared" si="18"/>
        <v>46.487540985000003</v>
      </c>
      <c r="M290" s="1">
        <f t="shared" si="19"/>
        <v>-0.97508197000000507</v>
      </c>
    </row>
    <row r="291" spans="1:13" x14ac:dyDescent="0.3">
      <c r="A291" t="s">
        <v>7</v>
      </c>
      <c r="B291" s="2" t="s">
        <v>726</v>
      </c>
      <c r="C291" t="s">
        <v>500</v>
      </c>
      <c r="D291" t="s">
        <v>420</v>
      </c>
      <c r="E291">
        <v>42</v>
      </c>
      <c r="F291">
        <v>43</v>
      </c>
      <c r="G291">
        <f t="shared" si="16"/>
        <v>-1</v>
      </c>
      <c r="H291" t="str">
        <f>IFERROR(VLOOKUP($A291,Sheet2!$A$2:$C$397,2,FALSE),"C")</f>
        <v>C+</v>
      </c>
      <c r="I291" s="1">
        <f>IFERROR(VLOOKUP($A291,Sheet2!$A$2:$C$397,3,FALSE),0)</f>
        <v>-1.4892512</v>
      </c>
      <c r="J291">
        <f>VLOOKUP($H291,Sheet2!$F$4:$G$16,2,FALSE)</f>
        <v>2.2999999999999998</v>
      </c>
      <c r="K291" s="1">
        <f t="shared" si="17"/>
        <v>41.255374400000001</v>
      </c>
      <c r="L291" s="1">
        <f t="shared" si="18"/>
        <v>43.744625599999999</v>
      </c>
      <c r="M291" s="1">
        <f t="shared" si="19"/>
        <v>-2.4892511999999982</v>
      </c>
    </row>
    <row r="292" spans="1:13" x14ac:dyDescent="0.3">
      <c r="A292" t="s">
        <v>8</v>
      </c>
      <c r="B292" s="2" t="s">
        <v>727</v>
      </c>
      <c r="C292" t="s">
        <v>426</v>
      </c>
      <c r="D292" t="s">
        <v>420</v>
      </c>
      <c r="E292">
        <v>44</v>
      </c>
      <c r="F292">
        <v>46</v>
      </c>
      <c r="G292">
        <f t="shared" si="16"/>
        <v>-2</v>
      </c>
      <c r="H292" t="str">
        <f>IFERROR(VLOOKUP($A292,Sheet2!$A$2:$C$397,2,FALSE),"C")</f>
        <v>B</v>
      </c>
      <c r="I292" s="1">
        <f>IFERROR(VLOOKUP($A292,Sheet2!$A$2:$C$397,3,FALSE),0)</f>
        <v>-0.97508196999999996</v>
      </c>
      <c r="J292">
        <f>VLOOKUP($H292,Sheet2!$F$4:$G$16,2,FALSE)</f>
        <v>3</v>
      </c>
      <c r="K292" s="1">
        <f t="shared" si="17"/>
        <v>43.512459014999997</v>
      </c>
      <c r="L292" s="1">
        <f t="shared" si="18"/>
        <v>46.487540985000003</v>
      </c>
      <c r="M292" s="1">
        <f t="shared" si="19"/>
        <v>-2.9750819700000051</v>
      </c>
    </row>
    <row r="293" spans="1:13" x14ac:dyDescent="0.3">
      <c r="A293" t="s">
        <v>7</v>
      </c>
      <c r="B293" s="2" t="s">
        <v>728</v>
      </c>
      <c r="C293" t="s">
        <v>500</v>
      </c>
      <c r="D293" t="s">
        <v>420</v>
      </c>
      <c r="E293">
        <v>43</v>
      </c>
      <c r="F293">
        <v>44</v>
      </c>
      <c r="G293">
        <f t="shared" si="16"/>
        <v>-1</v>
      </c>
      <c r="H293" t="str">
        <f>IFERROR(VLOOKUP($A293,Sheet2!$A$2:$C$397,2,FALSE),"C")</f>
        <v>C+</v>
      </c>
      <c r="I293" s="1">
        <f>IFERROR(VLOOKUP($A293,Sheet2!$A$2:$C$397,3,FALSE),0)</f>
        <v>-1.4892512</v>
      </c>
      <c r="J293">
        <f>VLOOKUP($H293,Sheet2!$F$4:$G$16,2,FALSE)</f>
        <v>2.2999999999999998</v>
      </c>
      <c r="K293" s="1">
        <f t="shared" si="17"/>
        <v>42.255374400000001</v>
      </c>
      <c r="L293" s="1">
        <f t="shared" si="18"/>
        <v>44.744625599999999</v>
      </c>
      <c r="M293" s="1">
        <f t="shared" si="19"/>
        <v>-2.4892511999999982</v>
      </c>
    </row>
    <row r="294" spans="1:13" x14ac:dyDescent="0.3">
      <c r="A294" t="s">
        <v>8</v>
      </c>
      <c r="B294" s="2" t="s">
        <v>729</v>
      </c>
      <c r="C294" t="s">
        <v>426</v>
      </c>
      <c r="D294" t="s">
        <v>420</v>
      </c>
      <c r="E294">
        <v>45</v>
      </c>
      <c r="F294">
        <v>46</v>
      </c>
      <c r="G294">
        <f t="shared" si="16"/>
        <v>-1</v>
      </c>
      <c r="H294" t="str">
        <f>IFERROR(VLOOKUP($A294,Sheet2!$A$2:$C$397,2,FALSE),"C")</f>
        <v>B</v>
      </c>
      <c r="I294" s="1">
        <f>IFERROR(VLOOKUP($A294,Sheet2!$A$2:$C$397,3,FALSE),0)</f>
        <v>-0.97508196999999996</v>
      </c>
      <c r="J294">
        <f>VLOOKUP($H294,Sheet2!$F$4:$G$16,2,FALSE)</f>
        <v>3</v>
      </c>
      <c r="K294" s="1">
        <f t="shared" si="17"/>
        <v>44.512459014999997</v>
      </c>
      <c r="L294" s="1">
        <f t="shared" si="18"/>
        <v>46.487540985000003</v>
      </c>
      <c r="M294" s="1">
        <f t="shared" si="19"/>
        <v>-1.9750819700000051</v>
      </c>
    </row>
    <row r="295" spans="1:13" x14ac:dyDescent="0.3">
      <c r="A295" t="s">
        <v>2</v>
      </c>
      <c r="B295" s="2" t="s">
        <v>730</v>
      </c>
      <c r="C295" t="s">
        <v>440</v>
      </c>
      <c r="D295" t="s">
        <v>420</v>
      </c>
      <c r="E295">
        <v>45</v>
      </c>
      <c r="F295">
        <v>48</v>
      </c>
      <c r="G295">
        <f t="shared" si="16"/>
        <v>-3</v>
      </c>
      <c r="H295" t="str">
        <f>IFERROR(VLOOKUP($A295,Sheet2!$A$2:$C$397,2,FALSE),"C")</f>
        <v>B-</v>
      </c>
      <c r="I295" s="1">
        <f>IFERROR(VLOOKUP($A295,Sheet2!$A$2:$C$397,3,FALSE),0)</f>
        <v>8.7878789999999998E-2</v>
      </c>
      <c r="J295">
        <f>VLOOKUP($H295,Sheet2!$F$4:$G$16,2,FALSE)</f>
        <v>2.7</v>
      </c>
      <c r="K295" s="1">
        <f t="shared" si="17"/>
        <v>45.043939395000002</v>
      </c>
      <c r="L295" s="1">
        <f t="shared" si="18"/>
        <v>47.956060604999998</v>
      </c>
      <c r="M295" s="1">
        <f t="shared" si="19"/>
        <v>-2.9121212099999951</v>
      </c>
    </row>
    <row r="296" spans="1:13" x14ac:dyDescent="0.3">
      <c r="A296" t="s">
        <v>7</v>
      </c>
      <c r="B296" s="2" t="s">
        <v>730</v>
      </c>
      <c r="C296" t="s">
        <v>500</v>
      </c>
      <c r="D296" t="s">
        <v>420</v>
      </c>
      <c r="E296">
        <v>45</v>
      </c>
      <c r="F296">
        <v>41</v>
      </c>
      <c r="G296">
        <f t="shared" si="16"/>
        <v>4</v>
      </c>
      <c r="H296" t="str">
        <f>IFERROR(VLOOKUP($A296,Sheet2!$A$2:$C$397,2,FALSE),"C")</f>
        <v>C+</v>
      </c>
      <c r="I296" s="1">
        <f>IFERROR(VLOOKUP($A296,Sheet2!$A$2:$C$397,3,FALSE),0)</f>
        <v>-1.4892512</v>
      </c>
      <c r="J296">
        <f>VLOOKUP($H296,Sheet2!$F$4:$G$16,2,FALSE)</f>
        <v>2.2999999999999998</v>
      </c>
      <c r="K296" s="1">
        <f t="shared" si="17"/>
        <v>44.255374400000001</v>
      </c>
      <c r="L296" s="1">
        <f t="shared" si="18"/>
        <v>41.744625599999999</v>
      </c>
      <c r="M296" s="1">
        <f t="shared" si="19"/>
        <v>2.5107488000000018</v>
      </c>
    </row>
    <row r="297" spans="1:13" x14ac:dyDescent="0.3">
      <c r="A297" t="s">
        <v>0</v>
      </c>
      <c r="B297" s="2" t="s">
        <v>731</v>
      </c>
      <c r="C297" t="s">
        <v>732</v>
      </c>
      <c r="D297" t="s">
        <v>431</v>
      </c>
      <c r="E297">
        <v>46</v>
      </c>
      <c r="F297">
        <v>47</v>
      </c>
      <c r="G297">
        <f t="shared" si="16"/>
        <v>-1</v>
      </c>
      <c r="H297" t="str">
        <f>IFERROR(VLOOKUP($A297,Sheet2!$A$2:$C$397,2,FALSE),"C")</f>
        <v>B</v>
      </c>
      <c r="I297" s="1">
        <f>IFERROR(VLOOKUP($A297,Sheet2!$A$2:$C$397,3,FALSE),0)</f>
        <v>-0.90473683999999999</v>
      </c>
      <c r="J297">
        <f>VLOOKUP($H297,Sheet2!$F$4:$G$16,2,FALSE)</f>
        <v>3</v>
      </c>
      <c r="K297" s="1">
        <f t="shared" si="17"/>
        <v>45.547631580000001</v>
      </c>
      <c r="L297" s="1">
        <f t="shared" si="18"/>
        <v>47.452368419999999</v>
      </c>
      <c r="M297" s="1">
        <f t="shared" si="19"/>
        <v>-1.9047368399999982</v>
      </c>
    </row>
    <row r="298" spans="1:13" x14ac:dyDescent="0.3">
      <c r="A298" t="s">
        <v>8</v>
      </c>
      <c r="B298" s="2" t="s">
        <v>731</v>
      </c>
      <c r="C298" t="s">
        <v>426</v>
      </c>
      <c r="D298" t="s">
        <v>420</v>
      </c>
      <c r="E298">
        <v>44</v>
      </c>
      <c r="F298">
        <v>46</v>
      </c>
      <c r="G298">
        <f t="shared" si="16"/>
        <v>-2</v>
      </c>
      <c r="H298" t="str">
        <f>IFERROR(VLOOKUP($A298,Sheet2!$A$2:$C$397,2,FALSE),"C")</f>
        <v>B</v>
      </c>
      <c r="I298" s="1">
        <f>IFERROR(VLOOKUP($A298,Sheet2!$A$2:$C$397,3,FALSE),0)</f>
        <v>-0.97508196999999996</v>
      </c>
      <c r="J298">
        <f>VLOOKUP($H298,Sheet2!$F$4:$G$16,2,FALSE)</f>
        <v>3</v>
      </c>
      <c r="K298" s="1">
        <f t="shared" si="17"/>
        <v>43.512459014999997</v>
      </c>
      <c r="L298" s="1">
        <f t="shared" si="18"/>
        <v>46.487540985000003</v>
      </c>
      <c r="M298" s="1">
        <f t="shared" si="19"/>
        <v>-2.9750819700000051</v>
      </c>
    </row>
    <row r="299" spans="1:13" x14ac:dyDescent="0.3">
      <c r="A299" t="s">
        <v>505</v>
      </c>
      <c r="B299" s="2" t="s">
        <v>733</v>
      </c>
      <c r="C299" t="s">
        <v>734</v>
      </c>
      <c r="D299" t="s">
        <v>420</v>
      </c>
      <c r="E299">
        <v>45</v>
      </c>
      <c r="F299">
        <v>43</v>
      </c>
      <c r="G299">
        <f t="shared" si="16"/>
        <v>2</v>
      </c>
      <c r="H299" t="str">
        <f>IFERROR(VLOOKUP($A299,Sheet2!$A$2:$C$397,2,FALSE),"C")</f>
        <v>C</v>
      </c>
      <c r="I299" s="1">
        <f>IFERROR(VLOOKUP($A299,Sheet2!$A$2:$C$397,3,FALSE),0)</f>
        <v>0</v>
      </c>
      <c r="J299">
        <f>VLOOKUP($H299,Sheet2!$F$4:$G$16,2,FALSE)</f>
        <v>2</v>
      </c>
      <c r="K299" s="1">
        <f t="shared" si="17"/>
        <v>45</v>
      </c>
      <c r="L299" s="1">
        <f t="shared" si="18"/>
        <v>43</v>
      </c>
      <c r="M299" s="1">
        <f t="shared" si="19"/>
        <v>2</v>
      </c>
    </row>
    <row r="300" spans="1:13" x14ac:dyDescent="0.3">
      <c r="A300" t="s">
        <v>7</v>
      </c>
      <c r="B300" s="2" t="s">
        <v>735</v>
      </c>
      <c r="C300" t="s">
        <v>500</v>
      </c>
      <c r="D300" t="s">
        <v>420</v>
      </c>
      <c r="E300">
        <v>44</v>
      </c>
      <c r="F300">
        <v>43</v>
      </c>
      <c r="G300">
        <f t="shared" si="16"/>
        <v>1</v>
      </c>
      <c r="H300" t="str">
        <f>IFERROR(VLOOKUP($A300,Sheet2!$A$2:$C$397,2,FALSE),"C")</f>
        <v>C+</v>
      </c>
      <c r="I300" s="1">
        <f>IFERROR(VLOOKUP($A300,Sheet2!$A$2:$C$397,3,FALSE),0)</f>
        <v>-1.4892512</v>
      </c>
      <c r="J300">
        <f>VLOOKUP($H300,Sheet2!$F$4:$G$16,2,FALSE)</f>
        <v>2.2999999999999998</v>
      </c>
      <c r="K300" s="1">
        <f t="shared" si="17"/>
        <v>43.255374400000001</v>
      </c>
      <c r="L300" s="1">
        <f t="shared" si="18"/>
        <v>43.744625599999999</v>
      </c>
      <c r="M300" s="1">
        <f t="shared" si="19"/>
        <v>-0.48925119999999822</v>
      </c>
    </row>
    <row r="301" spans="1:13" x14ac:dyDescent="0.3">
      <c r="A301" t="s">
        <v>8</v>
      </c>
      <c r="B301" s="2" t="s">
        <v>736</v>
      </c>
      <c r="C301" t="s">
        <v>426</v>
      </c>
      <c r="D301" t="s">
        <v>420</v>
      </c>
      <c r="E301">
        <v>45</v>
      </c>
      <c r="F301">
        <v>47</v>
      </c>
      <c r="G301">
        <f t="shared" si="16"/>
        <v>-2</v>
      </c>
      <c r="H301" t="str">
        <f>IFERROR(VLOOKUP($A301,Sheet2!$A$2:$C$397,2,FALSE),"C")</f>
        <v>B</v>
      </c>
      <c r="I301" s="1">
        <f>IFERROR(VLOOKUP($A301,Sheet2!$A$2:$C$397,3,FALSE),0)</f>
        <v>-0.97508196999999996</v>
      </c>
      <c r="J301">
        <f>VLOOKUP($H301,Sheet2!$F$4:$G$16,2,FALSE)</f>
        <v>3</v>
      </c>
      <c r="K301" s="1">
        <f t="shared" si="17"/>
        <v>44.512459014999997</v>
      </c>
      <c r="L301" s="1">
        <f t="shared" si="18"/>
        <v>47.487540985000003</v>
      </c>
      <c r="M301" s="1">
        <f t="shared" si="19"/>
        <v>-2.9750819700000051</v>
      </c>
    </row>
    <row r="302" spans="1:13" x14ac:dyDescent="0.3">
      <c r="A302" t="s">
        <v>7</v>
      </c>
      <c r="B302" s="2" t="s">
        <v>737</v>
      </c>
      <c r="C302" t="s">
        <v>500</v>
      </c>
      <c r="D302" t="s">
        <v>420</v>
      </c>
      <c r="E302">
        <v>44</v>
      </c>
      <c r="F302">
        <v>43</v>
      </c>
      <c r="G302">
        <f t="shared" si="16"/>
        <v>1</v>
      </c>
      <c r="H302" t="str">
        <f>IFERROR(VLOOKUP($A302,Sheet2!$A$2:$C$397,2,FALSE),"C")</f>
        <v>C+</v>
      </c>
      <c r="I302" s="1">
        <f>IFERROR(VLOOKUP($A302,Sheet2!$A$2:$C$397,3,FALSE),0)</f>
        <v>-1.4892512</v>
      </c>
      <c r="J302">
        <f>VLOOKUP($H302,Sheet2!$F$4:$G$16,2,FALSE)</f>
        <v>2.2999999999999998</v>
      </c>
      <c r="K302" s="1">
        <f t="shared" si="17"/>
        <v>43.255374400000001</v>
      </c>
      <c r="L302" s="1">
        <f t="shared" si="18"/>
        <v>43.744625599999999</v>
      </c>
      <c r="M302" s="1">
        <f t="shared" si="19"/>
        <v>-0.48925119999999822</v>
      </c>
    </row>
    <row r="303" spans="1:13" x14ac:dyDescent="0.3">
      <c r="A303" t="s">
        <v>10</v>
      </c>
      <c r="B303" s="2" t="s">
        <v>738</v>
      </c>
      <c r="C303" t="s">
        <v>463</v>
      </c>
      <c r="D303" t="s">
        <v>431</v>
      </c>
      <c r="E303">
        <v>43</v>
      </c>
      <c r="F303">
        <v>49</v>
      </c>
      <c r="G303">
        <f t="shared" si="16"/>
        <v>-6</v>
      </c>
      <c r="H303" t="str">
        <f>IFERROR(VLOOKUP($A303,Sheet2!$A$2:$C$397,2,FALSE),"C")</f>
        <v>B+</v>
      </c>
      <c r="I303" s="1">
        <f>IFERROR(VLOOKUP($A303,Sheet2!$A$2:$C$397,3,FALSE),0)</f>
        <v>0.59550000000000003</v>
      </c>
      <c r="J303">
        <f>VLOOKUP($H303,Sheet2!$F$4:$G$16,2,FALSE)</f>
        <v>3.3</v>
      </c>
      <c r="K303" s="1">
        <f t="shared" si="17"/>
        <v>43.297750000000001</v>
      </c>
      <c r="L303" s="1">
        <f t="shared" si="18"/>
        <v>48.702249999999999</v>
      </c>
      <c r="M303" s="1">
        <f t="shared" si="19"/>
        <v>-5.4044999999999987</v>
      </c>
    </row>
    <row r="304" spans="1:13" x14ac:dyDescent="0.3">
      <c r="A304" t="s">
        <v>7</v>
      </c>
      <c r="B304" s="2" t="s">
        <v>739</v>
      </c>
      <c r="C304" t="s">
        <v>500</v>
      </c>
      <c r="D304" t="s">
        <v>420</v>
      </c>
      <c r="E304">
        <v>42</v>
      </c>
      <c r="F304">
        <v>44</v>
      </c>
      <c r="G304">
        <f t="shared" si="16"/>
        <v>-2</v>
      </c>
      <c r="H304" t="str">
        <f>IFERROR(VLOOKUP($A304,Sheet2!$A$2:$C$397,2,FALSE),"C")</f>
        <v>C+</v>
      </c>
      <c r="I304" s="1">
        <f>IFERROR(VLOOKUP($A304,Sheet2!$A$2:$C$397,3,FALSE),0)</f>
        <v>-1.4892512</v>
      </c>
      <c r="J304">
        <f>VLOOKUP($H304,Sheet2!$F$4:$G$16,2,FALSE)</f>
        <v>2.2999999999999998</v>
      </c>
      <c r="K304" s="1">
        <f t="shared" si="17"/>
        <v>41.255374400000001</v>
      </c>
      <c r="L304" s="1">
        <f t="shared" si="18"/>
        <v>44.744625599999999</v>
      </c>
      <c r="M304" s="1">
        <f t="shared" si="19"/>
        <v>-3.4892511999999982</v>
      </c>
    </row>
    <row r="305" spans="1:13" x14ac:dyDescent="0.3">
      <c r="A305" t="s">
        <v>7</v>
      </c>
      <c r="B305" s="2" t="s">
        <v>740</v>
      </c>
      <c r="C305" t="s">
        <v>500</v>
      </c>
      <c r="D305" t="s">
        <v>420</v>
      </c>
      <c r="E305">
        <v>43</v>
      </c>
      <c r="F305">
        <v>42</v>
      </c>
      <c r="G305">
        <f t="shared" si="16"/>
        <v>1</v>
      </c>
      <c r="H305" t="str">
        <f>IFERROR(VLOOKUP($A305,Sheet2!$A$2:$C$397,2,FALSE),"C")</f>
        <v>C+</v>
      </c>
      <c r="I305" s="1">
        <f>IFERROR(VLOOKUP($A305,Sheet2!$A$2:$C$397,3,FALSE),0)</f>
        <v>-1.4892512</v>
      </c>
      <c r="J305">
        <f>VLOOKUP($H305,Sheet2!$F$4:$G$16,2,FALSE)</f>
        <v>2.2999999999999998</v>
      </c>
      <c r="K305" s="1">
        <f t="shared" si="17"/>
        <v>42.255374400000001</v>
      </c>
      <c r="L305" s="1">
        <f t="shared" si="18"/>
        <v>42.744625599999999</v>
      </c>
      <c r="M305" s="1">
        <f t="shared" si="19"/>
        <v>-0.48925119999999822</v>
      </c>
    </row>
    <row r="306" spans="1:13" x14ac:dyDescent="0.3">
      <c r="A306" t="s">
        <v>7</v>
      </c>
      <c r="B306" s="2" t="s">
        <v>741</v>
      </c>
      <c r="C306" t="s">
        <v>500</v>
      </c>
      <c r="D306" t="s">
        <v>420</v>
      </c>
      <c r="E306">
        <v>42</v>
      </c>
      <c r="F306">
        <v>42</v>
      </c>
      <c r="G306">
        <f t="shared" si="16"/>
        <v>0</v>
      </c>
      <c r="H306" t="str">
        <f>IFERROR(VLOOKUP($A306,Sheet2!$A$2:$C$397,2,FALSE),"C")</f>
        <v>C+</v>
      </c>
      <c r="I306" s="1">
        <f>IFERROR(VLOOKUP($A306,Sheet2!$A$2:$C$397,3,FALSE),0)</f>
        <v>-1.4892512</v>
      </c>
      <c r="J306">
        <f>VLOOKUP($H306,Sheet2!$F$4:$G$16,2,FALSE)</f>
        <v>2.2999999999999998</v>
      </c>
      <c r="K306" s="1">
        <f t="shared" si="17"/>
        <v>41.255374400000001</v>
      </c>
      <c r="L306" s="1">
        <f t="shared" si="18"/>
        <v>42.744625599999999</v>
      </c>
      <c r="M306" s="1">
        <f t="shared" si="19"/>
        <v>-1.4892511999999982</v>
      </c>
    </row>
    <row r="307" spans="1:13" x14ac:dyDescent="0.3">
      <c r="A307" t="s">
        <v>0</v>
      </c>
      <c r="B307" s="2" t="s">
        <v>742</v>
      </c>
      <c r="C307" t="s">
        <v>650</v>
      </c>
      <c r="D307" t="s">
        <v>431</v>
      </c>
      <c r="E307">
        <v>47</v>
      </c>
      <c r="F307">
        <v>47</v>
      </c>
      <c r="G307">
        <f t="shared" si="16"/>
        <v>0</v>
      </c>
      <c r="H307" t="str">
        <f>IFERROR(VLOOKUP($A307,Sheet2!$A$2:$C$397,2,FALSE),"C")</f>
        <v>B</v>
      </c>
      <c r="I307" s="1">
        <f>IFERROR(VLOOKUP($A307,Sheet2!$A$2:$C$397,3,FALSE),0)</f>
        <v>-0.90473683999999999</v>
      </c>
      <c r="J307">
        <f>VLOOKUP($H307,Sheet2!$F$4:$G$16,2,FALSE)</f>
        <v>3</v>
      </c>
      <c r="K307" s="1">
        <f t="shared" si="17"/>
        <v>46.547631580000001</v>
      </c>
      <c r="L307" s="1">
        <f t="shared" si="18"/>
        <v>47.452368419999999</v>
      </c>
      <c r="M307" s="1">
        <f t="shared" si="19"/>
        <v>-0.90473683999999821</v>
      </c>
    </row>
    <row r="308" spans="1:13" x14ac:dyDescent="0.3">
      <c r="A308" t="s">
        <v>7</v>
      </c>
      <c r="B308" s="2" t="s">
        <v>743</v>
      </c>
      <c r="C308" t="s">
        <v>500</v>
      </c>
      <c r="D308" t="s">
        <v>420</v>
      </c>
      <c r="E308">
        <v>42</v>
      </c>
      <c r="F308">
        <v>41</v>
      </c>
      <c r="G308">
        <f t="shared" si="16"/>
        <v>1</v>
      </c>
      <c r="H308" t="str">
        <f>IFERROR(VLOOKUP($A308,Sheet2!$A$2:$C$397,2,FALSE),"C")</f>
        <v>C+</v>
      </c>
      <c r="I308" s="1">
        <f>IFERROR(VLOOKUP($A308,Sheet2!$A$2:$C$397,3,FALSE),0)</f>
        <v>-1.4892512</v>
      </c>
      <c r="J308">
        <f>VLOOKUP($H308,Sheet2!$F$4:$G$16,2,FALSE)</f>
        <v>2.2999999999999998</v>
      </c>
      <c r="K308" s="1">
        <f t="shared" si="17"/>
        <v>41.255374400000001</v>
      </c>
      <c r="L308" s="1">
        <f t="shared" si="18"/>
        <v>41.744625599999999</v>
      </c>
      <c r="M308" s="1">
        <f t="shared" si="19"/>
        <v>-0.48925119999999822</v>
      </c>
    </row>
    <row r="309" spans="1:13" x14ac:dyDescent="0.3">
      <c r="A309" t="s">
        <v>7</v>
      </c>
      <c r="B309" s="2" t="s">
        <v>744</v>
      </c>
      <c r="C309" t="s">
        <v>500</v>
      </c>
      <c r="D309" t="s">
        <v>420</v>
      </c>
      <c r="E309">
        <v>42</v>
      </c>
      <c r="F309">
        <v>39</v>
      </c>
      <c r="G309">
        <f t="shared" si="16"/>
        <v>3</v>
      </c>
      <c r="H309" t="str">
        <f>IFERROR(VLOOKUP($A309,Sheet2!$A$2:$C$397,2,FALSE),"C")</f>
        <v>C+</v>
      </c>
      <c r="I309" s="1">
        <f>IFERROR(VLOOKUP($A309,Sheet2!$A$2:$C$397,3,FALSE),0)</f>
        <v>-1.4892512</v>
      </c>
      <c r="J309">
        <f>VLOOKUP($H309,Sheet2!$F$4:$G$16,2,FALSE)</f>
        <v>2.2999999999999998</v>
      </c>
      <c r="K309" s="1">
        <f t="shared" si="17"/>
        <v>41.255374400000001</v>
      </c>
      <c r="L309" s="1">
        <f t="shared" si="18"/>
        <v>39.744625599999999</v>
      </c>
      <c r="M309" s="1">
        <f t="shared" si="19"/>
        <v>1.5107488000000018</v>
      </c>
    </row>
    <row r="310" spans="1:13" x14ac:dyDescent="0.3">
      <c r="A310" t="s">
        <v>8</v>
      </c>
      <c r="B310" s="2" t="s">
        <v>745</v>
      </c>
      <c r="C310" t="s">
        <v>426</v>
      </c>
      <c r="D310" t="s">
        <v>420</v>
      </c>
      <c r="E310">
        <v>45</v>
      </c>
      <c r="F310">
        <v>43</v>
      </c>
      <c r="G310">
        <f t="shared" si="16"/>
        <v>2</v>
      </c>
      <c r="H310" t="str">
        <f>IFERROR(VLOOKUP($A310,Sheet2!$A$2:$C$397,2,FALSE),"C")</f>
        <v>B</v>
      </c>
      <c r="I310" s="1">
        <f>IFERROR(VLOOKUP($A310,Sheet2!$A$2:$C$397,3,FALSE),0)</f>
        <v>-0.97508196999999996</v>
      </c>
      <c r="J310">
        <f>VLOOKUP($H310,Sheet2!$F$4:$G$16,2,FALSE)</f>
        <v>3</v>
      </c>
      <c r="K310" s="1">
        <f t="shared" si="17"/>
        <v>44.512459014999997</v>
      </c>
      <c r="L310" s="1">
        <f t="shared" si="18"/>
        <v>43.487540985000003</v>
      </c>
      <c r="M310" s="1">
        <f t="shared" si="19"/>
        <v>1.0249180299999949</v>
      </c>
    </row>
    <row r="311" spans="1:13" x14ac:dyDescent="0.3">
      <c r="A311" t="s">
        <v>10</v>
      </c>
      <c r="B311" s="2" t="s">
        <v>746</v>
      </c>
      <c r="C311" t="s">
        <v>599</v>
      </c>
      <c r="D311" t="s">
        <v>431</v>
      </c>
      <c r="E311">
        <v>46</v>
      </c>
      <c r="F311">
        <v>46</v>
      </c>
      <c r="G311">
        <f t="shared" si="16"/>
        <v>0</v>
      </c>
      <c r="H311" t="str">
        <f>IFERROR(VLOOKUP($A311,Sheet2!$A$2:$C$397,2,FALSE),"C")</f>
        <v>B+</v>
      </c>
      <c r="I311" s="1">
        <f>IFERROR(VLOOKUP($A311,Sheet2!$A$2:$C$397,3,FALSE),0)</f>
        <v>0.59550000000000003</v>
      </c>
      <c r="J311">
        <f>VLOOKUP($H311,Sheet2!$F$4:$G$16,2,FALSE)</f>
        <v>3.3</v>
      </c>
      <c r="K311" s="1">
        <f t="shared" si="17"/>
        <v>46.297750000000001</v>
      </c>
      <c r="L311" s="1">
        <f t="shared" si="18"/>
        <v>45.702249999999999</v>
      </c>
      <c r="M311" s="1">
        <f t="shared" si="19"/>
        <v>0.59550000000000125</v>
      </c>
    </row>
    <row r="312" spans="1:13" x14ac:dyDescent="0.3">
      <c r="A312" t="s">
        <v>7</v>
      </c>
      <c r="B312" s="2" t="s">
        <v>747</v>
      </c>
      <c r="C312" t="s">
        <v>500</v>
      </c>
      <c r="D312" t="s">
        <v>420</v>
      </c>
      <c r="E312">
        <v>42</v>
      </c>
      <c r="F312">
        <v>39</v>
      </c>
      <c r="G312">
        <f t="shared" si="16"/>
        <v>3</v>
      </c>
      <c r="H312" t="str">
        <f>IFERROR(VLOOKUP($A312,Sheet2!$A$2:$C$397,2,FALSE),"C")</f>
        <v>C+</v>
      </c>
      <c r="I312" s="1">
        <f>IFERROR(VLOOKUP($A312,Sheet2!$A$2:$C$397,3,FALSE),0)</f>
        <v>-1.4892512</v>
      </c>
      <c r="J312">
        <f>VLOOKUP($H312,Sheet2!$F$4:$G$16,2,FALSE)</f>
        <v>2.2999999999999998</v>
      </c>
      <c r="K312" s="1">
        <f t="shared" si="17"/>
        <v>41.255374400000001</v>
      </c>
      <c r="L312" s="1">
        <f t="shared" si="18"/>
        <v>39.744625599999999</v>
      </c>
      <c r="M312" s="1">
        <f t="shared" si="19"/>
        <v>1.5107488000000018</v>
      </c>
    </row>
    <row r="313" spans="1:13" x14ac:dyDescent="0.3">
      <c r="A313" t="s">
        <v>7</v>
      </c>
      <c r="B313" s="2" t="s">
        <v>748</v>
      </c>
      <c r="C313" t="s">
        <v>500</v>
      </c>
      <c r="D313" t="s">
        <v>420</v>
      </c>
      <c r="E313">
        <v>43</v>
      </c>
      <c r="F313">
        <v>40</v>
      </c>
      <c r="G313">
        <f t="shared" si="16"/>
        <v>3</v>
      </c>
      <c r="H313" t="str">
        <f>IFERROR(VLOOKUP($A313,Sheet2!$A$2:$C$397,2,FALSE),"C")</f>
        <v>C+</v>
      </c>
      <c r="I313" s="1">
        <f>IFERROR(VLOOKUP($A313,Sheet2!$A$2:$C$397,3,FALSE),0)</f>
        <v>-1.4892512</v>
      </c>
      <c r="J313">
        <f>VLOOKUP($H313,Sheet2!$F$4:$G$16,2,FALSE)</f>
        <v>2.2999999999999998</v>
      </c>
      <c r="K313" s="1">
        <f t="shared" si="17"/>
        <v>42.255374400000001</v>
      </c>
      <c r="L313" s="1">
        <f t="shared" si="18"/>
        <v>40.744625599999999</v>
      </c>
      <c r="M313" s="1">
        <f t="shared" si="19"/>
        <v>1.5107488000000018</v>
      </c>
    </row>
    <row r="314" spans="1:13" x14ac:dyDescent="0.3">
      <c r="A314" t="s">
        <v>7</v>
      </c>
      <c r="B314" s="2" t="s">
        <v>749</v>
      </c>
      <c r="C314" t="s">
        <v>500</v>
      </c>
      <c r="D314" t="s">
        <v>420</v>
      </c>
      <c r="E314">
        <v>43</v>
      </c>
      <c r="F314">
        <v>40</v>
      </c>
      <c r="G314">
        <f t="shared" si="16"/>
        <v>3</v>
      </c>
      <c r="H314" t="str">
        <f>IFERROR(VLOOKUP($A314,Sheet2!$A$2:$C$397,2,FALSE),"C")</f>
        <v>C+</v>
      </c>
      <c r="I314" s="1">
        <f>IFERROR(VLOOKUP($A314,Sheet2!$A$2:$C$397,3,FALSE),0)</f>
        <v>-1.4892512</v>
      </c>
      <c r="J314">
        <f>VLOOKUP($H314,Sheet2!$F$4:$G$16,2,FALSE)</f>
        <v>2.2999999999999998</v>
      </c>
      <c r="K314" s="1">
        <f t="shared" si="17"/>
        <v>42.255374400000001</v>
      </c>
      <c r="L314" s="1">
        <f t="shared" si="18"/>
        <v>40.744625599999999</v>
      </c>
      <c r="M314" s="1">
        <f t="shared" si="19"/>
        <v>1.5107488000000018</v>
      </c>
    </row>
    <row r="315" spans="1:13" x14ac:dyDescent="0.3">
      <c r="A315" t="s">
        <v>7</v>
      </c>
      <c r="B315" s="2" t="s">
        <v>750</v>
      </c>
      <c r="C315" t="s">
        <v>500</v>
      </c>
      <c r="D315" t="s">
        <v>420</v>
      </c>
      <c r="E315">
        <v>43</v>
      </c>
      <c r="F315">
        <v>40</v>
      </c>
      <c r="G315">
        <f t="shared" si="16"/>
        <v>3</v>
      </c>
      <c r="H315" t="str">
        <f>IFERROR(VLOOKUP($A315,Sheet2!$A$2:$C$397,2,FALSE),"C")</f>
        <v>C+</v>
      </c>
      <c r="I315" s="1">
        <f>IFERROR(VLOOKUP($A315,Sheet2!$A$2:$C$397,3,FALSE),0)</f>
        <v>-1.4892512</v>
      </c>
      <c r="J315">
        <f>VLOOKUP($H315,Sheet2!$F$4:$G$16,2,FALSE)</f>
        <v>2.2999999999999998</v>
      </c>
      <c r="K315" s="1">
        <f t="shared" si="17"/>
        <v>42.255374400000001</v>
      </c>
      <c r="L315" s="1">
        <f t="shared" si="18"/>
        <v>40.744625599999999</v>
      </c>
      <c r="M315" s="1">
        <f t="shared" si="19"/>
        <v>1.5107488000000018</v>
      </c>
    </row>
    <row r="316" spans="1:13" x14ac:dyDescent="0.3">
      <c r="A316" t="s">
        <v>10</v>
      </c>
      <c r="B316" s="2" t="s">
        <v>751</v>
      </c>
      <c r="C316" t="s">
        <v>752</v>
      </c>
      <c r="D316" t="s">
        <v>431</v>
      </c>
      <c r="E316">
        <v>48</v>
      </c>
      <c r="F316">
        <v>44</v>
      </c>
      <c r="G316">
        <f t="shared" si="16"/>
        <v>4</v>
      </c>
      <c r="H316" t="str">
        <f>IFERROR(VLOOKUP($A316,Sheet2!$A$2:$C$397,2,FALSE),"C")</f>
        <v>B+</v>
      </c>
      <c r="I316" s="1">
        <f>IFERROR(VLOOKUP($A316,Sheet2!$A$2:$C$397,3,FALSE),0)</f>
        <v>0.59550000000000003</v>
      </c>
      <c r="J316">
        <f>VLOOKUP($H316,Sheet2!$F$4:$G$16,2,FALSE)</f>
        <v>3.3</v>
      </c>
      <c r="K316" s="1">
        <f t="shared" si="17"/>
        <v>48.297750000000001</v>
      </c>
      <c r="L316" s="1">
        <f t="shared" si="18"/>
        <v>43.702249999999999</v>
      </c>
      <c r="M316" s="1">
        <f t="shared" si="19"/>
        <v>4.5955000000000013</v>
      </c>
    </row>
    <row r="317" spans="1:13" x14ac:dyDescent="0.3">
      <c r="A317" t="s">
        <v>7</v>
      </c>
      <c r="B317" s="2" t="s">
        <v>753</v>
      </c>
      <c r="C317" t="s">
        <v>500</v>
      </c>
      <c r="D317" t="s">
        <v>420</v>
      </c>
      <c r="E317">
        <v>43</v>
      </c>
      <c r="F317">
        <v>40</v>
      </c>
      <c r="G317">
        <f t="shared" si="16"/>
        <v>3</v>
      </c>
      <c r="H317" t="str">
        <f>IFERROR(VLOOKUP($A317,Sheet2!$A$2:$C$397,2,FALSE),"C")</f>
        <v>C+</v>
      </c>
      <c r="I317" s="1">
        <f>IFERROR(VLOOKUP($A317,Sheet2!$A$2:$C$397,3,FALSE),0)</f>
        <v>-1.4892512</v>
      </c>
      <c r="J317">
        <f>VLOOKUP($H317,Sheet2!$F$4:$G$16,2,FALSE)</f>
        <v>2.2999999999999998</v>
      </c>
      <c r="K317" s="1">
        <f t="shared" si="17"/>
        <v>42.255374400000001</v>
      </c>
      <c r="L317" s="1">
        <f t="shared" si="18"/>
        <v>40.744625599999999</v>
      </c>
      <c r="M317" s="1">
        <f t="shared" si="19"/>
        <v>1.5107488000000018</v>
      </c>
    </row>
    <row r="318" spans="1:13" x14ac:dyDescent="0.3">
      <c r="A318" t="s">
        <v>15</v>
      </c>
      <c r="B318" s="2" t="s">
        <v>753</v>
      </c>
      <c r="C318" t="s">
        <v>754</v>
      </c>
      <c r="D318" t="s">
        <v>431</v>
      </c>
      <c r="E318">
        <v>40</v>
      </c>
      <c r="F318">
        <v>43</v>
      </c>
      <c r="G318">
        <f t="shared" si="16"/>
        <v>-3</v>
      </c>
      <c r="H318" t="str">
        <f>IFERROR(VLOOKUP($A318,Sheet2!$A$2:$C$397,2,FALSE),"C")</f>
        <v>A-</v>
      </c>
      <c r="I318" s="1">
        <f>IFERROR(VLOOKUP($A318,Sheet2!$A$2:$C$397,3,FALSE),0)</f>
        <v>6.8150290000000002E-2</v>
      </c>
      <c r="J318">
        <f>VLOOKUP($H318,Sheet2!$F$4:$G$16,2,FALSE)</f>
        <v>3.7</v>
      </c>
      <c r="K318" s="1">
        <f t="shared" si="17"/>
        <v>40.034075145000003</v>
      </c>
      <c r="L318" s="1">
        <f t="shared" si="18"/>
        <v>42.965924854999997</v>
      </c>
      <c r="M318" s="1">
        <f t="shared" si="19"/>
        <v>-2.9318497099999945</v>
      </c>
    </row>
    <row r="319" spans="1:13" x14ac:dyDescent="0.3">
      <c r="A319" t="s">
        <v>7</v>
      </c>
      <c r="B319" s="2" t="s">
        <v>755</v>
      </c>
      <c r="C319" t="s">
        <v>500</v>
      </c>
      <c r="D319" t="s">
        <v>420</v>
      </c>
      <c r="E319">
        <v>41</v>
      </c>
      <c r="F319">
        <v>40</v>
      </c>
      <c r="G319">
        <f t="shared" si="16"/>
        <v>1</v>
      </c>
      <c r="H319" t="str">
        <f>IFERROR(VLOOKUP($A319,Sheet2!$A$2:$C$397,2,FALSE),"C")</f>
        <v>C+</v>
      </c>
      <c r="I319" s="1">
        <f>IFERROR(VLOOKUP($A319,Sheet2!$A$2:$C$397,3,FALSE),0)</f>
        <v>-1.4892512</v>
      </c>
      <c r="J319">
        <f>VLOOKUP($H319,Sheet2!$F$4:$G$16,2,FALSE)</f>
        <v>2.2999999999999998</v>
      </c>
      <c r="K319" s="1">
        <f t="shared" si="17"/>
        <v>40.255374400000001</v>
      </c>
      <c r="L319" s="1">
        <f t="shared" si="18"/>
        <v>40.744625599999999</v>
      </c>
      <c r="M319" s="1">
        <f t="shared" si="19"/>
        <v>-0.48925119999999822</v>
      </c>
    </row>
    <row r="320" spans="1:13" x14ac:dyDescent="0.3">
      <c r="A320" t="s">
        <v>756</v>
      </c>
      <c r="B320" s="2" t="s">
        <v>757</v>
      </c>
      <c r="C320" t="s">
        <v>758</v>
      </c>
      <c r="D320" t="s">
        <v>420</v>
      </c>
      <c r="E320">
        <v>38</v>
      </c>
      <c r="F320">
        <v>36</v>
      </c>
      <c r="G320">
        <f t="shared" si="16"/>
        <v>2</v>
      </c>
      <c r="H320" t="str">
        <f>IFERROR(VLOOKUP($A320,Sheet2!$A$2:$C$397,2,FALSE),"C")</f>
        <v>C</v>
      </c>
      <c r="I320" s="1">
        <f>IFERROR(VLOOKUP($A320,Sheet2!$A$2:$C$397,3,FALSE),0)</f>
        <v>0</v>
      </c>
      <c r="J320">
        <f>VLOOKUP($H320,Sheet2!$F$4:$G$16,2,FALSE)</f>
        <v>2</v>
      </c>
      <c r="K320" s="1">
        <f t="shared" si="17"/>
        <v>38</v>
      </c>
      <c r="L320" s="1">
        <f t="shared" si="18"/>
        <v>36</v>
      </c>
      <c r="M320" s="1">
        <f t="shared" si="19"/>
        <v>2</v>
      </c>
    </row>
    <row r="321" spans="1:13" x14ac:dyDescent="0.3">
      <c r="A321" t="s">
        <v>7</v>
      </c>
      <c r="B321" s="2" t="s">
        <v>759</v>
      </c>
      <c r="C321" t="s">
        <v>500</v>
      </c>
      <c r="D321" t="s">
        <v>420</v>
      </c>
      <c r="E321">
        <v>44</v>
      </c>
      <c r="F321">
        <v>39</v>
      </c>
      <c r="G321">
        <f t="shared" si="16"/>
        <v>5</v>
      </c>
      <c r="H321" t="str">
        <f>IFERROR(VLOOKUP($A321,Sheet2!$A$2:$C$397,2,FALSE),"C")</f>
        <v>C+</v>
      </c>
      <c r="I321" s="1">
        <f>IFERROR(VLOOKUP($A321,Sheet2!$A$2:$C$397,3,FALSE),0)</f>
        <v>-1.4892512</v>
      </c>
      <c r="J321">
        <f>VLOOKUP($H321,Sheet2!$F$4:$G$16,2,FALSE)</f>
        <v>2.2999999999999998</v>
      </c>
      <c r="K321" s="1">
        <f t="shared" si="17"/>
        <v>43.255374400000001</v>
      </c>
      <c r="L321" s="1">
        <f t="shared" si="18"/>
        <v>39.744625599999999</v>
      </c>
      <c r="M321" s="1">
        <f t="shared" si="19"/>
        <v>3.5107488000000018</v>
      </c>
    </row>
    <row r="322" spans="1:13" x14ac:dyDescent="0.3">
      <c r="A322" t="s">
        <v>505</v>
      </c>
      <c r="B322" s="2" t="s">
        <v>760</v>
      </c>
      <c r="C322" t="s">
        <v>761</v>
      </c>
      <c r="D322" t="s">
        <v>420</v>
      </c>
      <c r="E322">
        <v>41</v>
      </c>
      <c r="F322">
        <v>48</v>
      </c>
      <c r="G322">
        <f t="shared" si="16"/>
        <v>-7</v>
      </c>
      <c r="H322" t="str">
        <f>IFERROR(VLOOKUP($A322,Sheet2!$A$2:$C$397,2,FALSE),"C")</f>
        <v>C</v>
      </c>
      <c r="I322" s="1">
        <f>IFERROR(VLOOKUP($A322,Sheet2!$A$2:$C$397,3,FALSE),0)</f>
        <v>0</v>
      </c>
      <c r="J322">
        <f>VLOOKUP($H322,Sheet2!$F$4:$G$16,2,FALSE)</f>
        <v>2</v>
      </c>
      <c r="K322" s="1">
        <f t="shared" si="17"/>
        <v>41</v>
      </c>
      <c r="L322" s="1">
        <f t="shared" si="18"/>
        <v>48</v>
      </c>
      <c r="M322" s="1">
        <f t="shared" si="19"/>
        <v>-7</v>
      </c>
    </row>
    <row r="323" spans="1:13" x14ac:dyDescent="0.3">
      <c r="A323" t="s">
        <v>7</v>
      </c>
      <c r="B323" s="2" t="s">
        <v>762</v>
      </c>
      <c r="C323" t="s">
        <v>500</v>
      </c>
      <c r="D323" t="s">
        <v>420</v>
      </c>
      <c r="E323">
        <v>45</v>
      </c>
      <c r="F323">
        <v>38</v>
      </c>
      <c r="G323">
        <f t="shared" ref="G323:G386" si="20">E323-F323</f>
        <v>7</v>
      </c>
      <c r="H323" t="str">
        <f>IFERROR(VLOOKUP($A323,Sheet2!$A$2:$C$397,2,FALSE),"C")</f>
        <v>C+</v>
      </c>
      <c r="I323" s="1">
        <f>IFERROR(VLOOKUP($A323,Sheet2!$A$2:$C$397,3,FALSE),0)</f>
        <v>-1.4892512</v>
      </c>
      <c r="J323">
        <f>VLOOKUP($H323,Sheet2!$F$4:$G$16,2,FALSE)</f>
        <v>2.2999999999999998</v>
      </c>
      <c r="K323" s="1">
        <f t="shared" ref="K323:K386" si="21">E323+(I323/2)</f>
        <v>44.255374400000001</v>
      </c>
      <c r="L323" s="1">
        <f t="shared" ref="L323:L386" si="22">F323-(I323/2)</f>
        <v>38.744625599999999</v>
      </c>
      <c r="M323" s="1">
        <f t="shared" ref="M323:M386" si="23">K323-L323</f>
        <v>5.5107488000000018</v>
      </c>
    </row>
    <row r="324" spans="1:13" x14ac:dyDescent="0.3">
      <c r="A324" t="s">
        <v>11</v>
      </c>
      <c r="B324" s="2" t="s">
        <v>762</v>
      </c>
      <c r="C324" t="s">
        <v>763</v>
      </c>
      <c r="D324" t="s">
        <v>431</v>
      </c>
      <c r="E324">
        <v>43</v>
      </c>
      <c r="F324">
        <v>47</v>
      </c>
      <c r="G324">
        <f t="shared" si="20"/>
        <v>-4</v>
      </c>
      <c r="H324" t="str">
        <f>IFERROR(VLOOKUP($A324,Sheet2!$A$2:$C$397,2,FALSE),"C")</f>
        <v>B-</v>
      </c>
      <c r="I324" s="1">
        <f>IFERROR(VLOOKUP($A324,Sheet2!$A$2:$C$397,3,FALSE),0)</f>
        <v>0.62980391999999996</v>
      </c>
      <c r="J324">
        <f>VLOOKUP($H324,Sheet2!$F$4:$G$16,2,FALSE)</f>
        <v>2.7</v>
      </c>
      <c r="K324" s="1">
        <f t="shared" si="21"/>
        <v>43.31490196</v>
      </c>
      <c r="L324" s="1">
        <f t="shared" si="22"/>
        <v>46.68509804</v>
      </c>
      <c r="M324" s="1">
        <f t="shared" si="23"/>
        <v>-3.3701960799999995</v>
      </c>
    </row>
    <row r="325" spans="1:13" x14ac:dyDescent="0.3">
      <c r="A325" t="s">
        <v>10</v>
      </c>
      <c r="B325" s="2" t="s">
        <v>764</v>
      </c>
      <c r="C325" t="s">
        <v>580</v>
      </c>
      <c r="D325" t="s">
        <v>431</v>
      </c>
      <c r="E325">
        <v>44</v>
      </c>
      <c r="F325">
        <v>47</v>
      </c>
      <c r="G325">
        <f t="shared" si="20"/>
        <v>-3</v>
      </c>
      <c r="H325" t="str">
        <f>IFERROR(VLOOKUP($A325,Sheet2!$A$2:$C$397,2,FALSE),"C")</f>
        <v>B+</v>
      </c>
      <c r="I325" s="1">
        <f>IFERROR(VLOOKUP($A325,Sheet2!$A$2:$C$397,3,FALSE),0)</f>
        <v>0.59550000000000003</v>
      </c>
      <c r="J325">
        <f>VLOOKUP($H325,Sheet2!$F$4:$G$16,2,FALSE)</f>
        <v>3.3</v>
      </c>
      <c r="K325" s="1">
        <f t="shared" si="21"/>
        <v>44.297750000000001</v>
      </c>
      <c r="L325" s="1">
        <f t="shared" si="22"/>
        <v>46.702249999999999</v>
      </c>
      <c r="M325" s="1">
        <f t="shared" si="23"/>
        <v>-2.4044999999999987</v>
      </c>
    </row>
    <row r="326" spans="1:13" x14ac:dyDescent="0.3">
      <c r="A326" t="s">
        <v>7</v>
      </c>
      <c r="B326" s="2" t="s">
        <v>765</v>
      </c>
      <c r="C326" t="s">
        <v>500</v>
      </c>
      <c r="D326" t="s">
        <v>420</v>
      </c>
      <c r="E326">
        <v>45</v>
      </c>
      <c r="F326">
        <v>39</v>
      </c>
      <c r="G326">
        <f t="shared" si="20"/>
        <v>6</v>
      </c>
      <c r="H326" t="str">
        <f>IFERROR(VLOOKUP($A326,Sheet2!$A$2:$C$397,2,FALSE),"C")</f>
        <v>C+</v>
      </c>
      <c r="I326" s="1">
        <f>IFERROR(VLOOKUP($A326,Sheet2!$A$2:$C$397,3,FALSE),0)</f>
        <v>-1.4892512</v>
      </c>
      <c r="J326">
        <f>VLOOKUP($H326,Sheet2!$F$4:$G$16,2,FALSE)</f>
        <v>2.2999999999999998</v>
      </c>
      <c r="K326" s="1">
        <f t="shared" si="21"/>
        <v>44.255374400000001</v>
      </c>
      <c r="L326" s="1">
        <f t="shared" si="22"/>
        <v>39.744625599999999</v>
      </c>
      <c r="M326" s="1">
        <f t="shared" si="23"/>
        <v>4.5107488000000018</v>
      </c>
    </row>
    <row r="327" spans="1:13" x14ac:dyDescent="0.3">
      <c r="A327" t="s">
        <v>7</v>
      </c>
      <c r="B327" s="2" t="s">
        <v>766</v>
      </c>
      <c r="C327" t="s">
        <v>500</v>
      </c>
      <c r="D327" t="s">
        <v>420</v>
      </c>
      <c r="E327">
        <v>44</v>
      </c>
      <c r="F327">
        <v>37</v>
      </c>
      <c r="G327">
        <f t="shared" si="20"/>
        <v>7</v>
      </c>
      <c r="H327" t="str">
        <f>IFERROR(VLOOKUP($A327,Sheet2!$A$2:$C$397,2,FALSE),"C")</f>
        <v>C+</v>
      </c>
      <c r="I327" s="1">
        <f>IFERROR(VLOOKUP($A327,Sheet2!$A$2:$C$397,3,FALSE),0)</f>
        <v>-1.4892512</v>
      </c>
      <c r="J327">
        <f>VLOOKUP($H327,Sheet2!$F$4:$G$16,2,FALSE)</f>
        <v>2.2999999999999998</v>
      </c>
      <c r="K327" s="1">
        <f t="shared" si="21"/>
        <v>43.255374400000001</v>
      </c>
      <c r="L327" s="1">
        <f t="shared" si="22"/>
        <v>37.744625599999999</v>
      </c>
      <c r="M327" s="1">
        <f t="shared" si="23"/>
        <v>5.5107488000000018</v>
      </c>
    </row>
    <row r="328" spans="1:13" x14ac:dyDescent="0.3">
      <c r="A328" t="s">
        <v>9</v>
      </c>
      <c r="B328" s="2" t="s">
        <v>767</v>
      </c>
      <c r="C328" t="s">
        <v>768</v>
      </c>
      <c r="D328" t="s">
        <v>431</v>
      </c>
      <c r="E328">
        <v>45</v>
      </c>
      <c r="F328">
        <v>48</v>
      </c>
      <c r="G328">
        <f t="shared" si="20"/>
        <v>-3</v>
      </c>
      <c r="H328" t="str">
        <f>IFERROR(VLOOKUP($A328,Sheet2!$A$2:$C$397,2,FALSE),"C")</f>
        <v>B+</v>
      </c>
      <c r="I328" s="1">
        <f>IFERROR(VLOOKUP($A328,Sheet2!$A$2:$C$397,3,FALSE),0)</f>
        <v>6.0699999999999997E-2</v>
      </c>
      <c r="J328">
        <f>VLOOKUP($H328,Sheet2!$F$4:$G$16,2,FALSE)</f>
        <v>3.3</v>
      </c>
      <c r="K328" s="1">
        <f t="shared" si="21"/>
        <v>45.030349999999999</v>
      </c>
      <c r="L328" s="1">
        <f t="shared" si="22"/>
        <v>47.969650000000001</v>
      </c>
      <c r="M328" s="1">
        <f t="shared" si="23"/>
        <v>-2.9393000000000029</v>
      </c>
    </row>
    <row r="329" spans="1:13" x14ac:dyDescent="0.3">
      <c r="A329" t="s">
        <v>7</v>
      </c>
      <c r="B329" s="2" t="s">
        <v>769</v>
      </c>
      <c r="C329" t="s">
        <v>500</v>
      </c>
      <c r="D329" t="s">
        <v>420</v>
      </c>
      <c r="E329">
        <v>42</v>
      </c>
      <c r="F329">
        <v>39</v>
      </c>
      <c r="G329">
        <f t="shared" si="20"/>
        <v>3</v>
      </c>
      <c r="H329" t="str">
        <f>IFERROR(VLOOKUP($A329,Sheet2!$A$2:$C$397,2,FALSE),"C")</f>
        <v>C+</v>
      </c>
      <c r="I329" s="1">
        <f>IFERROR(VLOOKUP($A329,Sheet2!$A$2:$C$397,3,FALSE),0)</f>
        <v>-1.4892512</v>
      </c>
      <c r="J329">
        <f>VLOOKUP($H329,Sheet2!$F$4:$G$16,2,FALSE)</f>
        <v>2.2999999999999998</v>
      </c>
      <c r="K329" s="1">
        <f t="shared" si="21"/>
        <v>41.255374400000001</v>
      </c>
      <c r="L329" s="1">
        <f t="shared" si="22"/>
        <v>39.744625599999999</v>
      </c>
      <c r="M329" s="1">
        <f t="shared" si="23"/>
        <v>1.5107488000000018</v>
      </c>
    </row>
    <row r="330" spans="1:13" x14ac:dyDescent="0.3">
      <c r="A330" t="s">
        <v>7</v>
      </c>
      <c r="B330" s="2" t="s">
        <v>770</v>
      </c>
      <c r="C330" t="s">
        <v>500</v>
      </c>
      <c r="D330" t="s">
        <v>420</v>
      </c>
      <c r="E330">
        <v>43</v>
      </c>
      <c r="F330">
        <v>39</v>
      </c>
      <c r="G330">
        <f t="shared" si="20"/>
        <v>4</v>
      </c>
      <c r="H330" t="str">
        <f>IFERROR(VLOOKUP($A330,Sheet2!$A$2:$C$397,2,FALSE),"C")</f>
        <v>C+</v>
      </c>
      <c r="I330" s="1">
        <f>IFERROR(VLOOKUP($A330,Sheet2!$A$2:$C$397,3,FALSE),0)</f>
        <v>-1.4892512</v>
      </c>
      <c r="J330">
        <f>VLOOKUP($H330,Sheet2!$F$4:$G$16,2,FALSE)</f>
        <v>2.2999999999999998</v>
      </c>
      <c r="K330" s="1">
        <f t="shared" si="21"/>
        <v>42.255374400000001</v>
      </c>
      <c r="L330" s="1">
        <f t="shared" si="22"/>
        <v>39.744625599999999</v>
      </c>
      <c r="M330" s="1">
        <f t="shared" si="23"/>
        <v>2.5107488000000018</v>
      </c>
    </row>
    <row r="331" spans="1:13" x14ac:dyDescent="0.3">
      <c r="A331" t="s">
        <v>0</v>
      </c>
      <c r="B331" s="2" t="s">
        <v>771</v>
      </c>
      <c r="C331" t="s">
        <v>772</v>
      </c>
      <c r="D331" t="s">
        <v>1</v>
      </c>
      <c r="E331">
        <v>50</v>
      </c>
      <c r="F331">
        <v>44</v>
      </c>
      <c r="G331">
        <f t="shared" si="20"/>
        <v>6</v>
      </c>
      <c r="H331" t="str">
        <f>IFERROR(VLOOKUP($A331,Sheet2!$A$2:$C$397,2,FALSE),"C")</f>
        <v>B</v>
      </c>
      <c r="I331" s="1">
        <f>IFERROR(VLOOKUP($A331,Sheet2!$A$2:$C$397,3,FALSE),0)</f>
        <v>-0.90473683999999999</v>
      </c>
      <c r="J331">
        <f>VLOOKUP($H331,Sheet2!$F$4:$G$16,2,FALSE)</f>
        <v>3</v>
      </c>
      <c r="K331" s="1">
        <f t="shared" si="21"/>
        <v>49.547631580000001</v>
      </c>
      <c r="L331" s="1">
        <f t="shared" si="22"/>
        <v>44.452368419999999</v>
      </c>
      <c r="M331" s="1">
        <f t="shared" si="23"/>
        <v>5.0952631600000018</v>
      </c>
    </row>
    <row r="332" spans="1:13" x14ac:dyDescent="0.3">
      <c r="A332" t="s">
        <v>7</v>
      </c>
      <c r="B332" s="2" t="s">
        <v>773</v>
      </c>
      <c r="C332" t="s">
        <v>500</v>
      </c>
      <c r="D332" t="s">
        <v>420</v>
      </c>
      <c r="E332">
        <v>45</v>
      </c>
      <c r="F332">
        <v>38</v>
      </c>
      <c r="G332">
        <f t="shared" si="20"/>
        <v>7</v>
      </c>
      <c r="H332" t="str">
        <f>IFERROR(VLOOKUP($A332,Sheet2!$A$2:$C$397,2,FALSE),"C")</f>
        <v>C+</v>
      </c>
      <c r="I332" s="1">
        <f>IFERROR(VLOOKUP($A332,Sheet2!$A$2:$C$397,3,FALSE),0)</f>
        <v>-1.4892512</v>
      </c>
      <c r="J332">
        <f>VLOOKUP($H332,Sheet2!$F$4:$G$16,2,FALSE)</f>
        <v>2.2999999999999998</v>
      </c>
      <c r="K332" s="1">
        <f t="shared" si="21"/>
        <v>44.255374400000001</v>
      </c>
      <c r="L332" s="1">
        <f t="shared" si="22"/>
        <v>38.744625599999999</v>
      </c>
      <c r="M332" s="1">
        <f t="shared" si="23"/>
        <v>5.5107488000000018</v>
      </c>
    </row>
    <row r="333" spans="1:13" x14ac:dyDescent="0.3">
      <c r="A333" t="s">
        <v>10</v>
      </c>
      <c r="B333" s="2" t="s">
        <v>774</v>
      </c>
      <c r="C333" t="s">
        <v>775</v>
      </c>
      <c r="D333" t="s">
        <v>431</v>
      </c>
      <c r="E333">
        <v>44</v>
      </c>
      <c r="F333">
        <v>46</v>
      </c>
      <c r="G333">
        <f t="shared" si="20"/>
        <v>-2</v>
      </c>
      <c r="H333" t="str">
        <f>IFERROR(VLOOKUP($A333,Sheet2!$A$2:$C$397,2,FALSE),"C")</f>
        <v>B+</v>
      </c>
      <c r="I333" s="1">
        <f>IFERROR(VLOOKUP($A333,Sheet2!$A$2:$C$397,3,FALSE),0)</f>
        <v>0.59550000000000003</v>
      </c>
      <c r="J333">
        <f>VLOOKUP($H333,Sheet2!$F$4:$G$16,2,FALSE)</f>
        <v>3.3</v>
      </c>
      <c r="K333" s="1">
        <f t="shared" si="21"/>
        <v>44.297750000000001</v>
      </c>
      <c r="L333" s="1">
        <f t="shared" si="22"/>
        <v>45.702249999999999</v>
      </c>
      <c r="M333" s="1">
        <f t="shared" si="23"/>
        <v>-1.4044999999999987</v>
      </c>
    </row>
    <row r="334" spans="1:13" x14ac:dyDescent="0.3">
      <c r="A334" t="s">
        <v>7</v>
      </c>
      <c r="B334" s="2" t="s">
        <v>776</v>
      </c>
      <c r="C334" t="s">
        <v>500</v>
      </c>
      <c r="D334" t="s">
        <v>420</v>
      </c>
      <c r="E334">
        <v>44</v>
      </c>
      <c r="F334">
        <v>41</v>
      </c>
      <c r="G334">
        <f t="shared" si="20"/>
        <v>3</v>
      </c>
      <c r="H334" t="str">
        <f>IFERROR(VLOOKUP($A334,Sheet2!$A$2:$C$397,2,FALSE),"C")</f>
        <v>C+</v>
      </c>
      <c r="I334" s="1">
        <f>IFERROR(VLOOKUP($A334,Sheet2!$A$2:$C$397,3,FALSE),0)</f>
        <v>-1.4892512</v>
      </c>
      <c r="J334">
        <f>VLOOKUP($H334,Sheet2!$F$4:$G$16,2,FALSE)</f>
        <v>2.2999999999999998</v>
      </c>
      <c r="K334" s="1">
        <f t="shared" si="21"/>
        <v>43.255374400000001</v>
      </c>
      <c r="L334" s="1">
        <f t="shared" si="22"/>
        <v>41.744625599999999</v>
      </c>
      <c r="M334" s="1">
        <f t="shared" si="23"/>
        <v>1.5107488000000018</v>
      </c>
    </row>
    <row r="335" spans="1:13" x14ac:dyDescent="0.3">
      <c r="A335" t="s">
        <v>8</v>
      </c>
      <c r="B335" s="2" t="s">
        <v>777</v>
      </c>
      <c r="C335" t="s">
        <v>426</v>
      </c>
      <c r="D335" t="s">
        <v>420</v>
      </c>
      <c r="E335">
        <v>45</v>
      </c>
      <c r="F335">
        <v>43</v>
      </c>
      <c r="G335">
        <f t="shared" si="20"/>
        <v>2</v>
      </c>
      <c r="H335" t="str">
        <f>IFERROR(VLOOKUP($A335,Sheet2!$A$2:$C$397,2,FALSE),"C")</f>
        <v>B</v>
      </c>
      <c r="I335" s="1">
        <f>IFERROR(VLOOKUP($A335,Sheet2!$A$2:$C$397,3,FALSE),0)</f>
        <v>-0.97508196999999996</v>
      </c>
      <c r="J335">
        <f>VLOOKUP($H335,Sheet2!$F$4:$G$16,2,FALSE)</f>
        <v>3</v>
      </c>
      <c r="K335" s="1">
        <f t="shared" si="21"/>
        <v>44.512459014999997</v>
      </c>
      <c r="L335" s="1">
        <f t="shared" si="22"/>
        <v>43.487540985000003</v>
      </c>
      <c r="M335" s="1">
        <f t="shared" si="23"/>
        <v>1.0249180299999949</v>
      </c>
    </row>
    <row r="336" spans="1:13" x14ac:dyDescent="0.3">
      <c r="A336" t="s">
        <v>7</v>
      </c>
      <c r="B336" s="2" t="s">
        <v>778</v>
      </c>
      <c r="C336" t="s">
        <v>500</v>
      </c>
      <c r="D336" t="s">
        <v>420</v>
      </c>
      <c r="E336">
        <v>43</v>
      </c>
      <c r="F336">
        <v>40</v>
      </c>
      <c r="G336">
        <f t="shared" si="20"/>
        <v>3</v>
      </c>
      <c r="H336" t="str">
        <f>IFERROR(VLOOKUP($A336,Sheet2!$A$2:$C$397,2,FALSE),"C")</f>
        <v>C+</v>
      </c>
      <c r="I336" s="1">
        <f>IFERROR(VLOOKUP($A336,Sheet2!$A$2:$C$397,3,FALSE),0)</f>
        <v>-1.4892512</v>
      </c>
      <c r="J336">
        <f>VLOOKUP($H336,Sheet2!$F$4:$G$16,2,FALSE)</f>
        <v>2.2999999999999998</v>
      </c>
      <c r="K336" s="1">
        <f t="shared" si="21"/>
        <v>42.255374400000001</v>
      </c>
      <c r="L336" s="1">
        <f t="shared" si="22"/>
        <v>40.744625599999999</v>
      </c>
      <c r="M336" s="1">
        <f t="shared" si="23"/>
        <v>1.5107488000000018</v>
      </c>
    </row>
    <row r="337" spans="1:13" x14ac:dyDescent="0.3">
      <c r="A337" t="s">
        <v>7</v>
      </c>
      <c r="B337" s="2" t="s">
        <v>779</v>
      </c>
      <c r="C337" t="s">
        <v>500</v>
      </c>
      <c r="D337" t="s">
        <v>420</v>
      </c>
      <c r="E337">
        <v>43</v>
      </c>
      <c r="F337">
        <v>40</v>
      </c>
      <c r="G337">
        <f t="shared" si="20"/>
        <v>3</v>
      </c>
      <c r="H337" t="str">
        <f>IFERROR(VLOOKUP($A337,Sheet2!$A$2:$C$397,2,FALSE),"C")</f>
        <v>C+</v>
      </c>
      <c r="I337" s="1">
        <f>IFERROR(VLOOKUP($A337,Sheet2!$A$2:$C$397,3,FALSE),0)</f>
        <v>-1.4892512</v>
      </c>
      <c r="J337">
        <f>VLOOKUP($H337,Sheet2!$F$4:$G$16,2,FALSE)</f>
        <v>2.2999999999999998</v>
      </c>
      <c r="K337" s="1">
        <f t="shared" si="21"/>
        <v>42.255374400000001</v>
      </c>
      <c r="L337" s="1">
        <f t="shared" si="22"/>
        <v>40.744625599999999</v>
      </c>
      <c r="M337" s="1">
        <f t="shared" si="23"/>
        <v>1.5107488000000018</v>
      </c>
    </row>
    <row r="338" spans="1:13" x14ac:dyDescent="0.3">
      <c r="A338" t="s">
        <v>15</v>
      </c>
      <c r="B338" s="2" t="s">
        <v>780</v>
      </c>
      <c r="C338" t="s">
        <v>781</v>
      </c>
      <c r="D338" t="s">
        <v>431</v>
      </c>
      <c r="E338">
        <v>39</v>
      </c>
      <c r="F338">
        <v>40</v>
      </c>
      <c r="G338">
        <f t="shared" si="20"/>
        <v>-1</v>
      </c>
      <c r="H338" t="str">
        <f>IFERROR(VLOOKUP($A338,Sheet2!$A$2:$C$397,2,FALSE),"C")</f>
        <v>A-</v>
      </c>
      <c r="I338" s="1">
        <f>IFERROR(VLOOKUP($A338,Sheet2!$A$2:$C$397,3,FALSE),0)</f>
        <v>6.8150290000000002E-2</v>
      </c>
      <c r="J338">
        <f>VLOOKUP($H338,Sheet2!$F$4:$G$16,2,FALSE)</f>
        <v>3.7</v>
      </c>
      <c r="K338" s="1">
        <f t="shared" si="21"/>
        <v>39.034075145000003</v>
      </c>
      <c r="L338" s="1">
        <f t="shared" si="22"/>
        <v>39.965924854999997</v>
      </c>
      <c r="M338" s="1">
        <f t="shared" si="23"/>
        <v>-0.9318497099999945</v>
      </c>
    </row>
    <row r="339" spans="1:13" x14ac:dyDescent="0.3">
      <c r="A339" t="s">
        <v>10</v>
      </c>
      <c r="B339" s="2" t="s">
        <v>782</v>
      </c>
      <c r="C339" t="s">
        <v>783</v>
      </c>
      <c r="D339" t="s">
        <v>431</v>
      </c>
      <c r="E339">
        <v>41</v>
      </c>
      <c r="F339">
        <v>42</v>
      </c>
      <c r="G339">
        <f t="shared" si="20"/>
        <v>-1</v>
      </c>
      <c r="H339" t="str">
        <f>IFERROR(VLOOKUP($A339,Sheet2!$A$2:$C$397,2,FALSE),"C")</f>
        <v>B+</v>
      </c>
      <c r="I339" s="1">
        <f>IFERROR(VLOOKUP($A339,Sheet2!$A$2:$C$397,3,FALSE),0)</f>
        <v>0.59550000000000003</v>
      </c>
      <c r="J339">
        <f>VLOOKUP($H339,Sheet2!$F$4:$G$16,2,FALSE)</f>
        <v>3.3</v>
      </c>
      <c r="K339" s="1">
        <f t="shared" si="21"/>
        <v>41.297750000000001</v>
      </c>
      <c r="L339" s="1">
        <f t="shared" si="22"/>
        <v>41.702249999999999</v>
      </c>
      <c r="M339" s="1">
        <f t="shared" si="23"/>
        <v>-0.40449999999999875</v>
      </c>
    </row>
    <row r="340" spans="1:13" x14ac:dyDescent="0.3">
      <c r="A340" t="s">
        <v>7</v>
      </c>
      <c r="B340" s="2" t="s">
        <v>782</v>
      </c>
      <c r="C340" t="s">
        <v>500</v>
      </c>
      <c r="D340" t="s">
        <v>420</v>
      </c>
      <c r="E340">
        <v>46</v>
      </c>
      <c r="F340">
        <v>36</v>
      </c>
      <c r="G340">
        <f t="shared" si="20"/>
        <v>10</v>
      </c>
      <c r="H340" t="str">
        <f>IFERROR(VLOOKUP($A340,Sheet2!$A$2:$C$397,2,FALSE),"C")</f>
        <v>C+</v>
      </c>
      <c r="I340" s="1">
        <f>IFERROR(VLOOKUP($A340,Sheet2!$A$2:$C$397,3,FALSE),0)</f>
        <v>-1.4892512</v>
      </c>
      <c r="J340">
        <f>VLOOKUP($H340,Sheet2!$F$4:$G$16,2,FALSE)</f>
        <v>2.2999999999999998</v>
      </c>
      <c r="K340" s="1">
        <f t="shared" si="21"/>
        <v>45.255374400000001</v>
      </c>
      <c r="L340" s="1">
        <f t="shared" si="22"/>
        <v>36.744625599999999</v>
      </c>
      <c r="M340" s="1">
        <f t="shared" si="23"/>
        <v>8.5107488000000018</v>
      </c>
    </row>
    <row r="341" spans="1:13" x14ac:dyDescent="0.3">
      <c r="A341" t="s">
        <v>7</v>
      </c>
      <c r="B341" s="2" t="s">
        <v>784</v>
      </c>
      <c r="C341" t="s">
        <v>500</v>
      </c>
      <c r="D341" t="s">
        <v>420</v>
      </c>
      <c r="E341">
        <v>45</v>
      </c>
      <c r="F341">
        <v>40</v>
      </c>
      <c r="G341">
        <f t="shared" si="20"/>
        <v>5</v>
      </c>
      <c r="H341" t="str">
        <f>IFERROR(VLOOKUP($A341,Sheet2!$A$2:$C$397,2,FALSE),"C")</f>
        <v>C+</v>
      </c>
      <c r="I341" s="1">
        <f>IFERROR(VLOOKUP($A341,Sheet2!$A$2:$C$397,3,FALSE),0)</f>
        <v>-1.4892512</v>
      </c>
      <c r="J341">
        <f>VLOOKUP($H341,Sheet2!$F$4:$G$16,2,FALSE)</f>
        <v>2.2999999999999998</v>
      </c>
      <c r="K341" s="1">
        <f t="shared" si="21"/>
        <v>44.255374400000001</v>
      </c>
      <c r="L341" s="1">
        <f t="shared" si="22"/>
        <v>40.744625599999999</v>
      </c>
      <c r="M341" s="1">
        <f t="shared" si="23"/>
        <v>3.5107488000000018</v>
      </c>
    </row>
    <row r="342" spans="1:13" x14ac:dyDescent="0.3">
      <c r="A342" t="s">
        <v>7</v>
      </c>
      <c r="B342" s="2" t="s">
        <v>785</v>
      </c>
      <c r="C342" t="s">
        <v>500</v>
      </c>
      <c r="D342" t="s">
        <v>420</v>
      </c>
      <c r="E342">
        <v>45</v>
      </c>
      <c r="F342">
        <v>39</v>
      </c>
      <c r="G342">
        <f t="shared" si="20"/>
        <v>6</v>
      </c>
      <c r="H342" t="str">
        <f>IFERROR(VLOOKUP($A342,Sheet2!$A$2:$C$397,2,FALSE),"C")</f>
        <v>C+</v>
      </c>
      <c r="I342" s="1">
        <f>IFERROR(VLOOKUP($A342,Sheet2!$A$2:$C$397,3,FALSE),0)</f>
        <v>-1.4892512</v>
      </c>
      <c r="J342">
        <f>VLOOKUP($H342,Sheet2!$F$4:$G$16,2,FALSE)</f>
        <v>2.2999999999999998</v>
      </c>
      <c r="K342" s="1">
        <f t="shared" si="21"/>
        <v>44.255374400000001</v>
      </c>
      <c r="L342" s="1">
        <f t="shared" si="22"/>
        <v>39.744625599999999</v>
      </c>
      <c r="M342" s="1">
        <f t="shared" si="23"/>
        <v>4.5107488000000018</v>
      </c>
    </row>
    <row r="343" spans="1:13" x14ac:dyDescent="0.3">
      <c r="A343" t="s">
        <v>7</v>
      </c>
      <c r="B343" s="2" t="s">
        <v>786</v>
      </c>
      <c r="C343" t="s">
        <v>500</v>
      </c>
      <c r="D343" t="s">
        <v>420</v>
      </c>
      <c r="E343">
        <v>43</v>
      </c>
      <c r="F343">
        <v>38</v>
      </c>
      <c r="G343">
        <f t="shared" si="20"/>
        <v>5</v>
      </c>
      <c r="H343" t="str">
        <f>IFERROR(VLOOKUP($A343,Sheet2!$A$2:$C$397,2,FALSE),"C")</f>
        <v>C+</v>
      </c>
      <c r="I343" s="1">
        <f>IFERROR(VLOOKUP($A343,Sheet2!$A$2:$C$397,3,FALSE),0)</f>
        <v>-1.4892512</v>
      </c>
      <c r="J343">
        <f>VLOOKUP($H343,Sheet2!$F$4:$G$16,2,FALSE)</f>
        <v>2.2999999999999998</v>
      </c>
      <c r="K343" s="1">
        <f t="shared" si="21"/>
        <v>42.255374400000001</v>
      </c>
      <c r="L343" s="1">
        <f t="shared" si="22"/>
        <v>38.744625599999999</v>
      </c>
      <c r="M343" s="1">
        <f t="shared" si="23"/>
        <v>3.5107488000000018</v>
      </c>
    </row>
    <row r="344" spans="1:13" x14ac:dyDescent="0.3">
      <c r="A344" t="s">
        <v>12</v>
      </c>
      <c r="B344" s="2" t="s">
        <v>787</v>
      </c>
      <c r="C344" t="s">
        <v>516</v>
      </c>
      <c r="D344" t="s">
        <v>431</v>
      </c>
      <c r="E344">
        <v>47</v>
      </c>
      <c r="F344">
        <v>43</v>
      </c>
      <c r="G344">
        <f t="shared" si="20"/>
        <v>4</v>
      </c>
      <c r="H344" t="str">
        <f>IFERROR(VLOOKUP($A344,Sheet2!$A$2:$C$397,2,FALSE),"C")</f>
        <v>A</v>
      </c>
      <c r="I344" s="1">
        <f>IFERROR(VLOOKUP($A344,Sheet2!$A$2:$C$397,3,FALSE),0)</f>
        <v>-0.45775194000000002</v>
      </c>
      <c r="J344">
        <f>VLOOKUP($H344,Sheet2!$F$4:$G$16,2,FALSE)</f>
        <v>4</v>
      </c>
      <c r="K344" s="1">
        <f t="shared" si="21"/>
        <v>46.771124030000003</v>
      </c>
      <c r="L344" s="1">
        <f t="shared" si="22"/>
        <v>43.228875969999997</v>
      </c>
      <c r="M344" s="1">
        <f t="shared" si="23"/>
        <v>3.5422480600000057</v>
      </c>
    </row>
    <row r="345" spans="1:13" x14ac:dyDescent="0.3">
      <c r="A345" t="s">
        <v>7</v>
      </c>
      <c r="B345" s="2" t="s">
        <v>788</v>
      </c>
      <c r="C345" t="s">
        <v>500</v>
      </c>
      <c r="D345" t="s">
        <v>420</v>
      </c>
      <c r="E345">
        <v>44</v>
      </c>
      <c r="F345">
        <v>40</v>
      </c>
      <c r="G345">
        <f t="shared" si="20"/>
        <v>4</v>
      </c>
      <c r="H345" t="str">
        <f>IFERROR(VLOOKUP($A345,Sheet2!$A$2:$C$397,2,FALSE),"C")</f>
        <v>C+</v>
      </c>
      <c r="I345" s="1">
        <f>IFERROR(VLOOKUP($A345,Sheet2!$A$2:$C$397,3,FALSE),0)</f>
        <v>-1.4892512</v>
      </c>
      <c r="J345">
        <f>VLOOKUP($H345,Sheet2!$F$4:$G$16,2,FALSE)</f>
        <v>2.2999999999999998</v>
      </c>
      <c r="K345" s="1">
        <f t="shared" si="21"/>
        <v>43.255374400000001</v>
      </c>
      <c r="L345" s="1">
        <f t="shared" si="22"/>
        <v>40.744625599999999</v>
      </c>
      <c r="M345" s="1">
        <f t="shared" si="23"/>
        <v>2.5107488000000018</v>
      </c>
    </row>
    <row r="346" spans="1:13" x14ac:dyDescent="0.3">
      <c r="A346" t="s">
        <v>505</v>
      </c>
      <c r="B346" s="2" t="s">
        <v>789</v>
      </c>
      <c r="C346" t="s">
        <v>790</v>
      </c>
      <c r="D346" t="s">
        <v>420</v>
      </c>
      <c r="E346">
        <v>46</v>
      </c>
      <c r="F346">
        <v>44</v>
      </c>
      <c r="G346">
        <f t="shared" si="20"/>
        <v>2</v>
      </c>
      <c r="H346" t="str">
        <f>IFERROR(VLOOKUP($A346,Sheet2!$A$2:$C$397,2,FALSE),"C")</f>
        <v>C</v>
      </c>
      <c r="I346" s="1">
        <f>IFERROR(VLOOKUP($A346,Sheet2!$A$2:$C$397,3,FALSE),0)</f>
        <v>0</v>
      </c>
      <c r="J346">
        <f>VLOOKUP($H346,Sheet2!$F$4:$G$16,2,FALSE)</f>
        <v>2</v>
      </c>
      <c r="K346" s="1">
        <f t="shared" si="21"/>
        <v>46</v>
      </c>
      <c r="L346" s="1">
        <f t="shared" si="22"/>
        <v>44</v>
      </c>
      <c r="M346" s="1">
        <f t="shared" si="23"/>
        <v>2</v>
      </c>
    </row>
    <row r="347" spans="1:13" x14ac:dyDescent="0.3">
      <c r="A347" t="s">
        <v>10</v>
      </c>
      <c r="B347" s="2" t="s">
        <v>789</v>
      </c>
      <c r="C347" t="s">
        <v>791</v>
      </c>
      <c r="D347" t="s">
        <v>431</v>
      </c>
      <c r="E347">
        <v>43</v>
      </c>
      <c r="F347">
        <v>47</v>
      </c>
      <c r="G347">
        <f t="shared" si="20"/>
        <v>-4</v>
      </c>
      <c r="H347" t="str">
        <f>IFERROR(VLOOKUP($A347,Sheet2!$A$2:$C$397,2,FALSE),"C")</f>
        <v>B+</v>
      </c>
      <c r="I347" s="1">
        <f>IFERROR(VLOOKUP($A347,Sheet2!$A$2:$C$397,3,FALSE),0)</f>
        <v>0.59550000000000003</v>
      </c>
      <c r="J347">
        <f>VLOOKUP($H347,Sheet2!$F$4:$G$16,2,FALSE)</f>
        <v>3.3</v>
      </c>
      <c r="K347" s="1">
        <f t="shared" si="21"/>
        <v>43.297750000000001</v>
      </c>
      <c r="L347" s="1">
        <f t="shared" si="22"/>
        <v>46.702249999999999</v>
      </c>
      <c r="M347" s="1">
        <f t="shared" si="23"/>
        <v>-3.4044999999999987</v>
      </c>
    </row>
    <row r="348" spans="1:13" x14ac:dyDescent="0.3">
      <c r="A348" t="s">
        <v>7</v>
      </c>
      <c r="B348" s="2" t="s">
        <v>789</v>
      </c>
      <c r="C348" t="s">
        <v>500</v>
      </c>
      <c r="D348" t="s">
        <v>420</v>
      </c>
      <c r="E348">
        <v>44</v>
      </c>
      <c r="F348">
        <v>38</v>
      </c>
      <c r="G348">
        <f t="shared" si="20"/>
        <v>6</v>
      </c>
      <c r="H348" t="str">
        <f>IFERROR(VLOOKUP($A348,Sheet2!$A$2:$C$397,2,FALSE),"C")</f>
        <v>C+</v>
      </c>
      <c r="I348" s="1">
        <f>IFERROR(VLOOKUP($A348,Sheet2!$A$2:$C$397,3,FALSE),0)</f>
        <v>-1.4892512</v>
      </c>
      <c r="J348">
        <f>VLOOKUP($H348,Sheet2!$F$4:$G$16,2,FALSE)</f>
        <v>2.2999999999999998</v>
      </c>
      <c r="K348" s="1">
        <f t="shared" si="21"/>
        <v>43.255374400000001</v>
      </c>
      <c r="L348" s="1">
        <f t="shared" si="22"/>
        <v>38.744625599999999</v>
      </c>
      <c r="M348" s="1">
        <f t="shared" si="23"/>
        <v>4.5107488000000018</v>
      </c>
    </row>
    <row r="349" spans="1:13" x14ac:dyDescent="0.3">
      <c r="A349" t="s">
        <v>7</v>
      </c>
      <c r="B349" s="2" t="s">
        <v>792</v>
      </c>
      <c r="C349" t="s">
        <v>500</v>
      </c>
      <c r="D349" t="s">
        <v>420</v>
      </c>
      <c r="E349">
        <v>44</v>
      </c>
      <c r="F349">
        <v>41</v>
      </c>
      <c r="G349">
        <f t="shared" si="20"/>
        <v>3</v>
      </c>
      <c r="H349" t="str">
        <f>IFERROR(VLOOKUP($A349,Sheet2!$A$2:$C$397,2,FALSE),"C")</f>
        <v>C+</v>
      </c>
      <c r="I349" s="1">
        <f>IFERROR(VLOOKUP($A349,Sheet2!$A$2:$C$397,3,FALSE),0)</f>
        <v>-1.4892512</v>
      </c>
      <c r="J349">
        <f>VLOOKUP($H349,Sheet2!$F$4:$G$16,2,FALSE)</f>
        <v>2.2999999999999998</v>
      </c>
      <c r="K349" s="1">
        <f t="shared" si="21"/>
        <v>43.255374400000001</v>
      </c>
      <c r="L349" s="1">
        <f t="shared" si="22"/>
        <v>41.744625599999999</v>
      </c>
      <c r="M349" s="1">
        <f t="shared" si="23"/>
        <v>1.5107488000000018</v>
      </c>
    </row>
    <row r="350" spans="1:13" x14ac:dyDescent="0.3">
      <c r="A350" t="s">
        <v>7</v>
      </c>
      <c r="B350" s="2" t="s">
        <v>793</v>
      </c>
      <c r="C350" t="s">
        <v>500</v>
      </c>
      <c r="D350" t="s">
        <v>420</v>
      </c>
      <c r="E350">
        <v>43</v>
      </c>
      <c r="F350">
        <v>39</v>
      </c>
      <c r="G350">
        <f t="shared" si="20"/>
        <v>4</v>
      </c>
      <c r="H350" t="str">
        <f>IFERROR(VLOOKUP($A350,Sheet2!$A$2:$C$397,2,FALSE),"C")</f>
        <v>C+</v>
      </c>
      <c r="I350" s="1">
        <f>IFERROR(VLOOKUP($A350,Sheet2!$A$2:$C$397,3,FALSE),0)</f>
        <v>-1.4892512</v>
      </c>
      <c r="J350">
        <f>VLOOKUP($H350,Sheet2!$F$4:$G$16,2,FALSE)</f>
        <v>2.2999999999999998</v>
      </c>
      <c r="K350" s="1">
        <f t="shared" si="21"/>
        <v>42.255374400000001</v>
      </c>
      <c r="L350" s="1">
        <f t="shared" si="22"/>
        <v>39.744625599999999</v>
      </c>
      <c r="M350" s="1">
        <f t="shared" si="23"/>
        <v>2.5107488000000018</v>
      </c>
    </row>
    <row r="351" spans="1:13" x14ac:dyDescent="0.3">
      <c r="A351" t="s">
        <v>8</v>
      </c>
      <c r="B351" s="2" t="s">
        <v>794</v>
      </c>
      <c r="C351" t="s">
        <v>426</v>
      </c>
      <c r="D351" t="s">
        <v>420</v>
      </c>
      <c r="E351">
        <v>45</v>
      </c>
      <c r="F351">
        <v>46</v>
      </c>
      <c r="G351">
        <f t="shared" si="20"/>
        <v>-1</v>
      </c>
      <c r="H351" t="str">
        <f>IFERROR(VLOOKUP($A351,Sheet2!$A$2:$C$397,2,FALSE),"C")</f>
        <v>B</v>
      </c>
      <c r="I351" s="1">
        <f>IFERROR(VLOOKUP($A351,Sheet2!$A$2:$C$397,3,FALSE),0)</f>
        <v>-0.97508196999999996</v>
      </c>
      <c r="J351">
        <f>VLOOKUP($H351,Sheet2!$F$4:$G$16,2,FALSE)</f>
        <v>3</v>
      </c>
      <c r="K351" s="1">
        <f t="shared" si="21"/>
        <v>44.512459014999997</v>
      </c>
      <c r="L351" s="1">
        <f t="shared" si="22"/>
        <v>46.487540985000003</v>
      </c>
      <c r="M351" s="1">
        <f t="shared" si="23"/>
        <v>-1.9750819700000051</v>
      </c>
    </row>
    <row r="352" spans="1:13" x14ac:dyDescent="0.3">
      <c r="A352" t="s">
        <v>15</v>
      </c>
      <c r="B352" s="2" t="s">
        <v>795</v>
      </c>
      <c r="C352" t="s">
        <v>796</v>
      </c>
      <c r="D352" t="s">
        <v>431</v>
      </c>
      <c r="E352">
        <v>40</v>
      </c>
      <c r="F352">
        <v>38</v>
      </c>
      <c r="G352">
        <f t="shared" si="20"/>
        <v>2</v>
      </c>
      <c r="H352" t="str">
        <f>IFERROR(VLOOKUP($A352,Sheet2!$A$2:$C$397,2,FALSE),"C")</f>
        <v>A-</v>
      </c>
      <c r="I352" s="1">
        <f>IFERROR(VLOOKUP($A352,Sheet2!$A$2:$C$397,3,FALSE),0)</f>
        <v>6.8150290000000002E-2</v>
      </c>
      <c r="J352">
        <f>VLOOKUP($H352,Sheet2!$F$4:$G$16,2,FALSE)</f>
        <v>3.7</v>
      </c>
      <c r="K352" s="1">
        <f t="shared" si="21"/>
        <v>40.034075145000003</v>
      </c>
      <c r="L352" s="1">
        <f t="shared" si="22"/>
        <v>37.965924854999997</v>
      </c>
      <c r="M352" s="1">
        <f t="shared" si="23"/>
        <v>2.0681502900000055</v>
      </c>
    </row>
    <row r="353" spans="1:13" x14ac:dyDescent="0.3">
      <c r="A353" t="s">
        <v>0</v>
      </c>
      <c r="B353" s="2" t="s">
        <v>797</v>
      </c>
      <c r="C353" t="s">
        <v>658</v>
      </c>
      <c r="D353" t="s">
        <v>431</v>
      </c>
      <c r="E353">
        <v>47</v>
      </c>
      <c r="F353">
        <v>47</v>
      </c>
      <c r="G353">
        <f t="shared" si="20"/>
        <v>0</v>
      </c>
      <c r="H353" t="str">
        <f>IFERROR(VLOOKUP($A353,Sheet2!$A$2:$C$397,2,FALSE),"C")</f>
        <v>B</v>
      </c>
      <c r="I353" s="1">
        <f>IFERROR(VLOOKUP($A353,Sheet2!$A$2:$C$397,3,FALSE),0)</f>
        <v>-0.90473683999999999</v>
      </c>
      <c r="J353">
        <f>VLOOKUP($H353,Sheet2!$F$4:$G$16,2,FALSE)</f>
        <v>3</v>
      </c>
      <c r="K353" s="1">
        <f t="shared" si="21"/>
        <v>46.547631580000001</v>
      </c>
      <c r="L353" s="1">
        <f t="shared" si="22"/>
        <v>47.452368419999999</v>
      </c>
      <c r="M353" s="1">
        <f t="shared" si="23"/>
        <v>-0.90473683999999821</v>
      </c>
    </row>
    <row r="354" spans="1:13" x14ac:dyDescent="0.3">
      <c r="A354" t="s">
        <v>7</v>
      </c>
      <c r="B354" s="2" t="s">
        <v>797</v>
      </c>
      <c r="C354" t="s">
        <v>500</v>
      </c>
      <c r="D354" t="s">
        <v>420</v>
      </c>
      <c r="E354">
        <v>42</v>
      </c>
      <c r="F354">
        <v>41</v>
      </c>
      <c r="G354">
        <f t="shared" si="20"/>
        <v>1</v>
      </c>
      <c r="H354" t="str">
        <f>IFERROR(VLOOKUP($A354,Sheet2!$A$2:$C$397,2,FALSE),"C")</f>
        <v>C+</v>
      </c>
      <c r="I354" s="1">
        <f>IFERROR(VLOOKUP($A354,Sheet2!$A$2:$C$397,3,FALSE),0)</f>
        <v>-1.4892512</v>
      </c>
      <c r="J354">
        <f>VLOOKUP($H354,Sheet2!$F$4:$G$16,2,FALSE)</f>
        <v>2.2999999999999998</v>
      </c>
      <c r="K354" s="1">
        <f t="shared" si="21"/>
        <v>41.255374400000001</v>
      </c>
      <c r="L354" s="1">
        <f t="shared" si="22"/>
        <v>41.744625599999999</v>
      </c>
      <c r="M354" s="1">
        <f t="shared" si="23"/>
        <v>-0.48925119999999822</v>
      </c>
    </row>
    <row r="355" spans="1:13" x14ac:dyDescent="0.3">
      <c r="A355" t="s">
        <v>7</v>
      </c>
      <c r="B355" s="2" t="s">
        <v>798</v>
      </c>
      <c r="C355" t="s">
        <v>500</v>
      </c>
      <c r="D355" t="s">
        <v>420</v>
      </c>
      <c r="E355">
        <v>43</v>
      </c>
      <c r="F355">
        <v>41</v>
      </c>
      <c r="G355">
        <f t="shared" si="20"/>
        <v>2</v>
      </c>
      <c r="H355" t="str">
        <f>IFERROR(VLOOKUP($A355,Sheet2!$A$2:$C$397,2,FALSE),"C")</f>
        <v>C+</v>
      </c>
      <c r="I355" s="1">
        <f>IFERROR(VLOOKUP($A355,Sheet2!$A$2:$C$397,3,FALSE),0)</f>
        <v>-1.4892512</v>
      </c>
      <c r="J355">
        <f>VLOOKUP($H355,Sheet2!$F$4:$G$16,2,FALSE)</f>
        <v>2.2999999999999998</v>
      </c>
      <c r="K355" s="1">
        <f t="shared" si="21"/>
        <v>42.255374400000001</v>
      </c>
      <c r="L355" s="1">
        <f t="shared" si="22"/>
        <v>41.744625599999999</v>
      </c>
      <c r="M355" s="1">
        <f t="shared" si="23"/>
        <v>0.51074880000000178</v>
      </c>
    </row>
    <row r="356" spans="1:13" x14ac:dyDescent="0.3">
      <c r="A356" t="s">
        <v>10</v>
      </c>
      <c r="B356" s="2" t="s">
        <v>799</v>
      </c>
      <c r="C356" t="s">
        <v>800</v>
      </c>
      <c r="D356" t="s">
        <v>431</v>
      </c>
      <c r="E356">
        <v>44</v>
      </c>
      <c r="F356">
        <v>46</v>
      </c>
      <c r="G356">
        <f t="shared" si="20"/>
        <v>-2</v>
      </c>
      <c r="H356" t="str">
        <f>IFERROR(VLOOKUP($A356,Sheet2!$A$2:$C$397,2,FALSE),"C")</f>
        <v>B+</v>
      </c>
      <c r="I356" s="1">
        <f>IFERROR(VLOOKUP($A356,Sheet2!$A$2:$C$397,3,FALSE),0)</f>
        <v>0.59550000000000003</v>
      </c>
      <c r="J356">
        <f>VLOOKUP($H356,Sheet2!$F$4:$G$16,2,FALSE)</f>
        <v>3.3</v>
      </c>
      <c r="K356" s="1">
        <f t="shared" si="21"/>
        <v>44.297750000000001</v>
      </c>
      <c r="L356" s="1">
        <f t="shared" si="22"/>
        <v>45.702249999999999</v>
      </c>
      <c r="M356" s="1">
        <f t="shared" si="23"/>
        <v>-1.4044999999999987</v>
      </c>
    </row>
    <row r="357" spans="1:13" x14ac:dyDescent="0.3">
      <c r="A357" t="s">
        <v>7</v>
      </c>
      <c r="B357" s="2" t="s">
        <v>801</v>
      </c>
      <c r="C357" t="s">
        <v>500</v>
      </c>
      <c r="D357" t="s">
        <v>420</v>
      </c>
      <c r="E357">
        <v>43</v>
      </c>
      <c r="F357">
        <v>41</v>
      </c>
      <c r="G357">
        <f t="shared" si="20"/>
        <v>2</v>
      </c>
      <c r="H357" t="str">
        <f>IFERROR(VLOOKUP($A357,Sheet2!$A$2:$C$397,2,FALSE),"C")</f>
        <v>C+</v>
      </c>
      <c r="I357" s="1">
        <f>IFERROR(VLOOKUP($A357,Sheet2!$A$2:$C$397,3,FALSE),0)</f>
        <v>-1.4892512</v>
      </c>
      <c r="J357">
        <f>VLOOKUP($H357,Sheet2!$F$4:$G$16,2,FALSE)</f>
        <v>2.2999999999999998</v>
      </c>
      <c r="K357" s="1">
        <f t="shared" si="21"/>
        <v>42.255374400000001</v>
      </c>
      <c r="L357" s="1">
        <f t="shared" si="22"/>
        <v>41.744625599999999</v>
      </c>
      <c r="M357" s="1">
        <f t="shared" si="23"/>
        <v>0.51074880000000178</v>
      </c>
    </row>
    <row r="358" spans="1:13" x14ac:dyDescent="0.3">
      <c r="A358" t="s">
        <v>7</v>
      </c>
      <c r="B358" s="2" t="s">
        <v>802</v>
      </c>
      <c r="C358" t="s">
        <v>500</v>
      </c>
      <c r="D358" t="s">
        <v>420</v>
      </c>
      <c r="E358">
        <v>40</v>
      </c>
      <c r="F358">
        <v>41</v>
      </c>
      <c r="G358">
        <f t="shared" si="20"/>
        <v>-1</v>
      </c>
      <c r="H358" t="str">
        <f>IFERROR(VLOOKUP($A358,Sheet2!$A$2:$C$397,2,FALSE),"C")</f>
        <v>C+</v>
      </c>
      <c r="I358" s="1">
        <f>IFERROR(VLOOKUP($A358,Sheet2!$A$2:$C$397,3,FALSE),0)</f>
        <v>-1.4892512</v>
      </c>
      <c r="J358">
        <f>VLOOKUP($H358,Sheet2!$F$4:$G$16,2,FALSE)</f>
        <v>2.2999999999999998</v>
      </c>
      <c r="K358" s="1">
        <f t="shared" si="21"/>
        <v>39.255374400000001</v>
      </c>
      <c r="L358" s="1">
        <f t="shared" si="22"/>
        <v>41.744625599999999</v>
      </c>
      <c r="M358" s="1">
        <f t="shared" si="23"/>
        <v>-2.4892511999999982</v>
      </c>
    </row>
    <row r="359" spans="1:13" x14ac:dyDescent="0.3">
      <c r="A359" t="s">
        <v>7</v>
      </c>
      <c r="B359" s="2" t="s">
        <v>803</v>
      </c>
      <c r="C359" t="s">
        <v>500</v>
      </c>
      <c r="D359" t="s">
        <v>420</v>
      </c>
      <c r="E359">
        <v>42</v>
      </c>
      <c r="F359">
        <v>39</v>
      </c>
      <c r="G359">
        <f t="shared" si="20"/>
        <v>3</v>
      </c>
      <c r="H359" t="str">
        <f>IFERROR(VLOOKUP($A359,Sheet2!$A$2:$C$397,2,FALSE),"C")</f>
        <v>C+</v>
      </c>
      <c r="I359" s="1">
        <f>IFERROR(VLOOKUP($A359,Sheet2!$A$2:$C$397,3,FALSE),0)</f>
        <v>-1.4892512</v>
      </c>
      <c r="J359">
        <f>VLOOKUP($H359,Sheet2!$F$4:$G$16,2,FALSE)</f>
        <v>2.2999999999999998</v>
      </c>
      <c r="K359" s="1">
        <f t="shared" si="21"/>
        <v>41.255374400000001</v>
      </c>
      <c r="L359" s="1">
        <f t="shared" si="22"/>
        <v>39.744625599999999</v>
      </c>
      <c r="M359" s="1">
        <f t="shared" si="23"/>
        <v>1.5107488000000018</v>
      </c>
    </row>
    <row r="360" spans="1:13" x14ac:dyDescent="0.3">
      <c r="A360" t="s">
        <v>7</v>
      </c>
      <c r="B360" s="2" t="s">
        <v>804</v>
      </c>
      <c r="C360" t="s">
        <v>500</v>
      </c>
      <c r="D360" t="s">
        <v>420</v>
      </c>
      <c r="E360">
        <v>44</v>
      </c>
      <c r="F360">
        <v>38</v>
      </c>
      <c r="G360">
        <f t="shared" si="20"/>
        <v>6</v>
      </c>
      <c r="H360" t="str">
        <f>IFERROR(VLOOKUP($A360,Sheet2!$A$2:$C$397,2,FALSE),"C")</f>
        <v>C+</v>
      </c>
      <c r="I360" s="1">
        <f>IFERROR(VLOOKUP($A360,Sheet2!$A$2:$C$397,3,FALSE),0)</f>
        <v>-1.4892512</v>
      </c>
      <c r="J360">
        <f>VLOOKUP($H360,Sheet2!$F$4:$G$16,2,FALSE)</f>
        <v>2.2999999999999998</v>
      </c>
      <c r="K360" s="1">
        <f t="shared" si="21"/>
        <v>43.255374400000001</v>
      </c>
      <c r="L360" s="1">
        <f t="shared" si="22"/>
        <v>38.744625599999999</v>
      </c>
      <c r="M360" s="1">
        <f t="shared" si="23"/>
        <v>4.5107488000000018</v>
      </c>
    </row>
    <row r="361" spans="1:13" x14ac:dyDescent="0.3">
      <c r="A361" t="s">
        <v>10</v>
      </c>
      <c r="B361" s="2" t="s">
        <v>805</v>
      </c>
      <c r="C361" t="s">
        <v>806</v>
      </c>
      <c r="D361" t="s">
        <v>431</v>
      </c>
      <c r="E361">
        <v>44</v>
      </c>
      <c r="F361">
        <v>48</v>
      </c>
      <c r="G361">
        <f t="shared" si="20"/>
        <v>-4</v>
      </c>
      <c r="H361" t="str">
        <f>IFERROR(VLOOKUP($A361,Sheet2!$A$2:$C$397,2,FALSE),"C")</f>
        <v>B+</v>
      </c>
      <c r="I361" s="1">
        <f>IFERROR(VLOOKUP($A361,Sheet2!$A$2:$C$397,3,FALSE),0)</f>
        <v>0.59550000000000003</v>
      </c>
      <c r="J361">
        <f>VLOOKUP($H361,Sheet2!$F$4:$G$16,2,FALSE)</f>
        <v>3.3</v>
      </c>
      <c r="K361" s="1">
        <f t="shared" si="21"/>
        <v>44.297750000000001</v>
      </c>
      <c r="L361" s="1">
        <f t="shared" si="22"/>
        <v>47.702249999999999</v>
      </c>
      <c r="M361" s="1">
        <f t="shared" si="23"/>
        <v>-3.4044999999999987</v>
      </c>
    </row>
    <row r="362" spans="1:13" x14ac:dyDescent="0.3">
      <c r="A362" t="s">
        <v>7</v>
      </c>
      <c r="B362" s="2" t="s">
        <v>807</v>
      </c>
      <c r="C362" t="s">
        <v>653</v>
      </c>
      <c r="D362" t="s">
        <v>420</v>
      </c>
      <c r="E362">
        <v>44</v>
      </c>
      <c r="F362">
        <v>38</v>
      </c>
      <c r="G362">
        <f t="shared" si="20"/>
        <v>6</v>
      </c>
      <c r="H362" t="str">
        <f>IFERROR(VLOOKUP($A362,Sheet2!$A$2:$C$397,2,FALSE),"C")</f>
        <v>C+</v>
      </c>
      <c r="I362" s="1">
        <f>IFERROR(VLOOKUP($A362,Sheet2!$A$2:$C$397,3,FALSE),0)</f>
        <v>-1.4892512</v>
      </c>
      <c r="J362">
        <f>VLOOKUP($H362,Sheet2!$F$4:$G$16,2,FALSE)</f>
        <v>2.2999999999999998</v>
      </c>
      <c r="K362" s="1">
        <f t="shared" si="21"/>
        <v>43.255374400000001</v>
      </c>
      <c r="L362" s="1">
        <f t="shared" si="22"/>
        <v>38.744625599999999</v>
      </c>
      <c r="M362" s="1">
        <f t="shared" si="23"/>
        <v>4.5107488000000018</v>
      </c>
    </row>
    <row r="363" spans="1:13" x14ac:dyDescent="0.3">
      <c r="A363" t="s">
        <v>7</v>
      </c>
      <c r="B363" s="2" t="s">
        <v>808</v>
      </c>
      <c r="C363" t="s">
        <v>535</v>
      </c>
      <c r="D363" t="s">
        <v>420</v>
      </c>
      <c r="E363">
        <v>43</v>
      </c>
      <c r="F363">
        <v>38</v>
      </c>
      <c r="G363">
        <f t="shared" si="20"/>
        <v>5</v>
      </c>
      <c r="H363" t="str">
        <f>IFERROR(VLOOKUP($A363,Sheet2!$A$2:$C$397,2,FALSE),"C")</f>
        <v>C+</v>
      </c>
      <c r="I363" s="1">
        <f>IFERROR(VLOOKUP($A363,Sheet2!$A$2:$C$397,3,FALSE),0)</f>
        <v>-1.4892512</v>
      </c>
      <c r="J363">
        <f>VLOOKUP($H363,Sheet2!$F$4:$G$16,2,FALSE)</f>
        <v>2.2999999999999998</v>
      </c>
      <c r="K363" s="1">
        <f t="shared" si="21"/>
        <v>42.255374400000001</v>
      </c>
      <c r="L363" s="1">
        <f t="shared" si="22"/>
        <v>38.744625599999999</v>
      </c>
      <c r="M363" s="1">
        <f t="shared" si="23"/>
        <v>3.5107488000000018</v>
      </c>
    </row>
    <row r="364" spans="1:13" x14ac:dyDescent="0.3">
      <c r="A364" t="s">
        <v>7</v>
      </c>
      <c r="B364" s="2" t="s">
        <v>809</v>
      </c>
      <c r="C364" t="s">
        <v>500</v>
      </c>
      <c r="D364" t="s">
        <v>420</v>
      </c>
      <c r="E364">
        <v>43</v>
      </c>
      <c r="F364">
        <v>40</v>
      </c>
      <c r="G364">
        <f t="shared" si="20"/>
        <v>3</v>
      </c>
      <c r="H364" t="str">
        <f>IFERROR(VLOOKUP($A364,Sheet2!$A$2:$C$397,2,FALSE),"C")</f>
        <v>C+</v>
      </c>
      <c r="I364" s="1">
        <f>IFERROR(VLOOKUP($A364,Sheet2!$A$2:$C$397,3,FALSE),0)</f>
        <v>-1.4892512</v>
      </c>
      <c r="J364">
        <f>VLOOKUP($H364,Sheet2!$F$4:$G$16,2,FALSE)</f>
        <v>2.2999999999999998</v>
      </c>
      <c r="K364" s="1">
        <f t="shared" si="21"/>
        <v>42.255374400000001</v>
      </c>
      <c r="L364" s="1">
        <f t="shared" si="22"/>
        <v>40.744625599999999</v>
      </c>
      <c r="M364" s="1">
        <f t="shared" si="23"/>
        <v>1.5107488000000018</v>
      </c>
    </row>
    <row r="365" spans="1:13" x14ac:dyDescent="0.3">
      <c r="A365" t="s">
        <v>7</v>
      </c>
      <c r="B365" s="2" t="s">
        <v>810</v>
      </c>
      <c r="C365" t="s">
        <v>500</v>
      </c>
      <c r="D365" t="s">
        <v>420</v>
      </c>
      <c r="E365">
        <v>43</v>
      </c>
      <c r="F365">
        <v>40</v>
      </c>
      <c r="G365">
        <f t="shared" si="20"/>
        <v>3</v>
      </c>
      <c r="H365" t="str">
        <f>IFERROR(VLOOKUP($A365,Sheet2!$A$2:$C$397,2,FALSE),"C")</f>
        <v>C+</v>
      </c>
      <c r="I365" s="1">
        <f>IFERROR(VLOOKUP($A365,Sheet2!$A$2:$C$397,3,FALSE),0)</f>
        <v>-1.4892512</v>
      </c>
      <c r="J365">
        <f>VLOOKUP($H365,Sheet2!$F$4:$G$16,2,FALSE)</f>
        <v>2.2999999999999998</v>
      </c>
      <c r="K365" s="1">
        <f t="shared" si="21"/>
        <v>42.255374400000001</v>
      </c>
      <c r="L365" s="1">
        <f t="shared" si="22"/>
        <v>40.744625599999999</v>
      </c>
      <c r="M365" s="1">
        <f t="shared" si="23"/>
        <v>1.5107488000000018</v>
      </c>
    </row>
    <row r="366" spans="1:13" x14ac:dyDescent="0.3">
      <c r="A366" t="s">
        <v>10</v>
      </c>
      <c r="B366" s="2" t="s">
        <v>811</v>
      </c>
      <c r="C366" t="s">
        <v>812</v>
      </c>
      <c r="D366" t="s">
        <v>431</v>
      </c>
      <c r="E366">
        <v>42</v>
      </c>
      <c r="F366">
        <v>48</v>
      </c>
      <c r="G366">
        <f t="shared" si="20"/>
        <v>-6</v>
      </c>
      <c r="H366" t="str">
        <f>IFERROR(VLOOKUP($A366,Sheet2!$A$2:$C$397,2,FALSE),"C")</f>
        <v>B+</v>
      </c>
      <c r="I366" s="1">
        <f>IFERROR(VLOOKUP($A366,Sheet2!$A$2:$C$397,3,FALSE),0)</f>
        <v>0.59550000000000003</v>
      </c>
      <c r="J366">
        <f>VLOOKUP($H366,Sheet2!$F$4:$G$16,2,FALSE)</f>
        <v>3.3</v>
      </c>
      <c r="K366" s="1">
        <f t="shared" si="21"/>
        <v>42.297750000000001</v>
      </c>
      <c r="L366" s="1">
        <f t="shared" si="22"/>
        <v>47.702249999999999</v>
      </c>
      <c r="M366" s="1">
        <f t="shared" si="23"/>
        <v>-5.4044999999999987</v>
      </c>
    </row>
    <row r="367" spans="1:13" x14ac:dyDescent="0.3">
      <c r="A367" t="s">
        <v>7</v>
      </c>
      <c r="B367" s="2" t="s">
        <v>813</v>
      </c>
      <c r="C367" t="s">
        <v>500</v>
      </c>
      <c r="D367" t="s">
        <v>420</v>
      </c>
      <c r="E367">
        <v>42</v>
      </c>
      <c r="F367">
        <v>39</v>
      </c>
      <c r="G367">
        <f t="shared" si="20"/>
        <v>3</v>
      </c>
      <c r="H367" t="str">
        <f>IFERROR(VLOOKUP($A367,Sheet2!$A$2:$C$397,2,FALSE),"C")</f>
        <v>C+</v>
      </c>
      <c r="I367" s="1">
        <f>IFERROR(VLOOKUP($A367,Sheet2!$A$2:$C$397,3,FALSE),0)</f>
        <v>-1.4892512</v>
      </c>
      <c r="J367">
        <f>VLOOKUP($H367,Sheet2!$F$4:$G$16,2,FALSE)</f>
        <v>2.2999999999999998</v>
      </c>
      <c r="K367" s="1">
        <f t="shared" si="21"/>
        <v>41.255374400000001</v>
      </c>
      <c r="L367" s="1">
        <f t="shared" si="22"/>
        <v>39.744625599999999</v>
      </c>
      <c r="M367" s="1">
        <f t="shared" si="23"/>
        <v>1.5107488000000018</v>
      </c>
    </row>
    <row r="368" spans="1:13" x14ac:dyDescent="0.3">
      <c r="A368" t="s">
        <v>7</v>
      </c>
      <c r="B368" s="2" t="s">
        <v>814</v>
      </c>
      <c r="C368" t="s">
        <v>500</v>
      </c>
      <c r="D368" t="s">
        <v>420</v>
      </c>
      <c r="E368">
        <v>43</v>
      </c>
      <c r="F368">
        <v>38</v>
      </c>
      <c r="G368">
        <f t="shared" si="20"/>
        <v>5</v>
      </c>
      <c r="H368" t="str">
        <f>IFERROR(VLOOKUP($A368,Sheet2!$A$2:$C$397,2,FALSE),"C")</f>
        <v>C+</v>
      </c>
      <c r="I368" s="1">
        <f>IFERROR(VLOOKUP($A368,Sheet2!$A$2:$C$397,3,FALSE),0)</f>
        <v>-1.4892512</v>
      </c>
      <c r="J368">
        <f>VLOOKUP($H368,Sheet2!$F$4:$G$16,2,FALSE)</f>
        <v>2.2999999999999998</v>
      </c>
      <c r="K368" s="1">
        <f t="shared" si="21"/>
        <v>42.255374400000001</v>
      </c>
      <c r="L368" s="1">
        <f t="shared" si="22"/>
        <v>38.744625599999999</v>
      </c>
      <c r="M368" s="1">
        <f t="shared" si="23"/>
        <v>3.5107488000000018</v>
      </c>
    </row>
    <row r="369" spans="1:13" x14ac:dyDescent="0.3">
      <c r="A369" t="s">
        <v>7</v>
      </c>
      <c r="B369" s="2" t="s">
        <v>815</v>
      </c>
      <c r="C369" t="s">
        <v>816</v>
      </c>
      <c r="D369" t="s">
        <v>420</v>
      </c>
      <c r="E369">
        <v>43</v>
      </c>
      <c r="F369">
        <v>38</v>
      </c>
      <c r="G369">
        <f t="shared" si="20"/>
        <v>5</v>
      </c>
      <c r="H369" t="str">
        <f>IFERROR(VLOOKUP($A369,Sheet2!$A$2:$C$397,2,FALSE),"C")</f>
        <v>C+</v>
      </c>
      <c r="I369" s="1">
        <f>IFERROR(VLOOKUP($A369,Sheet2!$A$2:$C$397,3,FALSE),0)</f>
        <v>-1.4892512</v>
      </c>
      <c r="J369">
        <f>VLOOKUP($H369,Sheet2!$F$4:$G$16,2,FALSE)</f>
        <v>2.2999999999999998</v>
      </c>
      <c r="K369" s="1">
        <f t="shared" si="21"/>
        <v>42.255374400000001</v>
      </c>
      <c r="L369" s="1">
        <f t="shared" si="22"/>
        <v>38.744625599999999</v>
      </c>
      <c r="M369" s="1">
        <f t="shared" si="23"/>
        <v>3.5107488000000018</v>
      </c>
    </row>
    <row r="370" spans="1:13" x14ac:dyDescent="0.3">
      <c r="A370" t="s">
        <v>15</v>
      </c>
      <c r="B370" s="2" t="s">
        <v>817</v>
      </c>
      <c r="C370" t="s">
        <v>818</v>
      </c>
      <c r="D370" t="s">
        <v>431</v>
      </c>
      <c r="E370">
        <v>36</v>
      </c>
      <c r="F370">
        <v>40</v>
      </c>
      <c r="G370">
        <f t="shared" si="20"/>
        <v>-4</v>
      </c>
      <c r="H370" t="str">
        <f>IFERROR(VLOOKUP($A370,Sheet2!$A$2:$C$397,2,FALSE),"C")</f>
        <v>A-</v>
      </c>
      <c r="I370" s="1">
        <f>IFERROR(VLOOKUP($A370,Sheet2!$A$2:$C$397,3,FALSE),0)</f>
        <v>6.8150290000000002E-2</v>
      </c>
      <c r="J370">
        <f>VLOOKUP($H370,Sheet2!$F$4:$G$16,2,FALSE)</f>
        <v>3.7</v>
      </c>
      <c r="K370" s="1">
        <f t="shared" si="21"/>
        <v>36.034075145000003</v>
      </c>
      <c r="L370" s="1">
        <f t="shared" si="22"/>
        <v>39.965924854999997</v>
      </c>
      <c r="M370" s="1">
        <f t="shared" si="23"/>
        <v>-3.9318497099999945</v>
      </c>
    </row>
    <row r="371" spans="1:13" x14ac:dyDescent="0.3">
      <c r="A371" t="s">
        <v>7</v>
      </c>
      <c r="B371" s="2" t="s">
        <v>817</v>
      </c>
      <c r="C371" t="s">
        <v>500</v>
      </c>
      <c r="D371" t="s">
        <v>420</v>
      </c>
      <c r="E371">
        <v>41</v>
      </c>
      <c r="F371">
        <v>40</v>
      </c>
      <c r="G371">
        <f t="shared" si="20"/>
        <v>1</v>
      </c>
      <c r="H371" t="str">
        <f>IFERROR(VLOOKUP($A371,Sheet2!$A$2:$C$397,2,FALSE),"C")</f>
        <v>C+</v>
      </c>
      <c r="I371" s="1">
        <f>IFERROR(VLOOKUP($A371,Sheet2!$A$2:$C$397,3,FALSE),0)</f>
        <v>-1.4892512</v>
      </c>
      <c r="J371">
        <f>VLOOKUP($H371,Sheet2!$F$4:$G$16,2,FALSE)</f>
        <v>2.2999999999999998</v>
      </c>
      <c r="K371" s="1">
        <f t="shared" si="21"/>
        <v>40.255374400000001</v>
      </c>
      <c r="L371" s="1">
        <f t="shared" si="22"/>
        <v>40.744625599999999</v>
      </c>
      <c r="M371" s="1">
        <f t="shared" si="23"/>
        <v>-0.48925119999999822</v>
      </c>
    </row>
    <row r="372" spans="1:13" x14ac:dyDescent="0.3">
      <c r="A372" t="s">
        <v>7</v>
      </c>
      <c r="B372" s="2" t="s">
        <v>819</v>
      </c>
      <c r="C372" t="s">
        <v>500</v>
      </c>
      <c r="D372" t="s">
        <v>420</v>
      </c>
      <c r="E372">
        <v>41</v>
      </c>
      <c r="F372">
        <v>41</v>
      </c>
      <c r="G372">
        <f t="shared" si="20"/>
        <v>0</v>
      </c>
      <c r="H372" t="str">
        <f>IFERROR(VLOOKUP($A372,Sheet2!$A$2:$C$397,2,FALSE),"C")</f>
        <v>C+</v>
      </c>
      <c r="I372" s="1">
        <f>IFERROR(VLOOKUP($A372,Sheet2!$A$2:$C$397,3,FALSE),0)</f>
        <v>-1.4892512</v>
      </c>
      <c r="J372">
        <f>VLOOKUP($H372,Sheet2!$F$4:$G$16,2,FALSE)</f>
        <v>2.2999999999999998</v>
      </c>
      <c r="K372" s="1">
        <f t="shared" si="21"/>
        <v>40.255374400000001</v>
      </c>
      <c r="L372" s="1">
        <f t="shared" si="22"/>
        <v>41.744625599999999</v>
      </c>
      <c r="M372" s="1">
        <f t="shared" si="23"/>
        <v>-1.4892511999999982</v>
      </c>
    </row>
    <row r="373" spans="1:13" x14ac:dyDescent="0.3">
      <c r="A373" t="s">
        <v>8</v>
      </c>
      <c r="B373" s="2" t="s">
        <v>820</v>
      </c>
      <c r="C373" t="s">
        <v>426</v>
      </c>
      <c r="D373" t="s">
        <v>420</v>
      </c>
      <c r="E373">
        <v>43</v>
      </c>
      <c r="F373">
        <v>44</v>
      </c>
      <c r="G373">
        <f t="shared" si="20"/>
        <v>-1</v>
      </c>
      <c r="H373" t="str">
        <f>IFERROR(VLOOKUP($A373,Sheet2!$A$2:$C$397,2,FALSE),"C")</f>
        <v>B</v>
      </c>
      <c r="I373" s="1">
        <f>IFERROR(VLOOKUP($A373,Sheet2!$A$2:$C$397,3,FALSE),0)</f>
        <v>-0.97508196999999996</v>
      </c>
      <c r="J373">
        <f>VLOOKUP($H373,Sheet2!$F$4:$G$16,2,FALSE)</f>
        <v>3</v>
      </c>
      <c r="K373" s="1">
        <f t="shared" si="21"/>
        <v>42.512459014999997</v>
      </c>
      <c r="L373" s="1">
        <f t="shared" si="22"/>
        <v>44.487540985000003</v>
      </c>
      <c r="M373" s="1">
        <f t="shared" si="23"/>
        <v>-1.9750819700000051</v>
      </c>
    </row>
    <row r="374" spans="1:13" x14ac:dyDescent="0.3">
      <c r="A374" t="s">
        <v>7</v>
      </c>
      <c r="B374" s="2" t="s">
        <v>821</v>
      </c>
      <c r="C374" t="s">
        <v>500</v>
      </c>
      <c r="D374" t="s">
        <v>420</v>
      </c>
      <c r="E374">
        <v>44</v>
      </c>
      <c r="F374">
        <v>37</v>
      </c>
      <c r="G374">
        <f t="shared" si="20"/>
        <v>7</v>
      </c>
      <c r="H374" t="str">
        <f>IFERROR(VLOOKUP($A374,Sheet2!$A$2:$C$397,2,FALSE),"C")</f>
        <v>C+</v>
      </c>
      <c r="I374" s="1">
        <f>IFERROR(VLOOKUP($A374,Sheet2!$A$2:$C$397,3,FALSE),0)</f>
        <v>-1.4892512</v>
      </c>
      <c r="J374">
        <f>VLOOKUP($H374,Sheet2!$F$4:$G$16,2,FALSE)</f>
        <v>2.2999999999999998</v>
      </c>
      <c r="K374" s="1">
        <f t="shared" si="21"/>
        <v>43.255374400000001</v>
      </c>
      <c r="L374" s="1">
        <f t="shared" si="22"/>
        <v>37.744625599999999</v>
      </c>
      <c r="M374" s="1">
        <f t="shared" si="23"/>
        <v>5.5107488000000018</v>
      </c>
    </row>
    <row r="375" spans="1:13" x14ac:dyDescent="0.3">
      <c r="A375" t="s">
        <v>10</v>
      </c>
      <c r="B375" s="2" t="s">
        <v>822</v>
      </c>
      <c r="C375" t="s">
        <v>791</v>
      </c>
      <c r="D375" t="s">
        <v>431</v>
      </c>
      <c r="E375">
        <v>43</v>
      </c>
      <c r="F375">
        <v>48</v>
      </c>
      <c r="G375">
        <f t="shared" si="20"/>
        <v>-5</v>
      </c>
      <c r="H375" t="str">
        <f>IFERROR(VLOOKUP($A375,Sheet2!$A$2:$C$397,2,FALSE),"C")</f>
        <v>B+</v>
      </c>
      <c r="I375" s="1">
        <f>IFERROR(VLOOKUP($A375,Sheet2!$A$2:$C$397,3,FALSE),0)</f>
        <v>0.59550000000000003</v>
      </c>
      <c r="J375">
        <f>VLOOKUP($H375,Sheet2!$F$4:$G$16,2,FALSE)</f>
        <v>3.3</v>
      </c>
      <c r="K375" s="1">
        <f t="shared" si="21"/>
        <v>43.297750000000001</v>
      </c>
      <c r="L375" s="1">
        <f t="shared" si="22"/>
        <v>47.702249999999999</v>
      </c>
      <c r="M375" s="1">
        <f t="shared" si="23"/>
        <v>-4.4044999999999987</v>
      </c>
    </row>
    <row r="376" spans="1:13" x14ac:dyDescent="0.3">
      <c r="A376" t="s">
        <v>15</v>
      </c>
      <c r="B376" s="2" t="s">
        <v>823</v>
      </c>
      <c r="C376" t="s">
        <v>824</v>
      </c>
      <c r="D376" t="s">
        <v>431</v>
      </c>
      <c r="E376">
        <v>34</v>
      </c>
      <c r="F376">
        <v>42</v>
      </c>
      <c r="G376">
        <f t="shared" si="20"/>
        <v>-8</v>
      </c>
      <c r="H376" t="str">
        <f>IFERROR(VLOOKUP($A376,Sheet2!$A$2:$C$397,2,FALSE),"C")</f>
        <v>A-</v>
      </c>
      <c r="I376" s="1">
        <f>IFERROR(VLOOKUP($A376,Sheet2!$A$2:$C$397,3,FALSE),0)</f>
        <v>6.8150290000000002E-2</v>
      </c>
      <c r="J376">
        <f>VLOOKUP($H376,Sheet2!$F$4:$G$16,2,FALSE)</f>
        <v>3.7</v>
      </c>
      <c r="K376" s="1">
        <f t="shared" si="21"/>
        <v>34.034075145000003</v>
      </c>
      <c r="L376" s="1">
        <f t="shared" si="22"/>
        <v>41.965924854999997</v>
      </c>
      <c r="M376" s="1">
        <f t="shared" si="23"/>
        <v>-7.9318497099999945</v>
      </c>
    </row>
    <row r="377" spans="1:13" x14ac:dyDescent="0.3">
      <c r="A377" t="s">
        <v>7</v>
      </c>
      <c r="B377" s="2" t="s">
        <v>825</v>
      </c>
      <c r="C377" t="s">
        <v>500</v>
      </c>
      <c r="D377" t="s">
        <v>420</v>
      </c>
      <c r="E377">
        <v>43</v>
      </c>
      <c r="F377">
        <v>40</v>
      </c>
      <c r="G377">
        <f t="shared" si="20"/>
        <v>3</v>
      </c>
      <c r="H377" t="str">
        <f>IFERROR(VLOOKUP($A377,Sheet2!$A$2:$C$397,2,FALSE),"C")</f>
        <v>C+</v>
      </c>
      <c r="I377" s="1">
        <f>IFERROR(VLOOKUP($A377,Sheet2!$A$2:$C$397,3,FALSE),0)</f>
        <v>-1.4892512</v>
      </c>
      <c r="J377">
        <f>VLOOKUP($H377,Sheet2!$F$4:$G$16,2,FALSE)</f>
        <v>2.2999999999999998</v>
      </c>
      <c r="K377" s="1">
        <f t="shared" si="21"/>
        <v>42.255374400000001</v>
      </c>
      <c r="L377" s="1">
        <f t="shared" si="22"/>
        <v>40.744625599999999</v>
      </c>
      <c r="M377" s="1">
        <f t="shared" si="23"/>
        <v>1.5107488000000018</v>
      </c>
    </row>
    <row r="378" spans="1:13" x14ac:dyDescent="0.3">
      <c r="A378" t="s">
        <v>7</v>
      </c>
      <c r="B378" s="2" t="s">
        <v>826</v>
      </c>
      <c r="C378" t="s">
        <v>500</v>
      </c>
      <c r="D378" t="s">
        <v>420</v>
      </c>
      <c r="E378">
        <v>44</v>
      </c>
      <c r="F378">
        <v>36</v>
      </c>
      <c r="G378">
        <f t="shared" si="20"/>
        <v>8</v>
      </c>
      <c r="H378" t="str">
        <f>IFERROR(VLOOKUP($A378,Sheet2!$A$2:$C$397,2,FALSE),"C")</f>
        <v>C+</v>
      </c>
      <c r="I378" s="1">
        <f>IFERROR(VLOOKUP($A378,Sheet2!$A$2:$C$397,3,FALSE),0)</f>
        <v>-1.4892512</v>
      </c>
      <c r="J378">
        <f>VLOOKUP($H378,Sheet2!$F$4:$G$16,2,FALSE)</f>
        <v>2.2999999999999998</v>
      </c>
      <c r="K378" s="1">
        <f t="shared" si="21"/>
        <v>43.255374400000001</v>
      </c>
      <c r="L378" s="1">
        <f t="shared" si="22"/>
        <v>36.744625599999999</v>
      </c>
      <c r="M378" s="1">
        <f t="shared" si="23"/>
        <v>6.5107488000000018</v>
      </c>
    </row>
    <row r="379" spans="1:13" x14ac:dyDescent="0.3">
      <c r="A379" t="s">
        <v>7</v>
      </c>
      <c r="B379" s="2" t="s">
        <v>827</v>
      </c>
      <c r="C379" t="s">
        <v>500</v>
      </c>
      <c r="D379" t="s">
        <v>420</v>
      </c>
      <c r="E379">
        <v>42</v>
      </c>
      <c r="F379">
        <v>39</v>
      </c>
      <c r="G379">
        <f t="shared" si="20"/>
        <v>3</v>
      </c>
      <c r="H379" t="str">
        <f>IFERROR(VLOOKUP($A379,Sheet2!$A$2:$C$397,2,FALSE),"C")</f>
        <v>C+</v>
      </c>
      <c r="I379" s="1">
        <f>IFERROR(VLOOKUP($A379,Sheet2!$A$2:$C$397,3,FALSE),0)</f>
        <v>-1.4892512</v>
      </c>
      <c r="J379">
        <f>VLOOKUP($H379,Sheet2!$F$4:$G$16,2,FALSE)</f>
        <v>2.2999999999999998</v>
      </c>
      <c r="K379" s="1">
        <f t="shared" si="21"/>
        <v>41.255374400000001</v>
      </c>
      <c r="L379" s="1">
        <f t="shared" si="22"/>
        <v>39.744625599999999</v>
      </c>
      <c r="M379" s="1">
        <f t="shared" si="23"/>
        <v>1.5107488000000018</v>
      </c>
    </row>
    <row r="380" spans="1:13" x14ac:dyDescent="0.3">
      <c r="A380" t="s">
        <v>10</v>
      </c>
      <c r="B380" s="2" t="s">
        <v>828</v>
      </c>
      <c r="C380" t="s">
        <v>829</v>
      </c>
      <c r="D380" t="s">
        <v>431</v>
      </c>
      <c r="E380">
        <v>40</v>
      </c>
      <c r="F380">
        <v>48</v>
      </c>
      <c r="G380">
        <f t="shared" si="20"/>
        <v>-8</v>
      </c>
      <c r="H380" t="str">
        <f>IFERROR(VLOOKUP($A380,Sheet2!$A$2:$C$397,2,FALSE),"C")</f>
        <v>B+</v>
      </c>
      <c r="I380" s="1">
        <f>IFERROR(VLOOKUP($A380,Sheet2!$A$2:$C$397,3,FALSE),0)</f>
        <v>0.59550000000000003</v>
      </c>
      <c r="J380">
        <f>VLOOKUP($H380,Sheet2!$F$4:$G$16,2,FALSE)</f>
        <v>3.3</v>
      </c>
      <c r="K380" s="1">
        <f t="shared" si="21"/>
        <v>40.297750000000001</v>
      </c>
      <c r="L380" s="1">
        <f t="shared" si="22"/>
        <v>47.702249999999999</v>
      </c>
      <c r="M380" s="1">
        <f t="shared" si="23"/>
        <v>-7.4044999999999987</v>
      </c>
    </row>
    <row r="381" spans="1:13" x14ac:dyDescent="0.3">
      <c r="A381" t="s">
        <v>7</v>
      </c>
      <c r="B381" s="2" t="s">
        <v>830</v>
      </c>
      <c r="C381" t="s">
        <v>500</v>
      </c>
      <c r="D381" t="s">
        <v>420</v>
      </c>
      <c r="E381">
        <v>43</v>
      </c>
      <c r="F381">
        <v>38</v>
      </c>
      <c r="G381">
        <f t="shared" si="20"/>
        <v>5</v>
      </c>
      <c r="H381" t="str">
        <f>IFERROR(VLOOKUP($A381,Sheet2!$A$2:$C$397,2,FALSE),"C")</f>
        <v>C+</v>
      </c>
      <c r="I381" s="1">
        <f>IFERROR(VLOOKUP($A381,Sheet2!$A$2:$C$397,3,FALSE),0)</f>
        <v>-1.4892512</v>
      </c>
      <c r="J381">
        <f>VLOOKUP($H381,Sheet2!$F$4:$G$16,2,FALSE)</f>
        <v>2.2999999999999998</v>
      </c>
      <c r="K381" s="1">
        <f t="shared" si="21"/>
        <v>42.255374400000001</v>
      </c>
      <c r="L381" s="1">
        <f t="shared" si="22"/>
        <v>38.744625599999999</v>
      </c>
      <c r="M381" s="1">
        <f t="shared" si="23"/>
        <v>3.5107488000000018</v>
      </c>
    </row>
    <row r="382" spans="1:13" x14ac:dyDescent="0.3">
      <c r="A382" t="s">
        <v>15</v>
      </c>
      <c r="B382" s="2" t="s">
        <v>831</v>
      </c>
      <c r="C382" t="s">
        <v>832</v>
      </c>
      <c r="D382" t="s">
        <v>431</v>
      </c>
      <c r="E382">
        <v>39</v>
      </c>
      <c r="F382">
        <v>39</v>
      </c>
      <c r="G382">
        <f t="shared" si="20"/>
        <v>0</v>
      </c>
      <c r="H382" t="str">
        <f>IFERROR(VLOOKUP($A382,Sheet2!$A$2:$C$397,2,FALSE),"C")</f>
        <v>A-</v>
      </c>
      <c r="I382" s="1">
        <f>IFERROR(VLOOKUP($A382,Sheet2!$A$2:$C$397,3,FALSE),0)</f>
        <v>6.8150290000000002E-2</v>
      </c>
      <c r="J382">
        <f>VLOOKUP($H382,Sheet2!$F$4:$G$16,2,FALSE)</f>
        <v>3.7</v>
      </c>
      <c r="K382" s="1">
        <f t="shared" si="21"/>
        <v>39.034075145000003</v>
      </c>
      <c r="L382" s="1">
        <f t="shared" si="22"/>
        <v>38.965924854999997</v>
      </c>
      <c r="M382" s="1">
        <f t="shared" si="23"/>
        <v>6.8150290000005498E-2</v>
      </c>
    </row>
    <row r="383" spans="1:13" x14ac:dyDescent="0.3">
      <c r="A383" t="s">
        <v>7</v>
      </c>
      <c r="B383" s="2" t="s">
        <v>833</v>
      </c>
      <c r="C383" t="s">
        <v>500</v>
      </c>
      <c r="D383" t="s">
        <v>420</v>
      </c>
      <c r="E383">
        <v>44</v>
      </c>
      <c r="F383">
        <v>38</v>
      </c>
      <c r="G383">
        <f t="shared" si="20"/>
        <v>6</v>
      </c>
      <c r="H383" t="str">
        <f>IFERROR(VLOOKUP($A383,Sheet2!$A$2:$C$397,2,FALSE),"C")</f>
        <v>C+</v>
      </c>
      <c r="I383" s="1">
        <f>IFERROR(VLOOKUP($A383,Sheet2!$A$2:$C$397,3,FALSE),0)</f>
        <v>-1.4892512</v>
      </c>
      <c r="J383">
        <f>VLOOKUP($H383,Sheet2!$F$4:$G$16,2,FALSE)</f>
        <v>2.2999999999999998</v>
      </c>
      <c r="K383" s="1">
        <f t="shared" si="21"/>
        <v>43.255374400000001</v>
      </c>
      <c r="L383" s="1">
        <f t="shared" si="22"/>
        <v>38.744625599999999</v>
      </c>
      <c r="M383" s="1">
        <f t="shared" si="23"/>
        <v>4.5107488000000018</v>
      </c>
    </row>
    <row r="384" spans="1:13" x14ac:dyDescent="0.3">
      <c r="A384" t="s">
        <v>7</v>
      </c>
      <c r="B384" s="2" t="s">
        <v>834</v>
      </c>
      <c r="C384" t="s">
        <v>500</v>
      </c>
      <c r="D384" t="s">
        <v>420</v>
      </c>
      <c r="E384">
        <v>42</v>
      </c>
      <c r="F384">
        <v>40</v>
      </c>
      <c r="G384">
        <f t="shared" si="20"/>
        <v>2</v>
      </c>
      <c r="H384" t="str">
        <f>IFERROR(VLOOKUP($A384,Sheet2!$A$2:$C$397,2,FALSE),"C")</f>
        <v>C+</v>
      </c>
      <c r="I384" s="1">
        <f>IFERROR(VLOOKUP($A384,Sheet2!$A$2:$C$397,3,FALSE),0)</f>
        <v>-1.4892512</v>
      </c>
      <c r="J384">
        <f>VLOOKUP($H384,Sheet2!$F$4:$G$16,2,FALSE)</f>
        <v>2.2999999999999998</v>
      </c>
      <c r="K384" s="1">
        <f t="shared" si="21"/>
        <v>41.255374400000001</v>
      </c>
      <c r="L384" s="1">
        <f t="shared" si="22"/>
        <v>40.744625599999999</v>
      </c>
      <c r="M384" s="1">
        <f t="shared" si="23"/>
        <v>0.51074880000000178</v>
      </c>
    </row>
    <row r="385" spans="1:13" x14ac:dyDescent="0.3">
      <c r="A385" t="s">
        <v>7</v>
      </c>
      <c r="B385" s="2" t="s">
        <v>835</v>
      </c>
      <c r="C385" t="s">
        <v>500</v>
      </c>
      <c r="D385" t="s">
        <v>420</v>
      </c>
      <c r="E385">
        <v>42</v>
      </c>
      <c r="F385">
        <v>39</v>
      </c>
      <c r="G385">
        <f t="shared" si="20"/>
        <v>3</v>
      </c>
      <c r="H385" t="str">
        <f>IFERROR(VLOOKUP($A385,Sheet2!$A$2:$C$397,2,FALSE),"C")</f>
        <v>C+</v>
      </c>
      <c r="I385" s="1">
        <f>IFERROR(VLOOKUP($A385,Sheet2!$A$2:$C$397,3,FALSE),0)</f>
        <v>-1.4892512</v>
      </c>
      <c r="J385">
        <f>VLOOKUP($H385,Sheet2!$F$4:$G$16,2,FALSE)</f>
        <v>2.2999999999999998</v>
      </c>
      <c r="K385" s="1">
        <f t="shared" si="21"/>
        <v>41.255374400000001</v>
      </c>
      <c r="L385" s="1">
        <f t="shared" si="22"/>
        <v>39.744625599999999</v>
      </c>
      <c r="M385" s="1">
        <f t="shared" si="23"/>
        <v>1.5107488000000018</v>
      </c>
    </row>
    <row r="386" spans="1:13" x14ac:dyDescent="0.3">
      <c r="A386" t="s">
        <v>7</v>
      </c>
      <c r="B386" s="2" t="s">
        <v>836</v>
      </c>
      <c r="C386" t="s">
        <v>500</v>
      </c>
      <c r="D386" t="s">
        <v>420</v>
      </c>
      <c r="E386">
        <v>43</v>
      </c>
      <c r="F386">
        <v>38</v>
      </c>
      <c r="G386">
        <f t="shared" si="20"/>
        <v>5</v>
      </c>
      <c r="H386" t="str">
        <f>IFERROR(VLOOKUP($A386,Sheet2!$A$2:$C$397,2,FALSE),"C")</f>
        <v>C+</v>
      </c>
      <c r="I386" s="1">
        <f>IFERROR(VLOOKUP($A386,Sheet2!$A$2:$C$397,3,FALSE),0)</f>
        <v>-1.4892512</v>
      </c>
      <c r="J386">
        <f>VLOOKUP($H386,Sheet2!$F$4:$G$16,2,FALSE)</f>
        <v>2.2999999999999998</v>
      </c>
      <c r="K386" s="1">
        <f t="shared" si="21"/>
        <v>42.255374400000001</v>
      </c>
      <c r="L386" s="1">
        <f t="shared" si="22"/>
        <v>38.744625599999999</v>
      </c>
      <c r="M386" s="1">
        <f t="shared" si="23"/>
        <v>3.5107488000000018</v>
      </c>
    </row>
    <row r="387" spans="1:13" x14ac:dyDescent="0.3">
      <c r="A387" t="s">
        <v>7</v>
      </c>
      <c r="B387" s="2" t="s">
        <v>837</v>
      </c>
      <c r="C387" t="s">
        <v>500</v>
      </c>
      <c r="D387" t="s">
        <v>420</v>
      </c>
      <c r="E387">
        <v>44</v>
      </c>
      <c r="F387">
        <v>37</v>
      </c>
      <c r="G387">
        <f t="shared" ref="G387:G450" si="24">E387-F387</f>
        <v>7</v>
      </c>
      <c r="H387" t="str">
        <f>IFERROR(VLOOKUP($A387,Sheet2!$A$2:$C$397,2,FALSE),"C")</f>
        <v>C+</v>
      </c>
      <c r="I387" s="1">
        <f>IFERROR(VLOOKUP($A387,Sheet2!$A$2:$C$397,3,FALSE),0)</f>
        <v>-1.4892512</v>
      </c>
      <c r="J387">
        <f>VLOOKUP($H387,Sheet2!$F$4:$G$16,2,FALSE)</f>
        <v>2.2999999999999998</v>
      </c>
      <c r="K387" s="1">
        <f t="shared" ref="K387:K450" si="25">E387+(I387/2)</f>
        <v>43.255374400000001</v>
      </c>
      <c r="L387" s="1">
        <f t="shared" ref="L387:L450" si="26">F387-(I387/2)</f>
        <v>37.744625599999999</v>
      </c>
      <c r="M387" s="1">
        <f t="shared" ref="M387:M450" si="27">K387-L387</f>
        <v>5.5107488000000018</v>
      </c>
    </row>
    <row r="388" spans="1:13" x14ac:dyDescent="0.3">
      <c r="A388" t="s">
        <v>8</v>
      </c>
      <c r="B388" s="2" t="s">
        <v>838</v>
      </c>
      <c r="C388" t="s">
        <v>426</v>
      </c>
      <c r="D388" t="s">
        <v>420</v>
      </c>
      <c r="E388">
        <v>40</v>
      </c>
      <c r="F388">
        <v>41</v>
      </c>
      <c r="G388">
        <f t="shared" si="24"/>
        <v>-1</v>
      </c>
      <c r="H388" t="str">
        <f>IFERROR(VLOOKUP($A388,Sheet2!$A$2:$C$397,2,FALSE),"C")</f>
        <v>B</v>
      </c>
      <c r="I388" s="1">
        <f>IFERROR(VLOOKUP($A388,Sheet2!$A$2:$C$397,3,FALSE),0)</f>
        <v>-0.97508196999999996</v>
      </c>
      <c r="J388">
        <f>VLOOKUP($H388,Sheet2!$F$4:$G$16,2,FALSE)</f>
        <v>3</v>
      </c>
      <c r="K388" s="1">
        <f t="shared" si="25"/>
        <v>39.512459014999997</v>
      </c>
      <c r="L388" s="1">
        <f t="shared" si="26"/>
        <v>41.487540985000003</v>
      </c>
      <c r="M388" s="1">
        <f t="shared" si="27"/>
        <v>-1.9750819700000051</v>
      </c>
    </row>
    <row r="389" spans="1:13" x14ac:dyDescent="0.3">
      <c r="A389" t="s">
        <v>7</v>
      </c>
      <c r="B389" s="2" t="s">
        <v>839</v>
      </c>
      <c r="C389" t="s">
        <v>500</v>
      </c>
      <c r="D389" t="s">
        <v>420</v>
      </c>
      <c r="E389">
        <v>45</v>
      </c>
      <c r="F389">
        <v>36</v>
      </c>
      <c r="G389">
        <f t="shared" si="24"/>
        <v>9</v>
      </c>
      <c r="H389" t="str">
        <f>IFERROR(VLOOKUP($A389,Sheet2!$A$2:$C$397,2,FALSE),"C")</f>
        <v>C+</v>
      </c>
      <c r="I389" s="1">
        <f>IFERROR(VLOOKUP($A389,Sheet2!$A$2:$C$397,3,FALSE),0)</f>
        <v>-1.4892512</v>
      </c>
      <c r="J389">
        <f>VLOOKUP($H389,Sheet2!$F$4:$G$16,2,FALSE)</f>
        <v>2.2999999999999998</v>
      </c>
      <c r="K389" s="1">
        <f t="shared" si="25"/>
        <v>44.255374400000001</v>
      </c>
      <c r="L389" s="1">
        <f t="shared" si="26"/>
        <v>36.744625599999999</v>
      </c>
      <c r="M389" s="1">
        <f t="shared" si="27"/>
        <v>7.5107488000000018</v>
      </c>
    </row>
    <row r="390" spans="1:13" x14ac:dyDescent="0.3">
      <c r="A390" t="s">
        <v>15</v>
      </c>
      <c r="B390" s="2" t="s">
        <v>840</v>
      </c>
      <c r="C390" t="s">
        <v>841</v>
      </c>
      <c r="D390" t="s">
        <v>431</v>
      </c>
      <c r="E390">
        <v>38</v>
      </c>
      <c r="F390">
        <v>38</v>
      </c>
      <c r="G390">
        <f t="shared" si="24"/>
        <v>0</v>
      </c>
      <c r="H390" t="str">
        <f>IFERROR(VLOOKUP($A390,Sheet2!$A$2:$C$397,2,FALSE),"C")</f>
        <v>A-</v>
      </c>
      <c r="I390" s="1">
        <f>IFERROR(VLOOKUP($A390,Sheet2!$A$2:$C$397,3,FALSE),0)</f>
        <v>6.8150290000000002E-2</v>
      </c>
      <c r="J390">
        <f>VLOOKUP($H390,Sheet2!$F$4:$G$16,2,FALSE)</f>
        <v>3.7</v>
      </c>
      <c r="K390" s="1">
        <f t="shared" si="25"/>
        <v>38.034075145000003</v>
      </c>
      <c r="L390" s="1">
        <f t="shared" si="26"/>
        <v>37.965924854999997</v>
      </c>
      <c r="M390" s="1">
        <f t="shared" si="27"/>
        <v>6.8150290000005498E-2</v>
      </c>
    </row>
    <row r="391" spans="1:13" x14ac:dyDescent="0.3">
      <c r="A391" t="s">
        <v>11</v>
      </c>
      <c r="B391" s="2" t="s">
        <v>842</v>
      </c>
      <c r="C391" t="s">
        <v>843</v>
      </c>
      <c r="D391" t="s">
        <v>431</v>
      </c>
      <c r="E391">
        <v>44</v>
      </c>
      <c r="F391">
        <v>48</v>
      </c>
      <c r="G391">
        <f t="shared" si="24"/>
        <v>-4</v>
      </c>
      <c r="H391" t="str">
        <f>IFERROR(VLOOKUP($A391,Sheet2!$A$2:$C$397,2,FALSE),"C")</f>
        <v>B-</v>
      </c>
      <c r="I391" s="1">
        <f>IFERROR(VLOOKUP($A391,Sheet2!$A$2:$C$397,3,FALSE),0)</f>
        <v>0.62980391999999996</v>
      </c>
      <c r="J391">
        <f>VLOOKUP($H391,Sheet2!$F$4:$G$16,2,FALSE)</f>
        <v>2.7</v>
      </c>
      <c r="K391" s="1">
        <f t="shared" si="25"/>
        <v>44.31490196</v>
      </c>
      <c r="L391" s="1">
        <f t="shared" si="26"/>
        <v>47.68509804</v>
      </c>
      <c r="M391" s="1">
        <f t="shared" si="27"/>
        <v>-3.3701960799999995</v>
      </c>
    </row>
    <row r="392" spans="1:13" x14ac:dyDescent="0.3">
      <c r="A392" t="s">
        <v>7</v>
      </c>
      <c r="B392" s="2" t="s">
        <v>842</v>
      </c>
      <c r="C392" t="s">
        <v>500</v>
      </c>
      <c r="D392" t="s">
        <v>420</v>
      </c>
      <c r="E392">
        <v>44</v>
      </c>
      <c r="F392">
        <v>38</v>
      </c>
      <c r="G392">
        <f t="shared" si="24"/>
        <v>6</v>
      </c>
      <c r="H392" t="str">
        <f>IFERROR(VLOOKUP($A392,Sheet2!$A$2:$C$397,2,FALSE),"C")</f>
        <v>C+</v>
      </c>
      <c r="I392" s="1">
        <f>IFERROR(VLOOKUP($A392,Sheet2!$A$2:$C$397,3,FALSE),0)</f>
        <v>-1.4892512</v>
      </c>
      <c r="J392">
        <f>VLOOKUP($H392,Sheet2!$F$4:$G$16,2,FALSE)</f>
        <v>2.2999999999999998</v>
      </c>
      <c r="K392" s="1">
        <f t="shared" si="25"/>
        <v>43.255374400000001</v>
      </c>
      <c r="L392" s="1">
        <f t="shared" si="26"/>
        <v>38.744625599999999</v>
      </c>
      <c r="M392" s="1">
        <f t="shared" si="27"/>
        <v>4.5107488000000018</v>
      </c>
    </row>
    <row r="393" spans="1:13" x14ac:dyDescent="0.3">
      <c r="A393" t="s">
        <v>7</v>
      </c>
      <c r="B393" s="2" t="s">
        <v>844</v>
      </c>
      <c r="C393" t="s">
        <v>500</v>
      </c>
      <c r="D393" t="s">
        <v>420</v>
      </c>
      <c r="E393">
        <v>44</v>
      </c>
      <c r="F393">
        <v>37</v>
      </c>
      <c r="G393">
        <f t="shared" si="24"/>
        <v>7</v>
      </c>
      <c r="H393" t="str">
        <f>IFERROR(VLOOKUP($A393,Sheet2!$A$2:$C$397,2,FALSE),"C")</f>
        <v>C+</v>
      </c>
      <c r="I393" s="1">
        <f>IFERROR(VLOOKUP($A393,Sheet2!$A$2:$C$397,3,FALSE),0)</f>
        <v>-1.4892512</v>
      </c>
      <c r="J393">
        <f>VLOOKUP($H393,Sheet2!$F$4:$G$16,2,FALSE)</f>
        <v>2.2999999999999998</v>
      </c>
      <c r="K393" s="1">
        <f t="shared" si="25"/>
        <v>43.255374400000001</v>
      </c>
      <c r="L393" s="1">
        <f t="shared" si="26"/>
        <v>37.744625599999999</v>
      </c>
      <c r="M393" s="1">
        <f t="shared" si="27"/>
        <v>5.5107488000000018</v>
      </c>
    </row>
    <row r="394" spans="1:13" x14ac:dyDescent="0.3">
      <c r="A394" t="s">
        <v>0</v>
      </c>
      <c r="B394" s="2" t="s">
        <v>845</v>
      </c>
      <c r="C394" t="s">
        <v>846</v>
      </c>
      <c r="D394" t="s">
        <v>431</v>
      </c>
      <c r="E394">
        <v>44</v>
      </c>
      <c r="F394">
        <v>51</v>
      </c>
      <c r="G394">
        <f t="shared" si="24"/>
        <v>-7</v>
      </c>
      <c r="H394" t="str">
        <f>IFERROR(VLOOKUP($A394,Sheet2!$A$2:$C$397,2,FALSE),"C")</f>
        <v>B</v>
      </c>
      <c r="I394" s="1">
        <f>IFERROR(VLOOKUP($A394,Sheet2!$A$2:$C$397,3,FALSE),0)</f>
        <v>-0.90473683999999999</v>
      </c>
      <c r="J394">
        <f>VLOOKUP($H394,Sheet2!$F$4:$G$16,2,FALSE)</f>
        <v>3</v>
      </c>
      <c r="K394" s="1">
        <f t="shared" si="25"/>
        <v>43.547631580000001</v>
      </c>
      <c r="L394" s="1">
        <f t="shared" si="26"/>
        <v>51.452368419999999</v>
      </c>
      <c r="M394" s="1">
        <f t="shared" si="27"/>
        <v>-7.9047368399999982</v>
      </c>
    </row>
    <row r="395" spans="1:13" x14ac:dyDescent="0.3">
      <c r="A395" t="s">
        <v>7</v>
      </c>
      <c r="B395" s="2" t="s">
        <v>845</v>
      </c>
      <c r="C395" t="s">
        <v>500</v>
      </c>
      <c r="D395" t="s">
        <v>420</v>
      </c>
      <c r="E395">
        <v>41</v>
      </c>
      <c r="F395">
        <v>39</v>
      </c>
      <c r="G395">
        <f t="shared" si="24"/>
        <v>2</v>
      </c>
      <c r="H395" t="str">
        <f>IFERROR(VLOOKUP($A395,Sheet2!$A$2:$C$397,2,FALSE),"C")</f>
        <v>C+</v>
      </c>
      <c r="I395" s="1">
        <f>IFERROR(VLOOKUP($A395,Sheet2!$A$2:$C$397,3,FALSE),0)</f>
        <v>-1.4892512</v>
      </c>
      <c r="J395">
        <f>VLOOKUP($H395,Sheet2!$F$4:$G$16,2,FALSE)</f>
        <v>2.2999999999999998</v>
      </c>
      <c r="K395" s="1">
        <f t="shared" si="25"/>
        <v>40.255374400000001</v>
      </c>
      <c r="L395" s="1">
        <f t="shared" si="26"/>
        <v>39.744625599999999</v>
      </c>
      <c r="M395" s="1">
        <f t="shared" si="27"/>
        <v>0.51074880000000178</v>
      </c>
    </row>
    <row r="396" spans="1:13" x14ac:dyDescent="0.3">
      <c r="A396" t="s">
        <v>7</v>
      </c>
      <c r="B396" s="2" t="s">
        <v>847</v>
      </c>
      <c r="C396" t="s">
        <v>500</v>
      </c>
      <c r="D396" t="s">
        <v>420</v>
      </c>
      <c r="E396">
        <v>43</v>
      </c>
      <c r="F396">
        <v>39</v>
      </c>
      <c r="G396">
        <f t="shared" si="24"/>
        <v>4</v>
      </c>
      <c r="H396" t="str">
        <f>IFERROR(VLOOKUP($A396,Sheet2!$A$2:$C$397,2,FALSE),"C")</f>
        <v>C+</v>
      </c>
      <c r="I396" s="1">
        <f>IFERROR(VLOOKUP($A396,Sheet2!$A$2:$C$397,3,FALSE),0)</f>
        <v>-1.4892512</v>
      </c>
      <c r="J396">
        <f>VLOOKUP($H396,Sheet2!$F$4:$G$16,2,FALSE)</f>
        <v>2.2999999999999998</v>
      </c>
      <c r="K396" s="1">
        <f t="shared" si="25"/>
        <v>42.255374400000001</v>
      </c>
      <c r="L396" s="1">
        <f t="shared" si="26"/>
        <v>39.744625599999999</v>
      </c>
      <c r="M396" s="1">
        <f t="shared" si="27"/>
        <v>2.5107488000000018</v>
      </c>
    </row>
    <row r="397" spans="1:13" x14ac:dyDescent="0.3">
      <c r="A397" t="s">
        <v>7</v>
      </c>
      <c r="B397" s="2" t="s">
        <v>848</v>
      </c>
      <c r="C397" t="s">
        <v>500</v>
      </c>
      <c r="D397" t="s">
        <v>420</v>
      </c>
      <c r="E397">
        <v>44</v>
      </c>
      <c r="F397">
        <v>38</v>
      </c>
      <c r="G397">
        <f t="shared" si="24"/>
        <v>6</v>
      </c>
      <c r="H397" t="str">
        <f>IFERROR(VLOOKUP($A397,Sheet2!$A$2:$C$397,2,FALSE),"C")</f>
        <v>C+</v>
      </c>
      <c r="I397" s="1">
        <f>IFERROR(VLOOKUP($A397,Sheet2!$A$2:$C$397,3,FALSE),0)</f>
        <v>-1.4892512</v>
      </c>
      <c r="J397">
        <f>VLOOKUP($H397,Sheet2!$F$4:$G$16,2,FALSE)</f>
        <v>2.2999999999999998</v>
      </c>
      <c r="K397" s="1">
        <f t="shared" si="25"/>
        <v>43.255374400000001</v>
      </c>
      <c r="L397" s="1">
        <f t="shared" si="26"/>
        <v>38.744625599999999</v>
      </c>
      <c r="M397" s="1">
        <f t="shared" si="27"/>
        <v>4.5107488000000018</v>
      </c>
    </row>
    <row r="398" spans="1:13" x14ac:dyDescent="0.3">
      <c r="A398" t="s">
        <v>7</v>
      </c>
      <c r="B398" s="2" t="s">
        <v>849</v>
      </c>
      <c r="C398" t="s">
        <v>500</v>
      </c>
      <c r="D398" t="s">
        <v>420</v>
      </c>
      <c r="E398">
        <v>44</v>
      </c>
      <c r="F398">
        <v>38</v>
      </c>
      <c r="G398">
        <f t="shared" si="24"/>
        <v>6</v>
      </c>
      <c r="H398" t="str">
        <f>IFERROR(VLOOKUP($A398,Sheet2!$A$2:$C$397,2,FALSE),"C")</f>
        <v>C+</v>
      </c>
      <c r="I398" s="1">
        <f>IFERROR(VLOOKUP($A398,Sheet2!$A$2:$C$397,3,FALSE),0)</f>
        <v>-1.4892512</v>
      </c>
      <c r="J398">
        <f>VLOOKUP($H398,Sheet2!$F$4:$G$16,2,FALSE)</f>
        <v>2.2999999999999998</v>
      </c>
      <c r="K398" s="1">
        <f t="shared" si="25"/>
        <v>43.255374400000001</v>
      </c>
      <c r="L398" s="1">
        <f t="shared" si="26"/>
        <v>38.744625599999999</v>
      </c>
      <c r="M398" s="1">
        <f t="shared" si="27"/>
        <v>4.5107488000000018</v>
      </c>
    </row>
    <row r="399" spans="1:13" x14ac:dyDescent="0.3">
      <c r="A399" t="s">
        <v>7</v>
      </c>
      <c r="B399" s="2" t="s">
        <v>850</v>
      </c>
      <c r="C399" t="s">
        <v>500</v>
      </c>
      <c r="D399" t="s">
        <v>420</v>
      </c>
      <c r="E399">
        <v>44</v>
      </c>
      <c r="F399">
        <v>38</v>
      </c>
      <c r="G399">
        <f t="shared" si="24"/>
        <v>6</v>
      </c>
      <c r="H399" t="str">
        <f>IFERROR(VLOOKUP($A399,Sheet2!$A$2:$C$397,2,FALSE),"C")</f>
        <v>C+</v>
      </c>
      <c r="I399" s="1">
        <f>IFERROR(VLOOKUP($A399,Sheet2!$A$2:$C$397,3,FALSE),0)</f>
        <v>-1.4892512</v>
      </c>
      <c r="J399">
        <f>VLOOKUP($H399,Sheet2!$F$4:$G$16,2,FALSE)</f>
        <v>2.2999999999999998</v>
      </c>
      <c r="K399" s="1">
        <f t="shared" si="25"/>
        <v>43.255374400000001</v>
      </c>
      <c r="L399" s="1">
        <f t="shared" si="26"/>
        <v>38.744625599999999</v>
      </c>
      <c r="M399" s="1">
        <f t="shared" si="27"/>
        <v>4.5107488000000018</v>
      </c>
    </row>
    <row r="400" spans="1:13" x14ac:dyDescent="0.3">
      <c r="A400" t="s">
        <v>7</v>
      </c>
      <c r="B400" s="2" t="s">
        <v>851</v>
      </c>
      <c r="C400" t="s">
        <v>500</v>
      </c>
      <c r="D400" t="s">
        <v>420</v>
      </c>
      <c r="E400">
        <v>43</v>
      </c>
      <c r="F400">
        <v>40</v>
      </c>
      <c r="G400">
        <f t="shared" si="24"/>
        <v>3</v>
      </c>
      <c r="H400" t="str">
        <f>IFERROR(VLOOKUP($A400,Sheet2!$A$2:$C$397,2,FALSE),"C")</f>
        <v>C+</v>
      </c>
      <c r="I400" s="1">
        <f>IFERROR(VLOOKUP($A400,Sheet2!$A$2:$C$397,3,FALSE),0)</f>
        <v>-1.4892512</v>
      </c>
      <c r="J400">
        <f>VLOOKUP($H400,Sheet2!$F$4:$G$16,2,FALSE)</f>
        <v>2.2999999999999998</v>
      </c>
      <c r="K400" s="1">
        <f t="shared" si="25"/>
        <v>42.255374400000001</v>
      </c>
      <c r="L400" s="1">
        <f t="shared" si="26"/>
        <v>40.744625599999999</v>
      </c>
      <c r="M400" s="1">
        <f t="shared" si="27"/>
        <v>1.5107488000000018</v>
      </c>
    </row>
    <row r="401" spans="1:13" x14ac:dyDescent="0.3">
      <c r="A401" t="s">
        <v>7</v>
      </c>
      <c r="B401" s="2" t="s">
        <v>852</v>
      </c>
      <c r="C401" t="s">
        <v>500</v>
      </c>
      <c r="D401" t="s">
        <v>420</v>
      </c>
      <c r="E401">
        <v>44</v>
      </c>
      <c r="F401">
        <v>37</v>
      </c>
      <c r="G401">
        <f t="shared" si="24"/>
        <v>7</v>
      </c>
      <c r="H401" t="str">
        <f>IFERROR(VLOOKUP($A401,Sheet2!$A$2:$C$397,2,FALSE),"C")</f>
        <v>C+</v>
      </c>
      <c r="I401" s="1">
        <f>IFERROR(VLOOKUP($A401,Sheet2!$A$2:$C$397,3,FALSE),0)</f>
        <v>-1.4892512</v>
      </c>
      <c r="J401">
        <f>VLOOKUP($H401,Sheet2!$F$4:$G$16,2,FALSE)</f>
        <v>2.2999999999999998</v>
      </c>
      <c r="K401" s="1">
        <f t="shared" si="25"/>
        <v>43.255374400000001</v>
      </c>
      <c r="L401" s="1">
        <f t="shared" si="26"/>
        <v>37.744625599999999</v>
      </c>
      <c r="M401" s="1">
        <f t="shared" si="27"/>
        <v>5.5107488000000018</v>
      </c>
    </row>
    <row r="402" spans="1:13" x14ac:dyDescent="0.3">
      <c r="A402" t="s">
        <v>7</v>
      </c>
      <c r="B402" s="2" t="s">
        <v>853</v>
      </c>
      <c r="C402" t="s">
        <v>500</v>
      </c>
      <c r="D402" t="s">
        <v>420</v>
      </c>
      <c r="E402">
        <v>43</v>
      </c>
      <c r="F402">
        <v>37</v>
      </c>
      <c r="G402">
        <f t="shared" si="24"/>
        <v>6</v>
      </c>
      <c r="H402" t="str">
        <f>IFERROR(VLOOKUP($A402,Sheet2!$A$2:$C$397,2,FALSE),"C")</f>
        <v>C+</v>
      </c>
      <c r="I402" s="1">
        <f>IFERROR(VLOOKUP($A402,Sheet2!$A$2:$C$397,3,FALSE),0)</f>
        <v>-1.4892512</v>
      </c>
      <c r="J402">
        <f>VLOOKUP($H402,Sheet2!$F$4:$G$16,2,FALSE)</f>
        <v>2.2999999999999998</v>
      </c>
      <c r="K402" s="1">
        <f t="shared" si="25"/>
        <v>42.255374400000001</v>
      </c>
      <c r="L402" s="1">
        <f t="shared" si="26"/>
        <v>37.744625599999999</v>
      </c>
      <c r="M402" s="1">
        <f t="shared" si="27"/>
        <v>4.5107488000000018</v>
      </c>
    </row>
    <row r="403" spans="1:13" x14ac:dyDescent="0.3">
      <c r="A403" t="s">
        <v>7</v>
      </c>
      <c r="B403" s="2" t="s">
        <v>854</v>
      </c>
      <c r="C403" t="s">
        <v>653</v>
      </c>
      <c r="D403" t="s">
        <v>420</v>
      </c>
      <c r="E403">
        <v>43</v>
      </c>
      <c r="F403">
        <v>38</v>
      </c>
      <c r="G403">
        <f t="shared" si="24"/>
        <v>5</v>
      </c>
      <c r="H403" t="str">
        <f>IFERROR(VLOOKUP($A403,Sheet2!$A$2:$C$397,2,FALSE),"C")</f>
        <v>C+</v>
      </c>
      <c r="I403" s="1">
        <f>IFERROR(VLOOKUP($A403,Sheet2!$A$2:$C$397,3,FALSE),0)</f>
        <v>-1.4892512</v>
      </c>
      <c r="J403">
        <f>VLOOKUP($H403,Sheet2!$F$4:$G$16,2,FALSE)</f>
        <v>2.2999999999999998</v>
      </c>
      <c r="K403" s="1">
        <f t="shared" si="25"/>
        <v>42.255374400000001</v>
      </c>
      <c r="L403" s="1">
        <f t="shared" si="26"/>
        <v>38.744625599999999</v>
      </c>
      <c r="M403" s="1">
        <f t="shared" si="27"/>
        <v>3.5107488000000018</v>
      </c>
    </row>
    <row r="404" spans="1:13" x14ac:dyDescent="0.3">
      <c r="A404" t="s">
        <v>7</v>
      </c>
      <c r="B404" s="2" t="s">
        <v>855</v>
      </c>
      <c r="C404" t="s">
        <v>500</v>
      </c>
      <c r="D404" t="s">
        <v>420</v>
      </c>
      <c r="E404">
        <v>43</v>
      </c>
      <c r="F404">
        <v>37</v>
      </c>
      <c r="G404">
        <f t="shared" si="24"/>
        <v>6</v>
      </c>
      <c r="H404" t="str">
        <f>IFERROR(VLOOKUP($A404,Sheet2!$A$2:$C$397,2,FALSE),"C")</f>
        <v>C+</v>
      </c>
      <c r="I404" s="1">
        <f>IFERROR(VLOOKUP($A404,Sheet2!$A$2:$C$397,3,FALSE),0)</f>
        <v>-1.4892512</v>
      </c>
      <c r="J404">
        <f>VLOOKUP($H404,Sheet2!$F$4:$G$16,2,FALSE)</f>
        <v>2.2999999999999998</v>
      </c>
      <c r="K404" s="1">
        <f t="shared" si="25"/>
        <v>42.255374400000001</v>
      </c>
      <c r="L404" s="1">
        <f t="shared" si="26"/>
        <v>37.744625599999999</v>
      </c>
      <c r="M404" s="1">
        <f t="shared" si="27"/>
        <v>4.5107488000000018</v>
      </c>
    </row>
    <row r="405" spans="1:13" x14ac:dyDescent="0.3">
      <c r="A405" t="s">
        <v>7</v>
      </c>
      <c r="B405" s="2" t="s">
        <v>856</v>
      </c>
      <c r="C405" t="s">
        <v>500</v>
      </c>
      <c r="D405" t="s">
        <v>420</v>
      </c>
      <c r="E405">
        <v>43</v>
      </c>
      <c r="F405">
        <v>37</v>
      </c>
      <c r="G405">
        <f t="shared" si="24"/>
        <v>6</v>
      </c>
      <c r="H405" t="str">
        <f>IFERROR(VLOOKUP($A405,Sheet2!$A$2:$C$397,2,FALSE),"C")</f>
        <v>C+</v>
      </c>
      <c r="I405" s="1">
        <f>IFERROR(VLOOKUP($A405,Sheet2!$A$2:$C$397,3,FALSE),0)</f>
        <v>-1.4892512</v>
      </c>
      <c r="J405">
        <f>VLOOKUP($H405,Sheet2!$F$4:$G$16,2,FALSE)</f>
        <v>2.2999999999999998</v>
      </c>
      <c r="K405" s="1">
        <f t="shared" si="25"/>
        <v>42.255374400000001</v>
      </c>
      <c r="L405" s="1">
        <f t="shared" si="26"/>
        <v>37.744625599999999</v>
      </c>
      <c r="M405" s="1">
        <f t="shared" si="27"/>
        <v>4.5107488000000018</v>
      </c>
    </row>
    <row r="406" spans="1:13" x14ac:dyDescent="0.3">
      <c r="A406" t="s">
        <v>7</v>
      </c>
      <c r="B406" s="2" t="s">
        <v>857</v>
      </c>
      <c r="C406" t="s">
        <v>500</v>
      </c>
      <c r="D406" t="s">
        <v>420</v>
      </c>
      <c r="E406">
        <v>42</v>
      </c>
      <c r="F406">
        <v>40</v>
      </c>
      <c r="G406">
        <f t="shared" si="24"/>
        <v>2</v>
      </c>
      <c r="H406" t="str">
        <f>IFERROR(VLOOKUP($A406,Sheet2!$A$2:$C$397,2,FALSE),"C")</f>
        <v>C+</v>
      </c>
      <c r="I406" s="1">
        <f>IFERROR(VLOOKUP($A406,Sheet2!$A$2:$C$397,3,FALSE),0)</f>
        <v>-1.4892512</v>
      </c>
      <c r="J406">
        <f>VLOOKUP($H406,Sheet2!$F$4:$G$16,2,FALSE)</f>
        <v>2.2999999999999998</v>
      </c>
      <c r="K406" s="1">
        <f t="shared" si="25"/>
        <v>41.255374400000001</v>
      </c>
      <c r="L406" s="1">
        <f t="shared" si="26"/>
        <v>40.744625599999999</v>
      </c>
      <c r="M406" s="1">
        <f t="shared" si="27"/>
        <v>0.51074880000000178</v>
      </c>
    </row>
    <row r="407" spans="1:13" x14ac:dyDescent="0.3">
      <c r="A407" t="s">
        <v>7</v>
      </c>
      <c r="B407" s="2" t="s">
        <v>858</v>
      </c>
      <c r="C407" t="s">
        <v>500</v>
      </c>
      <c r="D407" t="s">
        <v>420</v>
      </c>
      <c r="E407">
        <v>44</v>
      </c>
      <c r="F407">
        <v>37</v>
      </c>
      <c r="G407">
        <f t="shared" si="24"/>
        <v>7</v>
      </c>
      <c r="H407" t="str">
        <f>IFERROR(VLOOKUP($A407,Sheet2!$A$2:$C$397,2,FALSE),"C")</f>
        <v>C+</v>
      </c>
      <c r="I407" s="1">
        <f>IFERROR(VLOOKUP($A407,Sheet2!$A$2:$C$397,3,FALSE),0)</f>
        <v>-1.4892512</v>
      </c>
      <c r="J407">
        <f>VLOOKUP($H407,Sheet2!$F$4:$G$16,2,FALSE)</f>
        <v>2.2999999999999998</v>
      </c>
      <c r="K407" s="1">
        <f t="shared" si="25"/>
        <v>43.255374400000001</v>
      </c>
      <c r="L407" s="1">
        <f t="shared" si="26"/>
        <v>37.744625599999999</v>
      </c>
      <c r="M407" s="1">
        <f t="shared" si="27"/>
        <v>5.5107488000000018</v>
      </c>
    </row>
    <row r="408" spans="1:13" x14ac:dyDescent="0.3">
      <c r="A408" t="s">
        <v>8</v>
      </c>
      <c r="B408" s="2" t="s">
        <v>773</v>
      </c>
      <c r="C408" t="s">
        <v>426</v>
      </c>
      <c r="D408" t="s">
        <v>420</v>
      </c>
      <c r="E408">
        <v>42</v>
      </c>
      <c r="F408">
        <v>42</v>
      </c>
      <c r="G408">
        <f t="shared" si="24"/>
        <v>0</v>
      </c>
      <c r="H408" t="str">
        <f>IFERROR(VLOOKUP($A408,Sheet2!$A$2:$C$397,2,FALSE),"C")</f>
        <v>B</v>
      </c>
      <c r="I408" s="1">
        <f>IFERROR(VLOOKUP($A408,Sheet2!$A$2:$C$397,3,FALSE),0)</f>
        <v>-0.97508196999999996</v>
      </c>
      <c r="J408">
        <f>VLOOKUP($H408,Sheet2!$F$4:$G$16,2,FALSE)</f>
        <v>3</v>
      </c>
      <c r="K408" s="1">
        <f t="shared" si="25"/>
        <v>41.512459014999997</v>
      </c>
      <c r="L408" s="1">
        <f t="shared" si="26"/>
        <v>42.487540985000003</v>
      </c>
      <c r="M408" s="1">
        <f t="shared" si="27"/>
        <v>-0.97508197000000507</v>
      </c>
    </row>
    <row r="409" spans="1:13" x14ac:dyDescent="0.3">
      <c r="A409" t="s">
        <v>7</v>
      </c>
      <c r="B409" s="2" t="s">
        <v>774</v>
      </c>
      <c r="C409" t="s">
        <v>500</v>
      </c>
      <c r="D409" t="s">
        <v>420</v>
      </c>
      <c r="E409">
        <v>41</v>
      </c>
      <c r="F409">
        <v>38</v>
      </c>
      <c r="G409">
        <f t="shared" si="24"/>
        <v>3</v>
      </c>
      <c r="H409" t="str">
        <f>IFERROR(VLOOKUP($A409,Sheet2!$A$2:$C$397,2,FALSE),"C")</f>
        <v>C+</v>
      </c>
      <c r="I409" s="1">
        <f>IFERROR(VLOOKUP($A409,Sheet2!$A$2:$C$397,3,FALSE),0)</f>
        <v>-1.4892512</v>
      </c>
      <c r="J409">
        <f>VLOOKUP($H409,Sheet2!$F$4:$G$16,2,FALSE)</f>
        <v>2.2999999999999998</v>
      </c>
      <c r="K409" s="1">
        <f t="shared" si="25"/>
        <v>40.255374400000001</v>
      </c>
      <c r="L409" s="1">
        <f t="shared" si="26"/>
        <v>38.744625599999999</v>
      </c>
      <c r="M409" s="1">
        <f t="shared" si="27"/>
        <v>1.5107488000000018</v>
      </c>
    </row>
    <row r="410" spans="1:13" x14ac:dyDescent="0.3">
      <c r="A410" t="s">
        <v>9</v>
      </c>
      <c r="B410" s="2" t="s">
        <v>859</v>
      </c>
      <c r="C410" t="s">
        <v>860</v>
      </c>
      <c r="D410" t="s">
        <v>431</v>
      </c>
      <c r="E410">
        <v>46</v>
      </c>
      <c r="F410">
        <v>50</v>
      </c>
      <c r="G410">
        <f t="shared" si="24"/>
        <v>-4</v>
      </c>
      <c r="H410" t="str">
        <f>IFERROR(VLOOKUP($A410,Sheet2!$A$2:$C$397,2,FALSE),"C")</f>
        <v>B+</v>
      </c>
      <c r="I410" s="1">
        <f>IFERROR(VLOOKUP($A410,Sheet2!$A$2:$C$397,3,FALSE),0)</f>
        <v>6.0699999999999997E-2</v>
      </c>
      <c r="J410">
        <f>VLOOKUP($H410,Sheet2!$F$4:$G$16,2,FALSE)</f>
        <v>3.3</v>
      </c>
      <c r="K410" s="1">
        <f t="shared" si="25"/>
        <v>46.030349999999999</v>
      </c>
      <c r="L410" s="1">
        <f t="shared" si="26"/>
        <v>49.969650000000001</v>
      </c>
      <c r="M410" s="1">
        <f t="shared" si="27"/>
        <v>-3.9393000000000029</v>
      </c>
    </row>
    <row r="411" spans="1:13" x14ac:dyDescent="0.3">
      <c r="A411" t="s">
        <v>7</v>
      </c>
      <c r="B411" s="2" t="s">
        <v>859</v>
      </c>
      <c r="C411" t="s">
        <v>500</v>
      </c>
      <c r="D411" t="s">
        <v>420</v>
      </c>
      <c r="E411">
        <v>42</v>
      </c>
      <c r="F411">
        <v>39</v>
      </c>
      <c r="G411">
        <f t="shared" si="24"/>
        <v>3</v>
      </c>
      <c r="H411" t="str">
        <f>IFERROR(VLOOKUP($A411,Sheet2!$A$2:$C$397,2,FALSE),"C")</f>
        <v>C+</v>
      </c>
      <c r="I411" s="1">
        <f>IFERROR(VLOOKUP($A411,Sheet2!$A$2:$C$397,3,FALSE),0)</f>
        <v>-1.4892512</v>
      </c>
      <c r="J411">
        <f>VLOOKUP($H411,Sheet2!$F$4:$G$16,2,FALSE)</f>
        <v>2.2999999999999998</v>
      </c>
      <c r="K411" s="1">
        <f t="shared" si="25"/>
        <v>41.255374400000001</v>
      </c>
      <c r="L411" s="1">
        <f t="shared" si="26"/>
        <v>39.744625599999999</v>
      </c>
      <c r="M411" s="1">
        <f t="shared" si="27"/>
        <v>1.5107488000000018</v>
      </c>
    </row>
    <row r="412" spans="1:13" x14ac:dyDescent="0.3">
      <c r="A412" t="s">
        <v>7</v>
      </c>
      <c r="B412" s="2" t="s">
        <v>861</v>
      </c>
      <c r="C412" t="s">
        <v>500</v>
      </c>
      <c r="D412" t="s">
        <v>420</v>
      </c>
      <c r="E412">
        <v>42</v>
      </c>
      <c r="F412">
        <v>40</v>
      </c>
      <c r="G412">
        <f t="shared" si="24"/>
        <v>2</v>
      </c>
      <c r="H412" t="str">
        <f>IFERROR(VLOOKUP($A412,Sheet2!$A$2:$C$397,2,FALSE),"C")</f>
        <v>C+</v>
      </c>
      <c r="I412" s="1">
        <f>IFERROR(VLOOKUP($A412,Sheet2!$A$2:$C$397,3,FALSE),0)</f>
        <v>-1.4892512</v>
      </c>
      <c r="J412">
        <f>VLOOKUP($H412,Sheet2!$F$4:$G$16,2,FALSE)</f>
        <v>2.2999999999999998</v>
      </c>
      <c r="K412" s="1">
        <f t="shared" si="25"/>
        <v>41.255374400000001</v>
      </c>
      <c r="L412" s="1">
        <f t="shared" si="26"/>
        <v>40.744625599999999</v>
      </c>
      <c r="M412" s="1">
        <f t="shared" si="27"/>
        <v>0.51074880000000178</v>
      </c>
    </row>
    <row r="413" spans="1:13" x14ac:dyDescent="0.3">
      <c r="A413" t="s">
        <v>7</v>
      </c>
      <c r="B413" s="2" t="s">
        <v>780</v>
      </c>
      <c r="C413" t="s">
        <v>500</v>
      </c>
      <c r="D413" t="s">
        <v>420</v>
      </c>
      <c r="E413">
        <v>42</v>
      </c>
      <c r="F413">
        <v>39</v>
      </c>
      <c r="G413">
        <f t="shared" si="24"/>
        <v>3</v>
      </c>
      <c r="H413" t="str">
        <f>IFERROR(VLOOKUP($A413,Sheet2!$A$2:$C$397,2,FALSE),"C")</f>
        <v>C+</v>
      </c>
      <c r="I413" s="1">
        <f>IFERROR(VLOOKUP($A413,Sheet2!$A$2:$C$397,3,FALSE),0)</f>
        <v>-1.4892512</v>
      </c>
      <c r="J413">
        <f>VLOOKUP($H413,Sheet2!$F$4:$G$16,2,FALSE)</f>
        <v>2.2999999999999998</v>
      </c>
      <c r="K413" s="1">
        <f t="shared" si="25"/>
        <v>41.255374400000001</v>
      </c>
      <c r="L413" s="1">
        <f t="shared" si="26"/>
        <v>39.744625599999999</v>
      </c>
      <c r="M413" s="1">
        <f t="shared" si="27"/>
        <v>1.5107488000000018</v>
      </c>
    </row>
    <row r="414" spans="1:13" x14ac:dyDescent="0.3">
      <c r="A414" t="s">
        <v>7</v>
      </c>
      <c r="B414" s="2" t="s">
        <v>862</v>
      </c>
      <c r="C414" t="s">
        <v>500</v>
      </c>
      <c r="D414" t="s">
        <v>420</v>
      </c>
      <c r="E414">
        <v>44</v>
      </c>
      <c r="F414">
        <v>38</v>
      </c>
      <c r="G414">
        <f t="shared" si="24"/>
        <v>6</v>
      </c>
      <c r="H414" t="str">
        <f>IFERROR(VLOOKUP($A414,Sheet2!$A$2:$C$397,2,FALSE),"C")</f>
        <v>C+</v>
      </c>
      <c r="I414" s="1">
        <f>IFERROR(VLOOKUP($A414,Sheet2!$A$2:$C$397,3,FALSE),0)</f>
        <v>-1.4892512</v>
      </c>
      <c r="J414">
        <f>VLOOKUP($H414,Sheet2!$F$4:$G$16,2,FALSE)</f>
        <v>2.2999999999999998</v>
      </c>
      <c r="K414" s="1">
        <f t="shared" si="25"/>
        <v>43.255374400000001</v>
      </c>
      <c r="L414" s="1">
        <f t="shared" si="26"/>
        <v>38.744625599999999</v>
      </c>
      <c r="M414" s="1">
        <f t="shared" si="27"/>
        <v>4.5107488000000018</v>
      </c>
    </row>
    <row r="415" spans="1:13" x14ac:dyDescent="0.3">
      <c r="A415" t="s">
        <v>7</v>
      </c>
      <c r="B415" s="2" t="s">
        <v>863</v>
      </c>
      <c r="C415" t="s">
        <v>500</v>
      </c>
      <c r="D415" t="s">
        <v>420</v>
      </c>
      <c r="E415">
        <v>44</v>
      </c>
      <c r="F415">
        <v>39</v>
      </c>
      <c r="G415">
        <f t="shared" si="24"/>
        <v>5</v>
      </c>
      <c r="H415" t="str">
        <f>IFERROR(VLOOKUP($A415,Sheet2!$A$2:$C$397,2,FALSE),"C")</f>
        <v>C+</v>
      </c>
      <c r="I415" s="1">
        <f>IFERROR(VLOOKUP($A415,Sheet2!$A$2:$C$397,3,FALSE),0)</f>
        <v>-1.4892512</v>
      </c>
      <c r="J415">
        <f>VLOOKUP($H415,Sheet2!$F$4:$G$16,2,FALSE)</f>
        <v>2.2999999999999998</v>
      </c>
      <c r="K415" s="1">
        <f t="shared" si="25"/>
        <v>43.255374400000001</v>
      </c>
      <c r="L415" s="1">
        <f t="shared" si="26"/>
        <v>39.744625599999999</v>
      </c>
      <c r="M415" s="1">
        <f t="shared" si="27"/>
        <v>3.5107488000000018</v>
      </c>
    </row>
    <row r="416" spans="1:13" x14ac:dyDescent="0.3">
      <c r="A416" t="s">
        <v>15</v>
      </c>
      <c r="B416" s="2" t="s">
        <v>864</v>
      </c>
      <c r="C416" t="s">
        <v>865</v>
      </c>
      <c r="D416" t="s">
        <v>431</v>
      </c>
      <c r="E416">
        <v>40</v>
      </c>
      <c r="F416">
        <v>37</v>
      </c>
      <c r="G416">
        <f t="shared" si="24"/>
        <v>3</v>
      </c>
      <c r="H416" t="str">
        <f>IFERROR(VLOOKUP($A416,Sheet2!$A$2:$C$397,2,FALSE),"C")</f>
        <v>A-</v>
      </c>
      <c r="I416" s="1">
        <f>IFERROR(VLOOKUP($A416,Sheet2!$A$2:$C$397,3,FALSE),0)</f>
        <v>6.8150290000000002E-2</v>
      </c>
      <c r="J416">
        <f>VLOOKUP($H416,Sheet2!$F$4:$G$16,2,FALSE)</f>
        <v>3.7</v>
      </c>
      <c r="K416" s="1">
        <f t="shared" si="25"/>
        <v>40.034075145000003</v>
      </c>
      <c r="L416" s="1">
        <f t="shared" si="26"/>
        <v>36.965924854999997</v>
      </c>
      <c r="M416" s="1">
        <f t="shared" si="27"/>
        <v>3.0681502900000055</v>
      </c>
    </row>
    <row r="417" spans="1:13" x14ac:dyDescent="0.3">
      <c r="A417" t="s">
        <v>7</v>
      </c>
      <c r="B417" s="2" t="s">
        <v>866</v>
      </c>
      <c r="C417" t="s">
        <v>500</v>
      </c>
      <c r="D417" t="s">
        <v>420</v>
      </c>
      <c r="E417">
        <v>43</v>
      </c>
      <c r="F417">
        <v>39</v>
      </c>
      <c r="G417">
        <f t="shared" si="24"/>
        <v>4</v>
      </c>
      <c r="H417" t="str">
        <f>IFERROR(VLOOKUP($A417,Sheet2!$A$2:$C$397,2,FALSE),"C")</f>
        <v>C+</v>
      </c>
      <c r="I417" s="1">
        <f>IFERROR(VLOOKUP($A417,Sheet2!$A$2:$C$397,3,FALSE),0)</f>
        <v>-1.4892512</v>
      </c>
      <c r="J417">
        <f>VLOOKUP($H417,Sheet2!$F$4:$G$16,2,FALSE)</f>
        <v>2.2999999999999998</v>
      </c>
      <c r="K417" s="1">
        <f t="shared" si="25"/>
        <v>42.255374400000001</v>
      </c>
      <c r="L417" s="1">
        <f t="shared" si="26"/>
        <v>39.744625599999999</v>
      </c>
      <c r="M417" s="1">
        <f t="shared" si="27"/>
        <v>2.5107488000000018</v>
      </c>
    </row>
    <row r="418" spans="1:13" x14ac:dyDescent="0.3">
      <c r="A418" t="s">
        <v>7</v>
      </c>
      <c r="B418" s="2" t="s">
        <v>867</v>
      </c>
      <c r="C418" t="s">
        <v>500</v>
      </c>
      <c r="D418" t="s">
        <v>420</v>
      </c>
      <c r="E418">
        <v>45</v>
      </c>
      <c r="F418">
        <v>37</v>
      </c>
      <c r="G418">
        <f t="shared" si="24"/>
        <v>8</v>
      </c>
      <c r="H418" t="str">
        <f>IFERROR(VLOOKUP($A418,Sheet2!$A$2:$C$397,2,FALSE),"C")</f>
        <v>C+</v>
      </c>
      <c r="I418" s="1">
        <f>IFERROR(VLOOKUP($A418,Sheet2!$A$2:$C$397,3,FALSE),0)</f>
        <v>-1.4892512</v>
      </c>
      <c r="J418">
        <f>VLOOKUP($H418,Sheet2!$F$4:$G$16,2,FALSE)</f>
        <v>2.2999999999999998</v>
      </c>
      <c r="K418" s="1">
        <f t="shared" si="25"/>
        <v>44.255374400000001</v>
      </c>
      <c r="L418" s="1">
        <f t="shared" si="26"/>
        <v>37.744625599999999</v>
      </c>
      <c r="M418" s="1">
        <f t="shared" si="27"/>
        <v>6.5107488000000018</v>
      </c>
    </row>
    <row r="419" spans="1:13" x14ac:dyDescent="0.3">
      <c r="A419" t="s">
        <v>7</v>
      </c>
      <c r="B419" s="2" t="s">
        <v>868</v>
      </c>
      <c r="C419" t="s">
        <v>500</v>
      </c>
      <c r="D419" t="s">
        <v>420</v>
      </c>
      <c r="E419">
        <v>46</v>
      </c>
      <c r="F419">
        <v>37</v>
      </c>
      <c r="G419">
        <f t="shared" si="24"/>
        <v>9</v>
      </c>
      <c r="H419" t="str">
        <f>IFERROR(VLOOKUP($A419,Sheet2!$A$2:$C$397,2,FALSE),"C")</f>
        <v>C+</v>
      </c>
      <c r="I419" s="1">
        <f>IFERROR(VLOOKUP($A419,Sheet2!$A$2:$C$397,3,FALSE),0)</f>
        <v>-1.4892512</v>
      </c>
      <c r="J419">
        <f>VLOOKUP($H419,Sheet2!$F$4:$G$16,2,FALSE)</f>
        <v>2.2999999999999998</v>
      </c>
      <c r="K419" s="1">
        <f t="shared" si="25"/>
        <v>45.255374400000001</v>
      </c>
      <c r="L419" s="1">
        <f t="shared" si="26"/>
        <v>37.744625599999999</v>
      </c>
      <c r="M419" s="1">
        <f t="shared" si="27"/>
        <v>7.5107488000000018</v>
      </c>
    </row>
    <row r="420" spans="1:13" x14ac:dyDescent="0.3">
      <c r="A420" t="s">
        <v>7</v>
      </c>
      <c r="B420" s="2" t="s">
        <v>869</v>
      </c>
      <c r="C420" t="s">
        <v>500</v>
      </c>
      <c r="D420" t="s">
        <v>420</v>
      </c>
      <c r="E420">
        <v>45</v>
      </c>
      <c r="F420">
        <v>39</v>
      </c>
      <c r="G420">
        <f t="shared" si="24"/>
        <v>6</v>
      </c>
      <c r="H420" t="str">
        <f>IFERROR(VLOOKUP($A420,Sheet2!$A$2:$C$397,2,FALSE),"C")</f>
        <v>C+</v>
      </c>
      <c r="I420" s="1">
        <f>IFERROR(VLOOKUP($A420,Sheet2!$A$2:$C$397,3,FALSE),0)</f>
        <v>-1.4892512</v>
      </c>
      <c r="J420">
        <f>VLOOKUP($H420,Sheet2!$F$4:$G$16,2,FALSE)</f>
        <v>2.2999999999999998</v>
      </c>
      <c r="K420" s="1">
        <f t="shared" si="25"/>
        <v>44.255374400000001</v>
      </c>
      <c r="L420" s="1">
        <f t="shared" si="26"/>
        <v>39.744625599999999</v>
      </c>
      <c r="M420" s="1">
        <f t="shared" si="27"/>
        <v>4.5107488000000018</v>
      </c>
    </row>
    <row r="421" spans="1:13" x14ac:dyDescent="0.3">
      <c r="A421" t="s">
        <v>7</v>
      </c>
      <c r="B421" s="2" t="s">
        <v>870</v>
      </c>
      <c r="C421" t="s">
        <v>500</v>
      </c>
      <c r="D421" t="s">
        <v>420</v>
      </c>
      <c r="E421">
        <v>45</v>
      </c>
      <c r="F421">
        <v>39</v>
      </c>
      <c r="G421">
        <f t="shared" si="24"/>
        <v>6</v>
      </c>
      <c r="H421" t="str">
        <f>IFERROR(VLOOKUP($A421,Sheet2!$A$2:$C$397,2,FALSE),"C")</f>
        <v>C+</v>
      </c>
      <c r="I421" s="1">
        <f>IFERROR(VLOOKUP($A421,Sheet2!$A$2:$C$397,3,FALSE),0)</f>
        <v>-1.4892512</v>
      </c>
      <c r="J421">
        <f>VLOOKUP($H421,Sheet2!$F$4:$G$16,2,FALSE)</f>
        <v>2.2999999999999998</v>
      </c>
      <c r="K421" s="1">
        <f t="shared" si="25"/>
        <v>44.255374400000001</v>
      </c>
      <c r="L421" s="1">
        <f t="shared" si="26"/>
        <v>39.744625599999999</v>
      </c>
      <c r="M421" s="1">
        <f t="shared" si="27"/>
        <v>4.5107488000000018</v>
      </c>
    </row>
    <row r="422" spans="1:13" x14ac:dyDescent="0.3">
      <c r="A422" t="s">
        <v>7</v>
      </c>
      <c r="B422" s="2" t="s">
        <v>795</v>
      </c>
      <c r="C422" t="s">
        <v>500</v>
      </c>
      <c r="D422" t="s">
        <v>420</v>
      </c>
      <c r="E422">
        <v>46</v>
      </c>
      <c r="F422">
        <v>37</v>
      </c>
      <c r="G422">
        <f t="shared" si="24"/>
        <v>9</v>
      </c>
      <c r="H422" t="str">
        <f>IFERROR(VLOOKUP($A422,Sheet2!$A$2:$C$397,2,FALSE),"C")</f>
        <v>C+</v>
      </c>
      <c r="I422" s="1">
        <f>IFERROR(VLOOKUP($A422,Sheet2!$A$2:$C$397,3,FALSE),0)</f>
        <v>-1.4892512</v>
      </c>
      <c r="J422">
        <f>VLOOKUP($H422,Sheet2!$F$4:$G$16,2,FALSE)</f>
        <v>2.2999999999999998</v>
      </c>
      <c r="K422" s="1">
        <f t="shared" si="25"/>
        <v>45.255374400000001</v>
      </c>
      <c r="L422" s="1">
        <f t="shared" si="26"/>
        <v>37.744625599999999</v>
      </c>
      <c r="M422" s="1">
        <f t="shared" si="27"/>
        <v>7.5107488000000018</v>
      </c>
    </row>
    <row r="423" spans="1:13" x14ac:dyDescent="0.3">
      <c r="A423" t="s">
        <v>7</v>
      </c>
      <c r="B423" s="2" t="s">
        <v>871</v>
      </c>
      <c r="C423" t="s">
        <v>500</v>
      </c>
      <c r="D423" t="s">
        <v>420</v>
      </c>
      <c r="E423">
        <v>45</v>
      </c>
      <c r="F423">
        <v>39</v>
      </c>
      <c r="G423">
        <f t="shared" si="24"/>
        <v>6</v>
      </c>
      <c r="H423" t="str">
        <f>IFERROR(VLOOKUP($A423,Sheet2!$A$2:$C$397,2,FALSE),"C")</f>
        <v>C+</v>
      </c>
      <c r="I423" s="1">
        <f>IFERROR(VLOOKUP($A423,Sheet2!$A$2:$C$397,3,FALSE),0)</f>
        <v>-1.4892512</v>
      </c>
      <c r="J423">
        <f>VLOOKUP($H423,Sheet2!$F$4:$G$16,2,FALSE)</f>
        <v>2.2999999999999998</v>
      </c>
      <c r="K423" s="1">
        <f t="shared" si="25"/>
        <v>44.255374400000001</v>
      </c>
      <c r="L423" s="1">
        <f t="shared" si="26"/>
        <v>39.744625599999999</v>
      </c>
      <c r="M423" s="1">
        <f t="shared" si="27"/>
        <v>4.5107488000000018</v>
      </c>
    </row>
    <row r="424" spans="1:13" x14ac:dyDescent="0.3">
      <c r="A424" t="s">
        <v>7</v>
      </c>
      <c r="B424" s="2" t="s">
        <v>799</v>
      </c>
      <c r="C424" t="s">
        <v>500</v>
      </c>
      <c r="D424" t="s">
        <v>420</v>
      </c>
      <c r="E424">
        <v>45</v>
      </c>
      <c r="F424">
        <v>38</v>
      </c>
      <c r="G424">
        <f t="shared" si="24"/>
        <v>7</v>
      </c>
      <c r="H424" t="str">
        <f>IFERROR(VLOOKUP($A424,Sheet2!$A$2:$C$397,2,FALSE),"C")</f>
        <v>C+</v>
      </c>
      <c r="I424" s="1">
        <f>IFERROR(VLOOKUP($A424,Sheet2!$A$2:$C$397,3,FALSE),0)</f>
        <v>-1.4892512</v>
      </c>
      <c r="J424">
        <f>VLOOKUP($H424,Sheet2!$F$4:$G$16,2,FALSE)</f>
        <v>2.2999999999999998</v>
      </c>
      <c r="K424" s="1">
        <f t="shared" si="25"/>
        <v>44.255374400000001</v>
      </c>
      <c r="L424" s="1">
        <f t="shared" si="26"/>
        <v>38.744625599999999</v>
      </c>
      <c r="M424" s="1">
        <f t="shared" si="27"/>
        <v>5.5107488000000018</v>
      </c>
    </row>
    <row r="425" spans="1:13" x14ac:dyDescent="0.3">
      <c r="A425" t="s">
        <v>7</v>
      </c>
      <c r="B425" s="2" t="s">
        <v>872</v>
      </c>
      <c r="C425" t="s">
        <v>500</v>
      </c>
      <c r="D425" t="s">
        <v>420</v>
      </c>
      <c r="E425">
        <v>45</v>
      </c>
      <c r="F425">
        <v>38</v>
      </c>
      <c r="G425">
        <f t="shared" si="24"/>
        <v>7</v>
      </c>
      <c r="H425" t="str">
        <f>IFERROR(VLOOKUP($A425,Sheet2!$A$2:$C$397,2,FALSE),"C")</f>
        <v>C+</v>
      </c>
      <c r="I425" s="1">
        <f>IFERROR(VLOOKUP($A425,Sheet2!$A$2:$C$397,3,FALSE),0)</f>
        <v>-1.4892512</v>
      </c>
      <c r="J425">
        <f>VLOOKUP($H425,Sheet2!$F$4:$G$16,2,FALSE)</f>
        <v>2.2999999999999998</v>
      </c>
      <c r="K425" s="1">
        <f t="shared" si="25"/>
        <v>44.255374400000001</v>
      </c>
      <c r="L425" s="1">
        <f t="shared" si="26"/>
        <v>38.744625599999999</v>
      </c>
      <c r="M425" s="1">
        <f t="shared" si="27"/>
        <v>5.5107488000000018</v>
      </c>
    </row>
    <row r="426" spans="1:13" x14ac:dyDescent="0.3">
      <c r="A426" t="s">
        <v>7</v>
      </c>
      <c r="B426" s="2" t="s">
        <v>873</v>
      </c>
      <c r="C426" t="s">
        <v>500</v>
      </c>
      <c r="D426" t="s">
        <v>420</v>
      </c>
      <c r="E426">
        <v>44</v>
      </c>
      <c r="F426">
        <v>39</v>
      </c>
      <c r="G426">
        <f t="shared" si="24"/>
        <v>5</v>
      </c>
      <c r="H426" t="str">
        <f>IFERROR(VLOOKUP($A426,Sheet2!$A$2:$C$397,2,FALSE),"C")</f>
        <v>C+</v>
      </c>
      <c r="I426" s="1">
        <f>IFERROR(VLOOKUP($A426,Sheet2!$A$2:$C$397,3,FALSE),0)</f>
        <v>-1.4892512</v>
      </c>
      <c r="J426">
        <f>VLOOKUP($H426,Sheet2!$F$4:$G$16,2,FALSE)</f>
        <v>2.2999999999999998</v>
      </c>
      <c r="K426" s="1">
        <f t="shared" si="25"/>
        <v>43.255374400000001</v>
      </c>
      <c r="L426" s="1">
        <f t="shared" si="26"/>
        <v>39.744625599999999</v>
      </c>
      <c r="M426" s="1">
        <f t="shared" si="27"/>
        <v>3.5107488000000018</v>
      </c>
    </row>
    <row r="427" spans="1:13" x14ac:dyDescent="0.3">
      <c r="A427" t="s">
        <v>7</v>
      </c>
      <c r="B427" s="2" t="s">
        <v>874</v>
      </c>
      <c r="C427" t="s">
        <v>500</v>
      </c>
      <c r="D427" t="s">
        <v>420</v>
      </c>
      <c r="E427">
        <v>46</v>
      </c>
      <c r="F427">
        <v>38</v>
      </c>
      <c r="G427">
        <f t="shared" si="24"/>
        <v>8</v>
      </c>
      <c r="H427" t="str">
        <f>IFERROR(VLOOKUP($A427,Sheet2!$A$2:$C$397,2,FALSE),"C")</f>
        <v>C+</v>
      </c>
      <c r="I427" s="1">
        <f>IFERROR(VLOOKUP($A427,Sheet2!$A$2:$C$397,3,FALSE),0)</f>
        <v>-1.4892512</v>
      </c>
      <c r="J427">
        <f>VLOOKUP($H427,Sheet2!$F$4:$G$16,2,FALSE)</f>
        <v>2.2999999999999998</v>
      </c>
      <c r="K427" s="1">
        <f t="shared" si="25"/>
        <v>45.255374400000001</v>
      </c>
      <c r="L427" s="1">
        <f t="shared" si="26"/>
        <v>38.744625599999999</v>
      </c>
      <c r="M427" s="1">
        <f t="shared" si="27"/>
        <v>6.5107488000000018</v>
      </c>
    </row>
    <row r="428" spans="1:13" x14ac:dyDescent="0.3">
      <c r="A428" t="s">
        <v>7</v>
      </c>
      <c r="B428" s="2" t="s">
        <v>805</v>
      </c>
      <c r="C428" t="s">
        <v>500</v>
      </c>
      <c r="D428" t="s">
        <v>420</v>
      </c>
      <c r="E428">
        <v>47</v>
      </c>
      <c r="F428">
        <v>36</v>
      </c>
      <c r="G428">
        <f t="shared" si="24"/>
        <v>11</v>
      </c>
      <c r="H428" t="str">
        <f>IFERROR(VLOOKUP($A428,Sheet2!$A$2:$C$397,2,FALSE),"C")</f>
        <v>C+</v>
      </c>
      <c r="I428" s="1">
        <f>IFERROR(VLOOKUP($A428,Sheet2!$A$2:$C$397,3,FALSE),0)</f>
        <v>-1.4892512</v>
      </c>
      <c r="J428">
        <f>VLOOKUP($H428,Sheet2!$F$4:$G$16,2,FALSE)</f>
        <v>2.2999999999999998</v>
      </c>
      <c r="K428" s="1">
        <f t="shared" si="25"/>
        <v>46.255374400000001</v>
      </c>
      <c r="L428" s="1">
        <f t="shared" si="26"/>
        <v>36.744625599999999</v>
      </c>
      <c r="M428" s="1">
        <f t="shared" si="27"/>
        <v>9.5107488000000018</v>
      </c>
    </row>
    <row r="429" spans="1:13" x14ac:dyDescent="0.3">
      <c r="A429" t="s">
        <v>7</v>
      </c>
      <c r="B429" s="2" t="s">
        <v>875</v>
      </c>
      <c r="C429" t="s">
        <v>535</v>
      </c>
      <c r="D429" t="s">
        <v>420</v>
      </c>
      <c r="E429">
        <v>45</v>
      </c>
      <c r="F429">
        <v>35</v>
      </c>
      <c r="G429">
        <f t="shared" si="24"/>
        <v>10</v>
      </c>
      <c r="H429" t="str">
        <f>IFERROR(VLOOKUP($A429,Sheet2!$A$2:$C$397,2,FALSE),"C")</f>
        <v>C+</v>
      </c>
      <c r="I429" s="1">
        <f>IFERROR(VLOOKUP($A429,Sheet2!$A$2:$C$397,3,FALSE),0)</f>
        <v>-1.4892512</v>
      </c>
      <c r="J429">
        <f>VLOOKUP($H429,Sheet2!$F$4:$G$16,2,FALSE)</f>
        <v>2.2999999999999998</v>
      </c>
      <c r="K429" s="1">
        <f t="shared" si="25"/>
        <v>44.255374400000001</v>
      </c>
      <c r="L429" s="1">
        <f t="shared" si="26"/>
        <v>35.744625599999999</v>
      </c>
      <c r="M429" s="1">
        <f t="shared" si="27"/>
        <v>8.5107488000000018</v>
      </c>
    </row>
    <row r="430" spans="1:13" x14ac:dyDescent="0.3">
      <c r="A430" t="s">
        <v>7</v>
      </c>
      <c r="B430" s="2" t="s">
        <v>876</v>
      </c>
      <c r="C430" t="s">
        <v>500</v>
      </c>
      <c r="D430" t="s">
        <v>420</v>
      </c>
      <c r="E430">
        <v>43</v>
      </c>
      <c r="F430">
        <v>38</v>
      </c>
      <c r="G430">
        <f t="shared" si="24"/>
        <v>5</v>
      </c>
      <c r="H430" t="str">
        <f>IFERROR(VLOOKUP($A430,Sheet2!$A$2:$C$397,2,FALSE),"C")</f>
        <v>C+</v>
      </c>
      <c r="I430" s="1">
        <f>IFERROR(VLOOKUP($A430,Sheet2!$A$2:$C$397,3,FALSE),0)</f>
        <v>-1.4892512</v>
      </c>
      <c r="J430">
        <f>VLOOKUP($H430,Sheet2!$F$4:$G$16,2,FALSE)</f>
        <v>2.2999999999999998</v>
      </c>
      <c r="K430" s="1">
        <f t="shared" si="25"/>
        <v>42.255374400000001</v>
      </c>
      <c r="L430" s="1">
        <f t="shared" si="26"/>
        <v>38.744625599999999</v>
      </c>
      <c r="M430" s="1">
        <f t="shared" si="27"/>
        <v>3.5107488000000018</v>
      </c>
    </row>
    <row r="431" spans="1:13" x14ac:dyDescent="0.3">
      <c r="A431" t="s">
        <v>7</v>
      </c>
      <c r="B431" s="2" t="s">
        <v>877</v>
      </c>
      <c r="C431" t="s">
        <v>500</v>
      </c>
      <c r="D431" t="s">
        <v>420</v>
      </c>
      <c r="E431">
        <v>45</v>
      </c>
      <c r="F431">
        <v>38</v>
      </c>
      <c r="G431">
        <f t="shared" si="24"/>
        <v>7</v>
      </c>
      <c r="H431" t="str">
        <f>IFERROR(VLOOKUP($A431,Sheet2!$A$2:$C$397,2,FALSE),"C")</f>
        <v>C+</v>
      </c>
      <c r="I431" s="1">
        <f>IFERROR(VLOOKUP($A431,Sheet2!$A$2:$C$397,3,FALSE),0)</f>
        <v>-1.4892512</v>
      </c>
      <c r="J431">
        <f>VLOOKUP($H431,Sheet2!$F$4:$G$16,2,FALSE)</f>
        <v>2.2999999999999998</v>
      </c>
      <c r="K431" s="1">
        <f t="shared" si="25"/>
        <v>44.255374400000001</v>
      </c>
      <c r="L431" s="1">
        <f t="shared" si="26"/>
        <v>38.744625599999999</v>
      </c>
      <c r="M431" s="1">
        <f t="shared" si="27"/>
        <v>5.5107488000000018</v>
      </c>
    </row>
    <row r="432" spans="1:13" x14ac:dyDescent="0.3">
      <c r="A432" t="s">
        <v>7</v>
      </c>
      <c r="B432" s="2" t="s">
        <v>811</v>
      </c>
      <c r="C432" t="s">
        <v>500</v>
      </c>
      <c r="D432" t="s">
        <v>420</v>
      </c>
      <c r="E432">
        <v>45</v>
      </c>
      <c r="F432">
        <v>39</v>
      </c>
      <c r="G432">
        <f t="shared" si="24"/>
        <v>6</v>
      </c>
      <c r="H432" t="str">
        <f>IFERROR(VLOOKUP($A432,Sheet2!$A$2:$C$397,2,FALSE),"C")</f>
        <v>C+</v>
      </c>
      <c r="I432" s="1">
        <f>IFERROR(VLOOKUP($A432,Sheet2!$A$2:$C$397,3,FALSE),0)</f>
        <v>-1.4892512</v>
      </c>
      <c r="J432">
        <f>VLOOKUP($H432,Sheet2!$F$4:$G$16,2,FALSE)</f>
        <v>2.2999999999999998</v>
      </c>
      <c r="K432" s="1">
        <f t="shared" si="25"/>
        <v>44.255374400000001</v>
      </c>
      <c r="L432" s="1">
        <f t="shared" si="26"/>
        <v>39.744625599999999</v>
      </c>
      <c r="M432" s="1">
        <f t="shared" si="27"/>
        <v>4.5107488000000018</v>
      </c>
    </row>
    <row r="433" spans="1:13" x14ac:dyDescent="0.3">
      <c r="A433" t="s">
        <v>7</v>
      </c>
      <c r="B433" s="2" t="s">
        <v>878</v>
      </c>
      <c r="C433" t="s">
        <v>500</v>
      </c>
      <c r="D433" t="s">
        <v>420</v>
      </c>
      <c r="E433">
        <v>45</v>
      </c>
      <c r="F433">
        <v>40</v>
      </c>
      <c r="G433">
        <f t="shared" si="24"/>
        <v>5</v>
      </c>
      <c r="H433" t="str">
        <f>IFERROR(VLOOKUP($A433,Sheet2!$A$2:$C$397,2,FALSE),"C")</f>
        <v>C+</v>
      </c>
      <c r="I433" s="1">
        <f>IFERROR(VLOOKUP($A433,Sheet2!$A$2:$C$397,3,FALSE),0)</f>
        <v>-1.4892512</v>
      </c>
      <c r="J433">
        <f>VLOOKUP($H433,Sheet2!$F$4:$G$16,2,FALSE)</f>
        <v>2.2999999999999998</v>
      </c>
      <c r="K433" s="1">
        <f t="shared" si="25"/>
        <v>44.255374400000001</v>
      </c>
      <c r="L433" s="1">
        <f t="shared" si="26"/>
        <v>40.744625599999999</v>
      </c>
      <c r="M433" s="1">
        <f t="shared" si="27"/>
        <v>3.5107488000000018</v>
      </c>
    </row>
    <row r="434" spans="1:13" x14ac:dyDescent="0.3">
      <c r="A434" t="s">
        <v>7</v>
      </c>
      <c r="B434" s="2" t="s">
        <v>879</v>
      </c>
      <c r="C434" t="s">
        <v>655</v>
      </c>
      <c r="D434" t="s">
        <v>420</v>
      </c>
      <c r="E434">
        <v>46</v>
      </c>
      <c r="F434">
        <v>40</v>
      </c>
      <c r="G434">
        <f t="shared" si="24"/>
        <v>6</v>
      </c>
      <c r="H434" t="str">
        <f>IFERROR(VLOOKUP($A434,Sheet2!$A$2:$C$397,2,FALSE),"C")</f>
        <v>C+</v>
      </c>
      <c r="I434" s="1">
        <f>IFERROR(VLOOKUP($A434,Sheet2!$A$2:$C$397,3,FALSE),0)</f>
        <v>-1.4892512</v>
      </c>
      <c r="J434">
        <f>VLOOKUP($H434,Sheet2!$F$4:$G$16,2,FALSE)</f>
        <v>2.2999999999999998</v>
      </c>
      <c r="K434" s="1">
        <f t="shared" si="25"/>
        <v>45.255374400000001</v>
      </c>
      <c r="L434" s="1">
        <f t="shared" si="26"/>
        <v>40.744625599999999</v>
      </c>
      <c r="M434" s="1">
        <f t="shared" si="27"/>
        <v>4.5107488000000018</v>
      </c>
    </row>
    <row r="435" spans="1:13" x14ac:dyDescent="0.3">
      <c r="A435" t="s">
        <v>7</v>
      </c>
      <c r="B435" s="2" t="s">
        <v>880</v>
      </c>
      <c r="C435" t="s">
        <v>500</v>
      </c>
      <c r="D435" t="s">
        <v>420</v>
      </c>
      <c r="E435">
        <v>44</v>
      </c>
      <c r="F435">
        <v>39</v>
      </c>
      <c r="G435">
        <f t="shared" si="24"/>
        <v>5</v>
      </c>
      <c r="H435" t="str">
        <f>IFERROR(VLOOKUP($A435,Sheet2!$A$2:$C$397,2,FALSE),"C")</f>
        <v>C+</v>
      </c>
      <c r="I435" s="1">
        <f>IFERROR(VLOOKUP($A435,Sheet2!$A$2:$C$397,3,FALSE),0)</f>
        <v>-1.4892512</v>
      </c>
      <c r="J435">
        <f>VLOOKUP($H435,Sheet2!$F$4:$G$16,2,FALSE)</f>
        <v>2.2999999999999998</v>
      </c>
      <c r="K435" s="1">
        <f t="shared" si="25"/>
        <v>43.255374400000001</v>
      </c>
      <c r="L435" s="1">
        <f t="shared" si="26"/>
        <v>39.744625599999999</v>
      </c>
      <c r="M435" s="1">
        <f t="shared" si="27"/>
        <v>3.5107488000000018</v>
      </c>
    </row>
    <row r="436" spans="1:13" x14ac:dyDescent="0.3">
      <c r="A436" t="s">
        <v>7</v>
      </c>
      <c r="B436" s="2" t="s">
        <v>881</v>
      </c>
      <c r="C436" t="s">
        <v>500</v>
      </c>
      <c r="D436" t="s">
        <v>420</v>
      </c>
      <c r="E436">
        <v>45</v>
      </c>
      <c r="F436">
        <v>40</v>
      </c>
      <c r="G436">
        <f t="shared" si="24"/>
        <v>5</v>
      </c>
      <c r="H436" t="str">
        <f>IFERROR(VLOOKUP($A436,Sheet2!$A$2:$C$397,2,FALSE),"C")</f>
        <v>C+</v>
      </c>
      <c r="I436" s="1">
        <f>IFERROR(VLOOKUP($A436,Sheet2!$A$2:$C$397,3,FALSE),0)</f>
        <v>-1.4892512</v>
      </c>
      <c r="J436">
        <f>VLOOKUP($H436,Sheet2!$F$4:$G$16,2,FALSE)</f>
        <v>2.2999999999999998</v>
      </c>
      <c r="K436" s="1">
        <f t="shared" si="25"/>
        <v>44.255374400000001</v>
      </c>
      <c r="L436" s="1">
        <f t="shared" si="26"/>
        <v>40.744625599999999</v>
      </c>
      <c r="M436" s="1">
        <f t="shared" si="27"/>
        <v>3.5107488000000018</v>
      </c>
    </row>
    <row r="437" spans="1:13" x14ac:dyDescent="0.3">
      <c r="A437" t="s">
        <v>7</v>
      </c>
      <c r="B437" s="2" t="s">
        <v>882</v>
      </c>
      <c r="C437" t="s">
        <v>500</v>
      </c>
      <c r="D437" t="s">
        <v>420</v>
      </c>
      <c r="E437">
        <v>49</v>
      </c>
      <c r="F437">
        <v>39</v>
      </c>
      <c r="G437">
        <f t="shared" si="24"/>
        <v>10</v>
      </c>
      <c r="H437" t="str">
        <f>IFERROR(VLOOKUP($A437,Sheet2!$A$2:$C$397,2,FALSE),"C")</f>
        <v>C+</v>
      </c>
      <c r="I437" s="1">
        <f>IFERROR(VLOOKUP($A437,Sheet2!$A$2:$C$397,3,FALSE),0)</f>
        <v>-1.4892512</v>
      </c>
      <c r="J437">
        <f>VLOOKUP($H437,Sheet2!$F$4:$G$16,2,FALSE)</f>
        <v>2.2999999999999998</v>
      </c>
      <c r="K437" s="1">
        <f t="shared" si="25"/>
        <v>48.255374400000001</v>
      </c>
      <c r="L437" s="1">
        <f t="shared" si="26"/>
        <v>39.744625599999999</v>
      </c>
      <c r="M437" s="1">
        <f t="shared" si="27"/>
        <v>8.5107488000000018</v>
      </c>
    </row>
    <row r="438" spans="1:13" x14ac:dyDescent="0.3">
      <c r="A438" t="s">
        <v>4</v>
      </c>
      <c r="B438" s="2" t="s">
        <v>883</v>
      </c>
      <c r="C438" t="s">
        <v>884</v>
      </c>
      <c r="D438" t="s">
        <v>420</v>
      </c>
      <c r="E438">
        <v>48</v>
      </c>
      <c r="F438">
        <v>48</v>
      </c>
      <c r="G438">
        <f t="shared" si="24"/>
        <v>0</v>
      </c>
      <c r="H438" t="str">
        <f>IFERROR(VLOOKUP($A438,Sheet2!$A$2:$C$397,2,FALSE),"C")</f>
        <v>A-</v>
      </c>
      <c r="I438" s="1">
        <f>IFERROR(VLOOKUP($A438,Sheet2!$A$2:$C$397,3,FALSE),0)</f>
        <v>0.80923076999999999</v>
      </c>
      <c r="J438">
        <f>VLOOKUP($H438,Sheet2!$F$4:$G$16,2,FALSE)</f>
        <v>3.7</v>
      </c>
      <c r="K438" s="1">
        <f t="shared" si="25"/>
        <v>48.404615385</v>
      </c>
      <c r="L438" s="1">
        <f t="shared" si="26"/>
        <v>47.595384615</v>
      </c>
      <c r="M438" s="1">
        <f t="shared" si="27"/>
        <v>0.80923076999999921</v>
      </c>
    </row>
    <row r="439" spans="1:13" x14ac:dyDescent="0.3">
      <c r="A439" t="s">
        <v>7</v>
      </c>
      <c r="B439" s="2" t="s">
        <v>885</v>
      </c>
      <c r="C439" t="s">
        <v>500</v>
      </c>
      <c r="D439" t="s">
        <v>420</v>
      </c>
      <c r="E439">
        <v>44</v>
      </c>
      <c r="F439">
        <v>41</v>
      </c>
      <c r="G439">
        <f t="shared" si="24"/>
        <v>3</v>
      </c>
      <c r="H439" t="str">
        <f>IFERROR(VLOOKUP($A439,Sheet2!$A$2:$C$397,2,FALSE),"C")</f>
        <v>C+</v>
      </c>
      <c r="I439" s="1">
        <f>IFERROR(VLOOKUP($A439,Sheet2!$A$2:$C$397,3,FALSE),0)</f>
        <v>-1.4892512</v>
      </c>
      <c r="J439">
        <f>VLOOKUP($H439,Sheet2!$F$4:$G$16,2,FALSE)</f>
        <v>2.2999999999999998</v>
      </c>
      <c r="K439" s="1">
        <f t="shared" si="25"/>
        <v>43.255374400000001</v>
      </c>
      <c r="L439" s="1">
        <f t="shared" si="26"/>
        <v>41.744625599999999</v>
      </c>
      <c r="M439" s="1">
        <f t="shared" si="27"/>
        <v>1.5107488000000018</v>
      </c>
    </row>
    <row r="440" spans="1:13" x14ac:dyDescent="0.3">
      <c r="A440" t="s">
        <v>366</v>
      </c>
      <c r="B440" s="2" t="s">
        <v>886</v>
      </c>
      <c r="C440" t="s">
        <v>761</v>
      </c>
      <c r="D440" t="s">
        <v>420</v>
      </c>
      <c r="E440">
        <v>44</v>
      </c>
      <c r="F440">
        <v>45</v>
      </c>
      <c r="G440">
        <f t="shared" si="24"/>
        <v>-1</v>
      </c>
      <c r="H440" t="str">
        <f>IFERROR(VLOOKUP($A440,Sheet2!$A$2:$C$397,2,FALSE),"C")</f>
        <v>A</v>
      </c>
      <c r="I440" s="1">
        <f>IFERROR(VLOOKUP($A440,Sheet2!$A$2:$C$397,3,FALSE),0)</f>
        <v>-1.5</v>
      </c>
      <c r="J440">
        <f>VLOOKUP($H440,Sheet2!$F$4:$G$16,2,FALSE)</f>
        <v>4</v>
      </c>
      <c r="K440" s="1">
        <f t="shared" si="25"/>
        <v>43.25</v>
      </c>
      <c r="L440" s="1">
        <f t="shared" si="26"/>
        <v>45.75</v>
      </c>
      <c r="M440" s="1">
        <f t="shared" si="27"/>
        <v>-2.5</v>
      </c>
    </row>
    <row r="441" spans="1:13" x14ac:dyDescent="0.3">
      <c r="A441" t="s">
        <v>5</v>
      </c>
      <c r="B441" s="2" t="s">
        <v>886</v>
      </c>
      <c r="C441" t="s">
        <v>887</v>
      </c>
      <c r="D441" t="s">
        <v>420</v>
      </c>
      <c r="E441">
        <v>50</v>
      </c>
      <c r="F441">
        <v>42</v>
      </c>
      <c r="G441">
        <f t="shared" si="24"/>
        <v>8</v>
      </c>
      <c r="H441" t="str">
        <f>IFERROR(VLOOKUP($A441,Sheet2!$A$2:$C$397,2,FALSE),"C")</f>
        <v>A-</v>
      </c>
      <c r="I441" s="1">
        <f>IFERROR(VLOOKUP($A441,Sheet2!$A$2:$C$397,3,FALSE),0)</f>
        <v>0.43547944999999999</v>
      </c>
      <c r="J441">
        <f>VLOOKUP($H441,Sheet2!$F$4:$G$16,2,FALSE)</f>
        <v>3.7</v>
      </c>
      <c r="K441" s="1">
        <f t="shared" si="25"/>
        <v>50.217739725000001</v>
      </c>
      <c r="L441" s="1">
        <f t="shared" si="26"/>
        <v>41.782260274999999</v>
      </c>
      <c r="M441" s="1">
        <f t="shared" si="27"/>
        <v>8.4354794500000025</v>
      </c>
    </row>
    <row r="442" spans="1:13" x14ac:dyDescent="0.3">
      <c r="A442" t="s">
        <v>9</v>
      </c>
      <c r="B442" s="2" t="s">
        <v>888</v>
      </c>
      <c r="C442" t="s">
        <v>889</v>
      </c>
      <c r="D442" t="s">
        <v>420</v>
      </c>
      <c r="E442">
        <v>46</v>
      </c>
      <c r="F442">
        <v>47</v>
      </c>
      <c r="G442">
        <f t="shared" si="24"/>
        <v>-1</v>
      </c>
      <c r="H442" t="str">
        <f>IFERROR(VLOOKUP($A442,Sheet2!$A$2:$C$397,2,FALSE),"C")</f>
        <v>B+</v>
      </c>
      <c r="I442" s="1">
        <f>IFERROR(VLOOKUP($A442,Sheet2!$A$2:$C$397,3,FALSE),0)</f>
        <v>6.0699999999999997E-2</v>
      </c>
      <c r="J442">
        <f>VLOOKUP($H442,Sheet2!$F$4:$G$16,2,FALSE)</f>
        <v>3.3</v>
      </c>
      <c r="K442" s="1">
        <f t="shared" si="25"/>
        <v>46.030349999999999</v>
      </c>
      <c r="L442" s="1">
        <f t="shared" si="26"/>
        <v>46.969650000000001</v>
      </c>
      <c r="M442" s="1">
        <f t="shared" si="27"/>
        <v>-0.93930000000000291</v>
      </c>
    </row>
    <row r="443" spans="1:13" x14ac:dyDescent="0.3">
      <c r="A443" t="s">
        <v>13</v>
      </c>
      <c r="B443" s="2" t="s">
        <v>888</v>
      </c>
      <c r="C443" t="s">
        <v>890</v>
      </c>
      <c r="D443" t="s">
        <v>420</v>
      </c>
      <c r="E443">
        <v>50</v>
      </c>
      <c r="F443">
        <v>44</v>
      </c>
      <c r="G443">
        <f t="shared" si="24"/>
        <v>6</v>
      </c>
      <c r="H443" t="str">
        <f>IFERROR(VLOOKUP($A443,Sheet2!$A$2:$C$397,2,FALSE),"C")</f>
        <v>A+</v>
      </c>
      <c r="I443" s="1">
        <f>IFERROR(VLOOKUP($A443,Sheet2!$A$2:$C$397,3,FALSE),0)</f>
        <v>0.61341175999999997</v>
      </c>
      <c r="J443">
        <f>VLOOKUP($H443,Sheet2!$F$4:$G$16,2,FALSE)</f>
        <v>4</v>
      </c>
      <c r="K443" s="1">
        <f t="shared" si="25"/>
        <v>50.306705880000003</v>
      </c>
      <c r="L443" s="1">
        <f t="shared" si="26"/>
        <v>43.693294119999997</v>
      </c>
      <c r="M443" s="1">
        <f t="shared" si="27"/>
        <v>6.6134117600000053</v>
      </c>
    </row>
    <row r="444" spans="1:13" x14ac:dyDescent="0.3">
      <c r="A444" t="s">
        <v>891</v>
      </c>
      <c r="B444" s="2" t="s">
        <v>888</v>
      </c>
      <c r="C444" t="s">
        <v>453</v>
      </c>
      <c r="D444" t="s">
        <v>420</v>
      </c>
      <c r="E444">
        <v>42</v>
      </c>
      <c r="F444">
        <v>43</v>
      </c>
      <c r="G444">
        <f t="shared" si="24"/>
        <v>-1</v>
      </c>
      <c r="H444" t="str">
        <f>IFERROR(VLOOKUP($A444,Sheet2!$A$2:$C$397,2,FALSE),"C")</f>
        <v>C</v>
      </c>
      <c r="I444" s="1">
        <f>IFERROR(VLOOKUP($A444,Sheet2!$A$2:$C$397,3,FALSE),0)</f>
        <v>0</v>
      </c>
      <c r="J444">
        <f>VLOOKUP($H444,Sheet2!$F$4:$G$16,2,FALSE)</f>
        <v>2</v>
      </c>
      <c r="K444" s="1">
        <f t="shared" si="25"/>
        <v>42</v>
      </c>
      <c r="L444" s="1">
        <f t="shared" si="26"/>
        <v>43</v>
      </c>
      <c r="M444" s="1">
        <f t="shared" si="27"/>
        <v>-1</v>
      </c>
    </row>
    <row r="445" spans="1:13" x14ac:dyDescent="0.3">
      <c r="A445" t="s">
        <v>7</v>
      </c>
      <c r="B445" s="2" t="s">
        <v>888</v>
      </c>
      <c r="C445" t="s">
        <v>500</v>
      </c>
      <c r="D445" t="s">
        <v>420</v>
      </c>
      <c r="E445">
        <v>43</v>
      </c>
      <c r="F445">
        <v>41</v>
      </c>
      <c r="G445">
        <f t="shared" si="24"/>
        <v>2</v>
      </c>
      <c r="H445" t="str">
        <f>IFERROR(VLOOKUP($A445,Sheet2!$A$2:$C$397,2,FALSE),"C")</f>
        <v>C+</v>
      </c>
      <c r="I445" s="1">
        <f>IFERROR(VLOOKUP($A445,Sheet2!$A$2:$C$397,3,FALSE),0)</f>
        <v>-1.4892512</v>
      </c>
      <c r="J445">
        <f>VLOOKUP($H445,Sheet2!$F$4:$G$16,2,FALSE)</f>
        <v>2.2999999999999998</v>
      </c>
      <c r="K445" s="1">
        <f t="shared" si="25"/>
        <v>42.255374400000001</v>
      </c>
      <c r="L445" s="1">
        <f t="shared" si="26"/>
        <v>41.744625599999999</v>
      </c>
      <c r="M445" s="1">
        <f t="shared" si="27"/>
        <v>0.51074880000000178</v>
      </c>
    </row>
    <row r="446" spans="1:13" x14ac:dyDescent="0.3">
      <c r="A446" t="s">
        <v>6</v>
      </c>
      <c r="B446" s="2" t="s">
        <v>892</v>
      </c>
      <c r="C446" t="s">
        <v>627</v>
      </c>
      <c r="D446" t="s">
        <v>420</v>
      </c>
      <c r="E446">
        <v>40</v>
      </c>
      <c r="F446">
        <v>32</v>
      </c>
      <c r="G446">
        <f t="shared" si="24"/>
        <v>8</v>
      </c>
      <c r="H446" t="str">
        <f>IFERROR(VLOOKUP($A446,Sheet2!$A$2:$C$397,2,FALSE),"C")</f>
        <v>B</v>
      </c>
      <c r="I446" s="1">
        <f>IFERROR(VLOOKUP($A446,Sheet2!$A$2:$C$397,3,FALSE),0)</f>
        <v>0.25490195999999998</v>
      </c>
      <c r="J446">
        <f>VLOOKUP($H446,Sheet2!$F$4:$G$16,2,FALSE)</f>
        <v>3</v>
      </c>
      <c r="K446" s="1">
        <f t="shared" si="25"/>
        <v>40.127450979999999</v>
      </c>
      <c r="L446" s="1">
        <f t="shared" si="26"/>
        <v>31.872549020000001</v>
      </c>
      <c r="M446" s="1">
        <f t="shared" si="27"/>
        <v>8.254901959999998</v>
      </c>
    </row>
    <row r="447" spans="1:13" x14ac:dyDescent="0.3">
      <c r="A447" t="s">
        <v>11</v>
      </c>
      <c r="B447" s="2" t="s">
        <v>892</v>
      </c>
      <c r="C447" t="s">
        <v>893</v>
      </c>
      <c r="D447" t="s">
        <v>420</v>
      </c>
      <c r="E447">
        <v>46</v>
      </c>
      <c r="F447">
        <v>47</v>
      </c>
      <c r="G447">
        <f t="shared" si="24"/>
        <v>-1</v>
      </c>
      <c r="H447" t="str">
        <f>IFERROR(VLOOKUP($A447,Sheet2!$A$2:$C$397,2,FALSE),"C")</f>
        <v>B-</v>
      </c>
      <c r="I447" s="1">
        <f>IFERROR(VLOOKUP($A447,Sheet2!$A$2:$C$397,3,FALSE),0)</f>
        <v>0.62980391999999996</v>
      </c>
      <c r="J447">
        <f>VLOOKUP($H447,Sheet2!$F$4:$G$16,2,FALSE)</f>
        <v>2.7</v>
      </c>
      <c r="K447" s="1">
        <f t="shared" si="25"/>
        <v>46.31490196</v>
      </c>
      <c r="L447" s="1">
        <f t="shared" si="26"/>
        <v>46.68509804</v>
      </c>
      <c r="M447" s="1">
        <f t="shared" si="27"/>
        <v>-0.37019607999999948</v>
      </c>
    </row>
    <row r="448" spans="1:13" x14ac:dyDescent="0.3">
      <c r="A448" t="s">
        <v>7</v>
      </c>
      <c r="B448" s="2" t="s">
        <v>894</v>
      </c>
      <c r="C448" t="s">
        <v>500</v>
      </c>
      <c r="D448" t="s">
        <v>420</v>
      </c>
      <c r="E448">
        <v>41</v>
      </c>
      <c r="F448">
        <v>41</v>
      </c>
      <c r="G448">
        <f t="shared" si="24"/>
        <v>0</v>
      </c>
      <c r="H448" t="str">
        <f>IFERROR(VLOOKUP($A448,Sheet2!$A$2:$C$397,2,FALSE),"C")</f>
        <v>C+</v>
      </c>
      <c r="I448" s="1">
        <f>IFERROR(VLOOKUP($A448,Sheet2!$A$2:$C$397,3,FALSE),0)</f>
        <v>-1.4892512</v>
      </c>
      <c r="J448">
        <f>VLOOKUP($H448,Sheet2!$F$4:$G$16,2,FALSE)</f>
        <v>2.2999999999999998</v>
      </c>
      <c r="K448" s="1">
        <f t="shared" si="25"/>
        <v>40.255374400000001</v>
      </c>
      <c r="L448" s="1">
        <f t="shared" si="26"/>
        <v>41.744625599999999</v>
      </c>
      <c r="M448" s="1">
        <f t="shared" si="27"/>
        <v>-1.4892511999999982</v>
      </c>
    </row>
    <row r="449" spans="1:13" x14ac:dyDescent="0.3">
      <c r="A449" t="s">
        <v>366</v>
      </c>
      <c r="B449" s="2" t="s">
        <v>895</v>
      </c>
      <c r="C449" t="s">
        <v>896</v>
      </c>
      <c r="D449" t="s">
        <v>420</v>
      </c>
      <c r="E449">
        <v>45</v>
      </c>
      <c r="F449">
        <v>42</v>
      </c>
      <c r="G449">
        <f t="shared" si="24"/>
        <v>3</v>
      </c>
      <c r="H449" t="str">
        <f>IFERROR(VLOOKUP($A449,Sheet2!$A$2:$C$397,2,FALSE),"C")</f>
        <v>A</v>
      </c>
      <c r="I449" s="1">
        <f>IFERROR(VLOOKUP($A449,Sheet2!$A$2:$C$397,3,FALSE),0)</f>
        <v>-1.5</v>
      </c>
      <c r="J449">
        <f>VLOOKUP($H449,Sheet2!$F$4:$G$16,2,FALSE)</f>
        <v>4</v>
      </c>
      <c r="K449" s="1">
        <f t="shared" si="25"/>
        <v>44.25</v>
      </c>
      <c r="L449" s="1">
        <f t="shared" si="26"/>
        <v>42.75</v>
      </c>
      <c r="M449" s="1">
        <f t="shared" si="27"/>
        <v>1.5</v>
      </c>
    </row>
    <row r="450" spans="1:13" x14ac:dyDescent="0.3">
      <c r="A450" t="s">
        <v>13</v>
      </c>
      <c r="B450" s="2" t="s">
        <v>897</v>
      </c>
      <c r="C450" t="s">
        <v>898</v>
      </c>
      <c r="D450" t="s">
        <v>420</v>
      </c>
      <c r="E450">
        <v>50</v>
      </c>
      <c r="F450">
        <v>43</v>
      </c>
      <c r="G450">
        <f t="shared" si="24"/>
        <v>7</v>
      </c>
      <c r="H450" t="str">
        <f>IFERROR(VLOOKUP($A450,Sheet2!$A$2:$C$397,2,FALSE),"C")</f>
        <v>A+</v>
      </c>
      <c r="I450" s="1">
        <f>IFERROR(VLOOKUP($A450,Sheet2!$A$2:$C$397,3,FALSE),0)</f>
        <v>0.61341175999999997</v>
      </c>
      <c r="J450">
        <f>VLOOKUP($H450,Sheet2!$F$4:$G$16,2,FALSE)</f>
        <v>4</v>
      </c>
      <c r="K450" s="1">
        <f t="shared" si="25"/>
        <v>50.306705880000003</v>
      </c>
      <c r="L450" s="1">
        <f t="shared" si="26"/>
        <v>42.693294119999997</v>
      </c>
      <c r="M450" s="1">
        <f t="shared" si="27"/>
        <v>7.6134117600000053</v>
      </c>
    </row>
    <row r="451" spans="1:13" x14ac:dyDescent="0.3">
      <c r="A451" t="s">
        <v>4</v>
      </c>
      <c r="B451" s="2" t="s">
        <v>897</v>
      </c>
      <c r="C451" t="s">
        <v>899</v>
      </c>
      <c r="D451" t="s">
        <v>420</v>
      </c>
      <c r="E451">
        <v>48</v>
      </c>
      <c r="F451">
        <v>47</v>
      </c>
      <c r="G451">
        <f t="shared" ref="G451:G514" si="28">E451-F451</f>
        <v>1</v>
      </c>
      <c r="H451" t="str">
        <f>IFERROR(VLOOKUP($A451,Sheet2!$A$2:$C$397,2,FALSE),"C")</f>
        <v>A-</v>
      </c>
      <c r="I451" s="1">
        <f>IFERROR(VLOOKUP($A451,Sheet2!$A$2:$C$397,3,FALSE),0)</f>
        <v>0.80923076999999999</v>
      </c>
      <c r="J451">
        <f>VLOOKUP($H451,Sheet2!$F$4:$G$16,2,FALSE)</f>
        <v>3.7</v>
      </c>
      <c r="K451" s="1">
        <f t="shared" ref="K451:K514" si="29">E451+(I451/2)</f>
        <v>48.404615385</v>
      </c>
      <c r="L451" s="1">
        <f t="shared" ref="L451:L514" si="30">F451-(I451/2)</f>
        <v>46.595384615</v>
      </c>
      <c r="M451" s="1">
        <f t="shared" ref="M451:M514" si="31">K451-L451</f>
        <v>1.8092307699999992</v>
      </c>
    </row>
    <row r="452" spans="1:13" x14ac:dyDescent="0.3">
      <c r="A452" t="s">
        <v>7</v>
      </c>
      <c r="B452" s="2" t="s">
        <v>897</v>
      </c>
      <c r="C452" t="s">
        <v>500</v>
      </c>
      <c r="D452" t="s">
        <v>420</v>
      </c>
      <c r="E452">
        <v>40</v>
      </c>
      <c r="F452">
        <v>40</v>
      </c>
      <c r="G452">
        <f t="shared" si="28"/>
        <v>0</v>
      </c>
      <c r="H452" t="str">
        <f>IFERROR(VLOOKUP($A452,Sheet2!$A$2:$C$397,2,FALSE),"C")</f>
        <v>C+</v>
      </c>
      <c r="I452" s="1">
        <f>IFERROR(VLOOKUP($A452,Sheet2!$A$2:$C$397,3,FALSE),0)</f>
        <v>-1.4892512</v>
      </c>
      <c r="J452">
        <f>VLOOKUP($H452,Sheet2!$F$4:$G$16,2,FALSE)</f>
        <v>2.2999999999999998</v>
      </c>
      <c r="K452" s="1">
        <f t="shared" si="29"/>
        <v>39.255374400000001</v>
      </c>
      <c r="L452" s="1">
        <f t="shared" si="30"/>
        <v>40.744625599999999</v>
      </c>
      <c r="M452" s="1">
        <f t="shared" si="31"/>
        <v>-1.4892511999999982</v>
      </c>
    </row>
    <row r="453" spans="1:13" x14ac:dyDescent="0.3">
      <c r="A453" t="s">
        <v>5</v>
      </c>
      <c r="B453" s="2" t="s">
        <v>900</v>
      </c>
      <c r="C453" t="s">
        <v>901</v>
      </c>
      <c r="D453" t="s">
        <v>420</v>
      </c>
      <c r="E453">
        <v>49</v>
      </c>
      <c r="F453">
        <v>43</v>
      </c>
      <c r="G453">
        <f t="shared" si="28"/>
        <v>6</v>
      </c>
      <c r="H453" t="str">
        <f>IFERROR(VLOOKUP($A453,Sheet2!$A$2:$C$397,2,FALSE),"C")</f>
        <v>A-</v>
      </c>
      <c r="I453" s="1">
        <f>IFERROR(VLOOKUP($A453,Sheet2!$A$2:$C$397,3,FALSE),0)</f>
        <v>0.43547944999999999</v>
      </c>
      <c r="J453">
        <f>VLOOKUP($H453,Sheet2!$F$4:$G$16,2,FALSE)</f>
        <v>3.7</v>
      </c>
      <c r="K453" s="1">
        <f t="shared" si="29"/>
        <v>49.217739725000001</v>
      </c>
      <c r="L453" s="1">
        <f t="shared" si="30"/>
        <v>42.782260274999999</v>
      </c>
      <c r="M453" s="1">
        <f t="shared" si="31"/>
        <v>6.4354794500000025</v>
      </c>
    </row>
    <row r="454" spans="1:13" x14ac:dyDescent="0.3">
      <c r="A454" t="s">
        <v>7</v>
      </c>
      <c r="B454" s="2" t="s">
        <v>902</v>
      </c>
      <c r="C454" t="s">
        <v>500</v>
      </c>
      <c r="D454" t="s">
        <v>420</v>
      </c>
      <c r="E454">
        <v>39</v>
      </c>
      <c r="F454">
        <v>41</v>
      </c>
      <c r="G454">
        <f t="shared" si="28"/>
        <v>-2</v>
      </c>
      <c r="H454" t="str">
        <f>IFERROR(VLOOKUP($A454,Sheet2!$A$2:$C$397,2,FALSE),"C")</f>
        <v>C+</v>
      </c>
      <c r="I454" s="1">
        <f>IFERROR(VLOOKUP($A454,Sheet2!$A$2:$C$397,3,FALSE),0)</f>
        <v>-1.4892512</v>
      </c>
      <c r="J454">
        <f>VLOOKUP($H454,Sheet2!$F$4:$G$16,2,FALSE)</f>
        <v>2.2999999999999998</v>
      </c>
      <c r="K454" s="1">
        <f t="shared" si="29"/>
        <v>38.255374400000001</v>
      </c>
      <c r="L454" s="1">
        <f t="shared" si="30"/>
        <v>41.744625599999999</v>
      </c>
      <c r="M454" s="1">
        <f t="shared" si="31"/>
        <v>-3.4892511999999982</v>
      </c>
    </row>
    <row r="455" spans="1:13" x14ac:dyDescent="0.3">
      <c r="A455" t="s">
        <v>366</v>
      </c>
      <c r="B455" s="2" t="s">
        <v>903</v>
      </c>
      <c r="C455" t="s">
        <v>904</v>
      </c>
      <c r="D455" t="s">
        <v>420</v>
      </c>
      <c r="E455">
        <v>47</v>
      </c>
      <c r="F455">
        <v>40</v>
      </c>
      <c r="G455">
        <f t="shared" si="28"/>
        <v>7</v>
      </c>
      <c r="H455" t="str">
        <f>IFERROR(VLOOKUP($A455,Sheet2!$A$2:$C$397,2,FALSE),"C")</f>
        <v>A</v>
      </c>
      <c r="I455" s="1">
        <f>IFERROR(VLOOKUP($A455,Sheet2!$A$2:$C$397,3,FALSE),0)</f>
        <v>-1.5</v>
      </c>
      <c r="J455">
        <f>VLOOKUP($H455,Sheet2!$F$4:$G$16,2,FALSE)</f>
        <v>4</v>
      </c>
      <c r="K455" s="1">
        <f t="shared" si="29"/>
        <v>46.25</v>
      </c>
      <c r="L455" s="1">
        <f t="shared" si="30"/>
        <v>40.75</v>
      </c>
      <c r="M455" s="1">
        <f t="shared" si="31"/>
        <v>5.5</v>
      </c>
    </row>
    <row r="456" spans="1:13" x14ac:dyDescent="0.3">
      <c r="A456" t="s">
        <v>0</v>
      </c>
      <c r="B456" s="2" t="s">
        <v>903</v>
      </c>
      <c r="C456" t="s">
        <v>905</v>
      </c>
      <c r="D456" t="s">
        <v>431</v>
      </c>
      <c r="E456">
        <v>47</v>
      </c>
      <c r="F456">
        <v>46</v>
      </c>
      <c r="G456">
        <f t="shared" si="28"/>
        <v>1</v>
      </c>
      <c r="H456" t="str">
        <f>IFERROR(VLOOKUP($A456,Sheet2!$A$2:$C$397,2,FALSE),"C")</f>
        <v>B</v>
      </c>
      <c r="I456" s="1">
        <f>IFERROR(VLOOKUP($A456,Sheet2!$A$2:$C$397,3,FALSE),0)</f>
        <v>-0.90473683999999999</v>
      </c>
      <c r="J456">
        <f>VLOOKUP($H456,Sheet2!$F$4:$G$16,2,FALSE)</f>
        <v>3</v>
      </c>
      <c r="K456" s="1">
        <f t="shared" si="29"/>
        <v>46.547631580000001</v>
      </c>
      <c r="L456" s="1">
        <f t="shared" si="30"/>
        <v>46.452368419999999</v>
      </c>
      <c r="M456" s="1">
        <f t="shared" si="31"/>
        <v>9.526316000000179E-2</v>
      </c>
    </row>
    <row r="457" spans="1:13" x14ac:dyDescent="0.3">
      <c r="A457" t="s">
        <v>12</v>
      </c>
      <c r="B457" s="2" t="s">
        <v>906</v>
      </c>
      <c r="C457" t="s">
        <v>907</v>
      </c>
      <c r="D457" t="s">
        <v>431</v>
      </c>
      <c r="E457">
        <v>44</v>
      </c>
      <c r="F457">
        <v>45</v>
      </c>
      <c r="G457">
        <f t="shared" si="28"/>
        <v>-1</v>
      </c>
      <c r="H457" t="str">
        <f>IFERROR(VLOOKUP($A457,Sheet2!$A$2:$C$397,2,FALSE),"C")</f>
        <v>A</v>
      </c>
      <c r="I457" s="1">
        <f>IFERROR(VLOOKUP($A457,Sheet2!$A$2:$C$397,3,FALSE),0)</f>
        <v>-0.45775194000000002</v>
      </c>
      <c r="J457">
        <f>VLOOKUP($H457,Sheet2!$F$4:$G$16,2,FALSE)</f>
        <v>4</v>
      </c>
      <c r="K457" s="1">
        <f t="shared" si="29"/>
        <v>43.771124030000003</v>
      </c>
      <c r="L457" s="1">
        <f t="shared" si="30"/>
        <v>45.228875969999997</v>
      </c>
      <c r="M457" s="1">
        <f t="shared" si="31"/>
        <v>-1.4577519399999943</v>
      </c>
    </row>
    <row r="458" spans="1:13" x14ac:dyDescent="0.3">
      <c r="A458" t="s">
        <v>9</v>
      </c>
      <c r="B458" s="2" t="s">
        <v>908</v>
      </c>
      <c r="C458" t="s">
        <v>909</v>
      </c>
      <c r="D458" t="s">
        <v>420</v>
      </c>
      <c r="E458">
        <v>45</v>
      </c>
      <c r="F458">
        <v>47</v>
      </c>
      <c r="G458">
        <f t="shared" si="28"/>
        <v>-2</v>
      </c>
      <c r="H458" t="str">
        <f>IFERROR(VLOOKUP($A458,Sheet2!$A$2:$C$397,2,FALSE),"C")</f>
        <v>B+</v>
      </c>
      <c r="I458" s="1">
        <f>IFERROR(VLOOKUP($A458,Sheet2!$A$2:$C$397,3,FALSE),0)</f>
        <v>6.0699999999999997E-2</v>
      </c>
      <c r="J458">
        <f>VLOOKUP($H458,Sheet2!$F$4:$G$16,2,FALSE)</f>
        <v>3.3</v>
      </c>
      <c r="K458" s="1">
        <f t="shared" si="29"/>
        <v>45.030349999999999</v>
      </c>
      <c r="L458" s="1">
        <f t="shared" si="30"/>
        <v>46.969650000000001</v>
      </c>
      <c r="M458" s="1">
        <f t="shared" si="31"/>
        <v>-1.9393000000000029</v>
      </c>
    </row>
    <row r="459" spans="1:13" x14ac:dyDescent="0.3">
      <c r="A459" t="s">
        <v>7</v>
      </c>
      <c r="B459" s="2" t="s">
        <v>908</v>
      </c>
      <c r="C459" t="s">
        <v>500</v>
      </c>
      <c r="D459" t="s">
        <v>420</v>
      </c>
      <c r="E459">
        <v>39</v>
      </c>
      <c r="F459">
        <v>40</v>
      </c>
      <c r="G459">
        <f t="shared" si="28"/>
        <v>-1</v>
      </c>
      <c r="H459" t="str">
        <f>IFERROR(VLOOKUP($A459,Sheet2!$A$2:$C$397,2,FALSE),"C")</f>
        <v>C+</v>
      </c>
      <c r="I459" s="1">
        <f>IFERROR(VLOOKUP($A459,Sheet2!$A$2:$C$397,3,FALSE),0)</f>
        <v>-1.4892512</v>
      </c>
      <c r="J459">
        <f>VLOOKUP($H459,Sheet2!$F$4:$G$16,2,FALSE)</f>
        <v>2.2999999999999998</v>
      </c>
      <c r="K459" s="1">
        <f t="shared" si="29"/>
        <v>38.255374400000001</v>
      </c>
      <c r="L459" s="1">
        <f t="shared" si="30"/>
        <v>40.744625599999999</v>
      </c>
      <c r="M459" s="1">
        <f t="shared" si="31"/>
        <v>-2.4892511999999982</v>
      </c>
    </row>
    <row r="460" spans="1:13" x14ac:dyDescent="0.3">
      <c r="A460" t="s">
        <v>7</v>
      </c>
      <c r="B460" s="2" t="s">
        <v>910</v>
      </c>
      <c r="C460" t="s">
        <v>500</v>
      </c>
      <c r="D460" t="s">
        <v>420</v>
      </c>
      <c r="E460">
        <v>40</v>
      </c>
      <c r="F460">
        <v>40</v>
      </c>
      <c r="G460">
        <f t="shared" si="28"/>
        <v>0</v>
      </c>
      <c r="H460" t="str">
        <f>IFERROR(VLOOKUP($A460,Sheet2!$A$2:$C$397,2,FALSE),"C")</f>
        <v>C+</v>
      </c>
      <c r="I460" s="1">
        <f>IFERROR(VLOOKUP($A460,Sheet2!$A$2:$C$397,3,FALSE),0)</f>
        <v>-1.4892512</v>
      </c>
      <c r="J460">
        <f>VLOOKUP($H460,Sheet2!$F$4:$G$16,2,FALSE)</f>
        <v>2.2999999999999998</v>
      </c>
      <c r="K460" s="1">
        <f t="shared" si="29"/>
        <v>39.255374400000001</v>
      </c>
      <c r="L460" s="1">
        <f t="shared" si="30"/>
        <v>40.744625599999999</v>
      </c>
      <c r="M460" s="1">
        <f t="shared" si="31"/>
        <v>-1.4892511999999982</v>
      </c>
    </row>
    <row r="461" spans="1:13" x14ac:dyDescent="0.3">
      <c r="A461" t="s">
        <v>5</v>
      </c>
      <c r="B461" s="2" t="s">
        <v>911</v>
      </c>
      <c r="C461" t="s">
        <v>912</v>
      </c>
      <c r="D461" t="s">
        <v>420</v>
      </c>
      <c r="E461">
        <v>49</v>
      </c>
      <c r="F461">
        <v>42</v>
      </c>
      <c r="G461">
        <f t="shared" si="28"/>
        <v>7</v>
      </c>
      <c r="H461" t="str">
        <f>IFERROR(VLOOKUP($A461,Sheet2!$A$2:$C$397,2,FALSE),"C")</f>
        <v>A-</v>
      </c>
      <c r="I461" s="1">
        <f>IFERROR(VLOOKUP($A461,Sheet2!$A$2:$C$397,3,FALSE),0)</f>
        <v>0.43547944999999999</v>
      </c>
      <c r="J461">
        <f>VLOOKUP($H461,Sheet2!$F$4:$G$16,2,FALSE)</f>
        <v>3.7</v>
      </c>
      <c r="K461" s="1">
        <f t="shared" si="29"/>
        <v>49.217739725000001</v>
      </c>
      <c r="L461" s="1">
        <f t="shared" si="30"/>
        <v>41.782260274999999</v>
      </c>
      <c r="M461" s="1">
        <f t="shared" si="31"/>
        <v>7.4354794500000025</v>
      </c>
    </row>
    <row r="462" spans="1:13" x14ac:dyDescent="0.3">
      <c r="A462" t="s">
        <v>7</v>
      </c>
      <c r="B462" s="2" t="s">
        <v>913</v>
      </c>
      <c r="C462" t="s">
        <v>500</v>
      </c>
      <c r="D462" t="s">
        <v>420</v>
      </c>
      <c r="E462">
        <v>38</v>
      </c>
      <c r="F462">
        <v>41</v>
      </c>
      <c r="G462">
        <f t="shared" si="28"/>
        <v>-3</v>
      </c>
      <c r="H462" t="str">
        <f>IFERROR(VLOOKUP($A462,Sheet2!$A$2:$C$397,2,FALSE),"C")</f>
        <v>C+</v>
      </c>
      <c r="I462" s="1">
        <f>IFERROR(VLOOKUP($A462,Sheet2!$A$2:$C$397,3,FALSE),0)</f>
        <v>-1.4892512</v>
      </c>
      <c r="J462">
        <f>VLOOKUP($H462,Sheet2!$F$4:$G$16,2,FALSE)</f>
        <v>2.2999999999999998</v>
      </c>
      <c r="K462" s="1">
        <f t="shared" si="29"/>
        <v>37.255374400000001</v>
      </c>
      <c r="L462" s="1">
        <f t="shared" si="30"/>
        <v>41.744625599999999</v>
      </c>
      <c r="M462" s="1">
        <f t="shared" si="31"/>
        <v>-4.4892511999999982</v>
      </c>
    </row>
    <row r="463" spans="1:13" x14ac:dyDescent="0.3">
      <c r="A463" t="s">
        <v>366</v>
      </c>
      <c r="B463" s="2" t="s">
        <v>914</v>
      </c>
      <c r="C463" t="s">
        <v>473</v>
      </c>
      <c r="D463" t="s">
        <v>420</v>
      </c>
      <c r="E463">
        <v>47</v>
      </c>
      <c r="F463">
        <v>40</v>
      </c>
      <c r="G463">
        <f t="shared" si="28"/>
        <v>7</v>
      </c>
      <c r="H463" t="str">
        <f>IFERROR(VLOOKUP($A463,Sheet2!$A$2:$C$397,2,FALSE),"C")</f>
        <v>A</v>
      </c>
      <c r="I463" s="1">
        <f>IFERROR(VLOOKUP($A463,Sheet2!$A$2:$C$397,3,FALSE),0)</f>
        <v>-1.5</v>
      </c>
      <c r="J463">
        <f>VLOOKUP($H463,Sheet2!$F$4:$G$16,2,FALSE)</f>
        <v>4</v>
      </c>
      <c r="K463" s="1">
        <f t="shared" si="29"/>
        <v>46.25</v>
      </c>
      <c r="L463" s="1">
        <f t="shared" si="30"/>
        <v>40.75</v>
      </c>
      <c r="M463" s="1">
        <f t="shared" si="31"/>
        <v>5.5</v>
      </c>
    </row>
    <row r="464" spans="1:13" x14ac:dyDescent="0.3">
      <c r="A464" t="s">
        <v>11</v>
      </c>
      <c r="B464" s="2" t="s">
        <v>914</v>
      </c>
      <c r="C464" t="s">
        <v>915</v>
      </c>
      <c r="D464" t="s">
        <v>420</v>
      </c>
      <c r="E464">
        <v>47</v>
      </c>
      <c r="F464">
        <v>44</v>
      </c>
      <c r="G464">
        <f t="shared" si="28"/>
        <v>3</v>
      </c>
      <c r="H464" t="str">
        <f>IFERROR(VLOOKUP($A464,Sheet2!$A$2:$C$397,2,FALSE),"C")</f>
        <v>B-</v>
      </c>
      <c r="I464" s="1">
        <f>IFERROR(VLOOKUP($A464,Sheet2!$A$2:$C$397,3,FALSE),0)</f>
        <v>0.62980391999999996</v>
      </c>
      <c r="J464">
        <f>VLOOKUP($H464,Sheet2!$F$4:$G$16,2,FALSE)</f>
        <v>2.7</v>
      </c>
      <c r="K464" s="1">
        <f t="shared" si="29"/>
        <v>47.31490196</v>
      </c>
      <c r="L464" s="1">
        <f t="shared" si="30"/>
        <v>43.68509804</v>
      </c>
      <c r="M464" s="1">
        <f t="shared" si="31"/>
        <v>3.6298039200000005</v>
      </c>
    </row>
    <row r="465" spans="1:13" x14ac:dyDescent="0.3">
      <c r="A465" t="s">
        <v>7</v>
      </c>
      <c r="B465" s="2" t="s">
        <v>916</v>
      </c>
      <c r="C465" t="s">
        <v>500</v>
      </c>
      <c r="D465" t="s">
        <v>420</v>
      </c>
      <c r="E465">
        <v>41</v>
      </c>
      <c r="F465">
        <v>39</v>
      </c>
      <c r="G465">
        <f t="shared" si="28"/>
        <v>2</v>
      </c>
      <c r="H465" t="str">
        <f>IFERROR(VLOOKUP($A465,Sheet2!$A$2:$C$397,2,FALSE),"C")</f>
        <v>C+</v>
      </c>
      <c r="I465" s="1">
        <f>IFERROR(VLOOKUP($A465,Sheet2!$A$2:$C$397,3,FALSE),0)</f>
        <v>-1.4892512</v>
      </c>
      <c r="J465">
        <f>VLOOKUP($H465,Sheet2!$F$4:$G$16,2,FALSE)</f>
        <v>2.2999999999999998</v>
      </c>
      <c r="K465" s="1">
        <f t="shared" si="29"/>
        <v>40.255374400000001</v>
      </c>
      <c r="L465" s="1">
        <f t="shared" si="30"/>
        <v>39.744625599999999</v>
      </c>
      <c r="M465" s="1">
        <f t="shared" si="31"/>
        <v>0.51074880000000178</v>
      </c>
    </row>
    <row r="466" spans="1:13" x14ac:dyDescent="0.3">
      <c r="A466" t="s">
        <v>8</v>
      </c>
      <c r="B466" s="2" t="s">
        <v>917</v>
      </c>
      <c r="C466" t="s">
        <v>426</v>
      </c>
      <c r="D466" t="s">
        <v>420</v>
      </c>
      <c r="E466">
        <v>46</v>
      </c>
      <c r="F466">
        <v>42</v>
      </c>
      <c r="G466">
        <f t="shared" si="28"/>
        <v>4</v>
      </c>
      <c r="H466" t="str">
        <f>IFERROR(VLOOKUP($A466,Sheet2!$A$2:$C$397,2,FALSE),"C")</f>
        <v>B</v>
      </c>
      <c r="I466" s="1">
        <f>IFERROR(VLOOKUP($A466,Sheet2!$A$2:$C$397,3,FALSE),0)</f>
        <v>-0.97508196999999996</v>
      </c>
      <c r="J466">
        <f>VLOOKUP($H466,Sheet2!$F$4:$G$16,2,FALSE)</f>
        <v>3</v>
      </c>
      <c r="K466" s="1">
        <f t="shared" si="29"/>
        <v>45.512459014999997</v>
      </c>
      <c r="L466" s="1">
        <f t="shared" si="30"/>
        <v>42.487540985000003</v>
      </c>
      <c r="M466" s="1">
        <f t="shared" si="31"/>
        <v>3.0249180299999949</v>
      </c>
    </row>
    <row r="467" spans="1:13" x14ac:dyDescent="0.3">
      <c r="A467" t="s">
        <v>7</v>
      </c>
      <c r="B467" s="2" t="s">
        <v>918</v>
      </c>
      <c r="C467" t="s">
        <v>500</v>
      </c>
      <c r="D467" t="s">
        <v>420</v>
      </c>
      <c r="E467">
        <v>41</v>
      </c>
      <c r="F467">
        <v>40</v>
      </c>
      <c r="G467">
        <f t="shared" si="28"/>
        <v>1</v>
      </c>
      <c r="H467" t="str">
        <f>IFERROR(VLOOKUP($A467,Sheet2!$A$2:$C$397,2,FALSE),"C")</f>
        <v>C+</v>
      </c>
      <c r="I467" s="1">
        <f>IFERROR(VLOOKUP($A467,Sheet2!$A$2:$C$397,3,FALSE),0)</f>
        <v>-1.4892512</v>
      </c>
      <c r="J467">
        <f>VLOOKUP($H467,Sheet2!$F$4:$G$16,2,FALSE)</f>
        <v>2.2999999999999998</v>
      </c>
      <c r="K467" s="1">
        <f t="shared" si="29"/>
        <v>40.255374400000001</v>
      </c>
      <c r="L467" s="1">
        <f t="shared" si="30"/>
        <v>40.744625599999999</v>
      </c>
      <c r="M467" s="1">
        <f t="shared" si="31"/>
        <v>-0.48925119999999822</v>
      </c>
    </row>
    <row r="468" spans="1:13" x14ac:dyDescent="0.3">
      <c r="A468" t="s">
        <v>11</v>
      </c>
      <c r="B468" s="2" t="s">
        <v>919</v>
      </c>
      <c r="C468" t="s">
        <v>920</v>
      </c>
      <c r="D468" t="s">
        <v>431</v>
      </c>
      <c r="E468">
        <v>42</v>
      </c>
      <c r="F468">
        <v>47</v>
      </c>
      <c r="G468">
        <f t="shared" si="28"/>
        <v>-5</v>
      </c>
      <c r="H468" t="str">
        <f>IFERROR(VLOOKUP($A468,Sheet2!$A$2:$C$397,2,FALSE),"C")</f>
        <v>B-</v>
      </c>
      <c r="I468" s="1">
        <f>IFERROR(VLOOKUP($A468,Sheet2!$A$2:$C$397,3,FALSE),0)</f>
        <v>0.62980391999999996</v>
      </c>
      <c r="J468">
        <f>VLOOKUP($H468,Sheet2!$F$4:$G$16,2,FALSE)</f>
        <v>2.7</v>
      </c>
      <c r="K468" s="1">
        <f t="shared" si="29"/>
        <v>42.31490196</v>
      </c>
      <c r="L468" s="1">
        <f t="shared" si="30"/>
        <v>46.68509804</v>
      </c>
      <c r="M468" s="1">
        <f t="shared" si="31"/>
        <v>-4.3701960799999995</v>
      </c>
    </row>
    <row r="469" spans="1:13" x14ac:dyDescent="0.3">
      <c r="A469" t="s">
        <v>7</v>
      </c>
      <c r="B469" s="2" t="s">
        <v>919</v>
      </c>
      <c r="C469" t="s">
        <v>500</v>
      </c>
      <c r="D469" t="s">
        <v>420</v>
      </c>
      <c r="E469">
        <v>40</v>
      </c>
      <c r="F469">
        <v>39</v>
      </c>
      <c r="G469">
        <f t="shared" si="28"/>
        <v>1</v>
      </c>
      <c r="H469" t="str">
        <f>IFERROR(VLOOKUP($A469,Sheet2!$A$2:$C$397,2,FALSE),"C")</f>
        <v>C+</v>
      </c>
      <c r="I469" s="1">
        <f>IFERROR(VLOOKUP($A469,Sheet2!$A$2:$C$397,3,FALSE),0)</f>
        <v>-1.4892512</v>
      </c>
      <c r="J469">
        <f>VLOOKUP($H469,Sheet2!$F$4:$G$16,2,FALSE)</f>
        <v>2.2999999999999998</v>
      </c>
      <c r="K469" s="1">
        <f t="shared" si="29"/>
        <v>39.255374400000001</v>
      </c>
      <c r="L469" s="1">
        <f t="shared" si="30"/>
        <v>39.744625599999999</v>
      </c>
      <c r="M469" s="1">
        <f t="shared" si="31"/>
        <v>-0.48925119999999822</v>
      </c>
    </row>
    <row r="470" spans="1:13" x14ac:dyDescent="0.3">
      <c r="A470" t="s">
        <v>7</v>
      </c>
      <c r="B470" s="2" t="s">
        <v>921</v>
      </c>
      <c r="C470" t="s">
        <v>500</v>
      </c>
      <c r="D470" t="s">
        <v>420</v>
      </c>
      <c r="E470">
        <v>39</v>
      </c>
      <c r="F470">
        <v>39</v>
      </c>
      <c r="G470">
        <f t="shared" si="28"/>
        <v>0</v>
      </c>
      <c r="H470" t="str">
        <f>IFERROR(VLOOKUP($A470,Sheet2!$A$2:$C$397,2,FALSE),"C")</f>
        <v>C+</v>
      </c>
      <c r="I470" s="1">
        <f>IFERROR(VLOOKUP($A470,Sheet2!$A$2:$C$397,3,FALSE),0)</f>
        <v>-1.4892512</v>
      </c>
      <c r="J470">
        <f>VLOOKUP($H470,Sheet2!$F$4:$G$16,2,FALSE)</f>
        <v>2.2999999999999998</v>
      </c>
      <c r="K470" s="1">
        <f t="shared" si="29"/>
        <v>38.255374400000001</v>
      </c>
      <c r="L470" s="1">
        <f t="shared" si="30"/>
        <v>39.744625599999999</v>
      </c>
      <c r="M470" s="1">
        <f t="shared" si="31"/>
        <v>-1.4892511999999982</v>
      </c>
    </row>
    <row r="471" spans="1:13" x14ac:dyDescent="0.3">
      <c r="A471" t="s">
        <v>366</v>
      </c>
      <c r="B471" s="2" t="s">
        <v>922</v>
      </c>
      <c r="C471" t="s">
        <v>923</v>
      </c>
      <c r="D471" t="s">
        <v>431</v>
      </c>
      <c r="E471">
        <v>39</v>
      </c>
      <c r="F471">
        <v>46</v>
      </c>
      <c r="G471">
        <f t="shared" si="28"/>
        <v>-7</v>
      </c>
      <c r="H471" t="str">
        <f>IFERROR(VLOOKUP($A471,Sheet2!$A$2:$C$397,2,FALSE),"C")</f>
        <v>A</v>
      </c>
      <c r="I471" s="1">
        <f>IFERROR(VLOOKUP($A471,Sheet2!$A$2:$C$397,3,FALSE),0)</f>
        <v>-1.5</v>
      </c>
      <c r="J471">
        <f>VLOOKUP($H471,Sheet2!$F$4:$G$16,2,FALSE)</f>
        <v>4</v>
      </c>
      <c r="K471" s="1">
        <f t="shared" si="29"/>
        <v>38.25</v>
      </c>
      <c r="L471" s="1">
        <f t="shared" si="30"/>
        <v>46.75</v>
      </c>
      <c r="M471" s="1">
        <f t="shared" si="31"/>
        <v>-8.5</v>
      </c>
    </row>
    <row r="472" spans="1:13" x14ac:dyDescent="0.3">
      <c r="A472" t="s">
        <v>12</v>
      </c>
      <c r="B472" s="2" t="s">
        <v>924</v>
      </c>
      <c r="C472" t="s">
        <v>925</v>
      </c>
      <c r="D472" t="s">
        <v>431</v>
      </c>
      <c r="E472">
        <v>43</v>
      </c>
      <c r="F472">
        <v>38</v>
      </c>
      <c r="G472">
        <f t="shared" si="28"/>
        <v>5</v>
      </c>
      <c r="H472" t="str">
        <f>IFERROR(VLOOKUP($A472,Sheet2!$A$2:$C$397,2,FALSE),"C")</f>
        <v>A</v>
      </c>
      <c r="I472" s="1">
        <f>IFERROR(VLOOKUP($A472,Sheet2!$A$2:$C$397,3,FALSE),0)</f>
        <v>-0.45775194000000002</v>
      </c>
      <c r="J472">
        <f>VLOOKUP($H472,Sheet2!$F$4:$G$16,2,FALSE)</f>
        <v>4</v>
      </c>
      <c r="K472" s="1">
        <f t="shared" si="29"/>
        <v>42.771124030000003</v>
      </c>
      <c r="L472" s="1">
        <f t="shared" si="30"/>
        <v>38.228875969999997</v>
      </c>
      <c r="M472" s="1">
        <f t="shared" si="31"/>
        <v>4.5422480600000057</v>
      </c>
    </row>
    <row r="473" spans="1:13" x14ac:dyDescent="0.3">
      <c r="A473" t="s">
        <v>7</v>
      </c>
      <c r="B473" s="2" t="s">
        <v>926</v>
      </c>
      <c r="C473" t="s">
        <v>500</v>
      </c>
      <c r="D473" t="s">
        <v>420</v>
      </c>
      <c r="E473">
        <v>40</v>
      </c>
      <c r="F473">
        <v>39</v>
      </c>
      <c r="G473">
        <f t="shared" si="28"/>
        <v>1</v>
      </c>
      <c r="H473" t="str">
        <f>IFERROR(VLOOKUP($A473,Sheet2!$A$2:$C$397,2,FALSE),"C")</f>
        <v>C+</v>
      </c>
      <c r="I473" s="1">
        <f>IFERROR(VLOOKUP($A473,Sheet2!$A$2:$C$397,3,FALSE),0)</f>
        <v>-1.4892512</v>
      </c>
      <c r="J473">
        <f>VLOOKUP($H473,Sheet2!$F$4:$G$16,2,FALSE)</f>
        <v>2.2999999999999998</v>
      </c>
      <c r="K473" s="1">
        <f t="shared" si="29"/>
        <v>39.255374400000001</v>
      </c>
      <c r="L473" s="1">
        <f t="shared" si="30"/>
        <v>39.744625599999999</v>
      </c>
      <c r="M473" s="1">
        <f t="shared" si="31"/>
        <v>-0.48925119999999822</v>
      </c>
    </row>
    <row r="474" spans="1:13" x14ac:dyDescent="0.3">
      <c r="A474" t="s">
        <v>7</v>
      </c>
      <c r="B474" s="2" t="s">
        <v>927</v>
      </c>
      <c r="C474" t="s">
        <v>500</v>
      </c>
      <c r="D474" t="s">
        <v>420</v>
      </c>
      <c r="E474">
        <v>42</v>
      </c>
      <c r="F474">
        <v>38</v>
      </c>
      <c r="G474">
        <f t="shared" si="28"/>
        <v>4</v>
      </c>
      <c r="H474" t="str">
        <f>IFERROR(VLOOKUP($A474,Sheet2!$A$2:$C$397,2,FALSE),"C")</f>
        <v>C+</v>
      </c>
      <c r="I474" s="1">
        <f>IFERROR(VLOOKUP($A474,Sheet2!$A$2:$C$397,3,FALSE),0)</f>
        <v>-1.4892512</v>
      </c>
      <c r="J474">
        <f>VLOOKUP($H474,Sheet2!$F$4:$G$16,2,FALSE)</f>
        <v>2.2999999999999998</v>
      </c>
      <c r="K474" s="1">
        <f t="shared" si="29"/>
        <v>41.255374400000001</v>
      </c>
      <c r="L474" s="1">
        <f t="shared" si="30"/>
        <v>38.744625599999999</v>
      </c>
      <c r="M474" s="1">
        <f t="shared" si="31"/>
        <v>2.5107488000000018</v>
      </c>
    </row>
    <row r="475" spans="1:13" x14ac:dyDescent="0.3">
      <c r="A475" t="s">
        <v>366</v>
      </c>
      <c r="B475" s="2" t="s">
        <v>928</v>
      </c>
      <c r="C475" t="s">
        <v>929</v>
      </c>
      <c r="D475" t="s">
        <v>431</v>
      </c>
      <c r="E475">
        <v>41</v>
      </c>
      <c r="F475">
        <v>43</v>
      </c>
      <c r="G475">
        <f t="shared" si="28"/>
        <v>-2</v>
      </c>
      <c r="H475" t="str">
        <f>IFERROR(VLOOKUP($A475,Sheet2!$A$2:$C$397,2,FALSE),"C")</f>
        <v>A</v>
      </c>
      <c r="I475" s="1">
        <f>IFERROR(VLOOKUP($A475,Sheet2!$A$2:$C$397,3,FALSE),0)</f>
        <v>-1.5</v>
      </c>
      <c r="J475">
        <f>VLOOKUP($H475,Sheet2!$F$4:$G$16,2,FALSE)</f>
        <v>4</v>
      </c>
      <c r="K475" s="1">
        <f t="shared" si="29"/>
        <v>40.25</v>
      </c>
      <c r="L475" s="1">
        <f t="shared" si="30"/>
        <v>43.75</v>
      </c>
      <c r="M475" s="1">
        <f t="shared" si="31"/>
        <v>-3.5</v>
      </c>
    </row>
    <row r="476" spans="1:13" x14ac:dyDescent="0.3">
      <c r="A476" t="s">
        <v>7</v>
      </c>
      <c r="B476" s="2" t="s">
        <v>930</v>
      </c>
      <c r="C476" t="s">
        <v>500</v>
      </c>
      <c r="D476" t="s">
        <v>420</v>
      </c>
      <c r="E476">
        <v>39</v>
      </c>
      <c r="F476">
        <v>41</v>
      </c>
      <c r="G476">
        <f t="shared" si="28"/>
        <v>-2</v>
      </c>
      <c r="H476" t="str">
        <f>IFERROR(VLOOKUP($A476,Sheet2!$A$2:$C$397,2,FALSE),"C")</f>
        <v>C+</v>
      </c>
      <c r="I476" s="1">
        <f>IFERROR(VLOOKUP($A476,Sheet2!$A$2:$C$397,3,FALSE),0)</f>
        <v>-1.4892512</v>
      </c>
      <c r="J476">
        <f>VLOOKUP($H476,Sheet2!$F$4:$G$16,2,FALSE)</f>
        <v>2.2999999999999998</v>
      </c>
      <c r="K476" s="1">
        <f t="shared" si="29"/>
        <v>38.255374400000001</v>
      </c>
      <c r="L476" s="1">
        <f t="shared" si="30"/>
        <v>41.744625599999999</v>
      </c>
      <c r="M476" s="1">
        <f t="shared" si="31"/>
        <v>-3.4892511999999982</v>
      </c>
    </row>
    <row r="477" spans="1:13" x14ac:dyDescent="0.3">
      <c r="A477" t="s">
        <v>9</v>
      </c>
      <c r="B477" s="2" t="s">
        <v>931</v>
      </c>
      <c r="C477" t="s">
        <v>932</v>
      </c>
      <c r="D477" t="s">
        <v>431</v>
      </c>
      <c r="E477">
        <v>44</v>
      </c>
      <c r="F477">
        <v>48</v>
      </c>
      <c r="G477">
        <f t="shared" si="28"/>
        <v>-4</v>
      </c>
      <c r="H477" t="str">
        <f>IFERROR(VLOOKUP($A477,Sheet2!$A$2:$C$397,2,FALSE),"C")</f>
        <v>B+</v>
      </c>
      <c r="I477" s="1">
        <f>IFERROR(VLOOKUP($A477,Sheet2!$A$2:$C$397,3,FALSE),0)</f>
        <v>6.0699999999999997E-2</v>
      </c>
      <c r="J477">
        <f>VLOOKUP($H477,Sheet2!$F$4:$G$16,2,FALSE)</f>
        <v>3.3</v>
      </c>
      <c r="K477" s="1">
        <f t="shared" si="29"/>
        <v>44.030349999999999</v>
      </c>
      <c r="L477" s="1">
        <f t="shared" si="30"/>
        <v>47.969650000000001</v>
      </c>
      <c r="M477" s="1">
        <f t="shared" si="31"/>
        <v>-3.9393000000000029</v>
      </c>
    </row>
    <row r="478" spans="1:13" x14ac:dyDescent="0.3">
      <c r="A478" t="s">
        <v>11</v>
      </c>
      <c r="B478" s="2" t="s">
        <v>933</v>
      </c>
      <c r="C478" t="s">
        <v>934</v>
      </c>
      <c r="D478" t="s">
        <v>431</v>
      </c>
      <c r="E478">
        <v>45</v>
      </c>
      <c r="F478">
        <v>47</v>
      </c>
      <c r="G478">
        <f t="shared" si="28"/>
        <v>-2</v>
      </c>
      <c r="H478" t="str">
        <f>IFERROR(VLOOKUP($A478,Sheet2!$A$2:$C$397,2,FALSE),"C")</f>
        <v>B-</v>
      </c>
      <c r="I478" s="1">
        <f>IFERROR(VLOOKUP($A478,Sheet2!$A$2:$C$397,3,FALSE),0)</f>
        <v>0.62980391999999996</v>
      </c>
      <c r="J478">
        <f>VLOOKUP($H478,Sheet2!$F$4:$G$16,2,FALSE)</f>
        <v>2.7</v>
      </c>
      <c r="K478" s="1">
        <f t="shared" si="29"/>
        <v>45.31490196</v>
      </c>
      <c r="L478" s="1">
        <f t="shared" si="30"/>
        <v>46.68509804</v>
      </c>
      <c r="M478" s="1">
        <f t="shared" si="31"/>
        <v>-1.3701960799999995</v>
      </c>
    </row>
    <row r="479" spans="1:13" x14ac:dyDescent="0.3">
      <c r="A479" t="s">
        <v>7</v>
      </c>
      <c r="B479" s="2" t="s">
        <v>931</v>
      </c>
      <c r="C479" t="s">
        <v>500</v>
      </c>
      <c r="D479" t="s">
        <v>420</v>
      </c>
      <c r="E479">
        <v>39</v>
      </c>
      <c r="F479">
        <v>39</v>
      </c>
      <c r="G479">
        <f t="shared" si="28"/>
        <v>0</v>
      </c>
      <c r="H479" t="str">
        <f>IFERROR(VLOOKUP($A479,Sheet2!$A$2:$C$397,2,FALSE),"C")</f>
        <v>C+</v>
      </c>
      <c r="I479" s="1">
        <f>IFERROR(VLOOKUP($A479,Sheet2!$A$2:$C$397,3,FALSE),0)</f>
        <v>-1.4892512</v>
      </c>
      <c r="J479">
        <f>VLOOKUP($H479,Sheet2!$F$4:$G$16,2,FALSE)</f>
        <v>2.2999999999999998</v>
      </c>
      <c r="K479" s="1">
        <f t="shared" si="29"/>
        <v>38.255374400000001</v>
      </c>
      <c r="L479" s="1">
        <f t="shared" si="30"/>
        <v>39.744625599999999</v>
      </c>
      <c r="M479" s="1">
        <f t="shared" si="31"/>
        <v>-1.4892511999999982</v>
      </c>
    </row>
    <row r="480" spans="1:13" x14ac:dyDescent="0.3">
      <c r="A480" t="s">
        <v>7</v>
      </c>
      <c r="B480" s="2" t="s">
        <v>935</v>
      </c>
      <c r="C480" t="s">
        <v>500</v>
      </c>
      <c r="D480" t="s">
        <v>420</v>
      </c>
      <c r="E480">
        <v>38</v>
      </c>
      <c r="F480">
        <v>39</v>
      </c>
      <c r="G480">
        <f t="shared" si="28"/>
        <v>-1</v>
      </c>
      <c r="H480" t="str">
        <f>IFERROR(VLOOKUP($A480,Sheet2!$A$2:$C$397,2,FALSE),"C")</f>
        <v>C+</v>
      </c>
      <c r="I480" s="1">
        <f>IFERROR(VLOOKUP($A480,Sheet2!$A$2:$C$397,3,FALSE),0)</f>
        <v>-1.4892512</v>
      </c>
      <c r="J480">
        <f>VLOOKUP($H480,Sheet2!$F$4:$G$16,2,FALSE)</f>
        <v>2.2999999999999998</v>
      </c>
      <c r="K480" s="1">
        <f t="shared" si="29"/>
        <v>37.255374400000001</v>
      </c>
      <c r="L480" s="1">
        <f t="shared" si="30"/>
        <v>39.744625599999999</v>
      </c>
      <c r="M480" s="1">
        <f t="shared" si="31"/>
        <v>-2.4892511999999982</v>
      </c>
    </row>
    <row r="481" spans="1:13" x14ac:dyDescent="0.3">
      <c r="A481" t="s">
        <v>15</v>
      </c>
      <c r="B481" s="2" t="s">
        <v>936</v>
      </c>
      <c r="C481" t="s">
        <v>937</v>
      </c>
      <c r="D481" t="s">
        <v>431</v>
      </c>
      <c r="E481">
        <v>39</v>
      </c>
      <c r="F481">
        <v>41</v>
      </c>
      <c r="G481">
        <f t="shared" si="28"/>
        <v>-2</v>
      </c>
      <c r="H481" t="str">
        <f>IFERROR(VLOOKUP($A481,Sheet2!$A$2:$C$397,2,FALSE),"C")</f>
        <v>A-</v>
      </c>
      <c r="I481" s="1">
        <f>IFERROR(VLOOKUP($A481,Sheet2!$A$2:$C$397,3,FALSE),0)</f>
        <v>6.8150290000000002E-2</v>
      </c>
      <c r="J481">
        <f>VLOOKUP($H481,Sheet2!$F$4:$G$16,2,FALSE)</f>
        <v>3.7</v>
      </c>
      <c r="K481" s="1">
        <f t="shared" si="29"/>
        <v>39.034075145000003</v>
      </c>
      <c r="L481" s="1">
        <f t="shared" si="30"/>
        <v>40.965924854999997</v>
      </c>
      <c r="M481" s="1">
        <f t="shared" si="31"/>
        <v>-1.9318497099999945</v>
      </c>
    </row>
    <row r="482" spans="1:13" x14ac:dyDescent="0.3">
      <c r="A482" t="s">
        <v>7</v>
      </c>
      <c r="B482" s="2" t="s">
        <v>938</v>
      </c>
      <c r="C482" t="s">
        <v>500</v>
      </c>
      <c r="D482" t="s">
        <v>420</v>
      </c>
      <c r="E482">
        <v>38</v>
      </c>
      <c r="F482">
        <v>41</v>
      </c>
      <c r="G482">
        <f t="shared" si="28"/>
        <v>-3</v>
      </c>
      <c r="H482" t="str">
        <f>IFERROR(VLOOKUP($A482,Sheet2!$A$2:$C$397,2,FALSE),"C")</f>
        <v>C+</v>
      </c>
      <c r="I482" s="1">
        <f>IFERROR(VLOOKUP($A482,Sheet2!$A$2:$C$397,3,FALSE),0)</f>
        <v>-1.4892512</v>
      </c>
      <c r="J482">
        <f>VLOOKUP($H482,Sheet2!$F$4:$G$16,2,FALSE)</f>
        <v>2.2999999999999998</v>
      </c>
      <c r="K482" s="1">
        <f t="shared" si="29"/>
        <v>37.255374400000001</v>
      </c>
      <c r="L482" s="1">
        <f t="shared" si="30"/>
        <v>41.744625599999999</v>
      </c>
      <c r="M482" s="1">
        <f t="shared" si="31"/>
        <v>-4.4892511999999982</v>
      </c>
    </row>
    <row r="483" spans="1:13" x14ac:dyDescent="0.3">
      <c r="A483" t="s">
        <v>7</v>
      </c>
      <c r="B483" s="2" t="s">
        <v>939</v>
      </c>
      <c r="C483" t="s">
        <v>500</v>
      </c>
      <c r="D483" t="s">
        <v>420</v>
      </c>
      <c r="E483">
        <v>38</v>
      </c>
      <c r="F483">
        <v>40</v>
      </c>
      <c r="G483">
        <f t="shared" si="28"/>
        <v>-2</v>
      </c>
      <c r="H483" t="str">
        <f>IFERROR(VLOOKUP($A483,Sheet2!$A$2:$C$397,2,FALSE),"C")</f>
        <v>C+</v>
      </c>
      <c r="I483" s="1">
        <f>IFERROR(VLOOKUP($A483,Sheet2!$A$2:$C$397,3,FALSE),0)</f>
        <v>-1.4892512</v>
      </c>
      <c r="J483">
        <f>VLOOKUP($H483,Sheet2!$F$4:$G$16,2,FALSE)</f>
        <v>2.2999999999999998</v>
      </c>
      <c r="K483" s="1">
        <f t="shared" si="29"/>
        <v>37.255374400000001</v>
      </c>
      <c r="L483" s="1">
        <f t="shared" si="30"/>
        <v>40.744625599999999</v>
      </c>
      <c r="M483" s="1">
        <f t="shared" si="31"/>
        <v>-3.4892511999999982</v>
      </c>
    </row>
    <row r="484" spans="1:13" x14ac:dyDescent="0.3">
      <c r="A484" t="s">
        <v>366</v>
      </c>
      <c r="B484" s="2" t="s">
        <v>940</v>
      </c>
      <c r="C484" t="s">
        <v>490</v>
      </c>
      <c r="D484" t="s">
        <v>431</v>
      </c>
      <c r="E484">
        <v>42</v>
      </c>
      <c r="F484">
        <v>42</v>
      </c>
      <c r="G484">
        <f t="shared" si="28"/>
        <v>0</v>
      </c>
      <c r="H484" t="str">
        <f>IFERROR(VLOOKUP($A484,Sheet2!$A$2:$C$397,2,FALSE),"C")</f>
        <v>A</v>
      </c>
      <c r="I484" s="1">
        <f>IFERROR(VLOOKUP($A484,Sheet2!$A$2:$C$397,3,FALSE),0)</f>
        <v>-1.5</v>
      </c>
      <c r="J484">
        <f>VLOOKUP($H484,Sheet2!$F$4:$G$16,2,FALSE)</f>
        <v>4</v>
      </c>
      <c r="K484" s="1">
        <f t="shared" si="29"/>
        <v>41.25</v>
      </c>
      <c r="L484" s="1">
        <f t="shared" si="30"/>
        <v>42.75</v>
      </c>
      <c r="M484" s="1">
        <f t="shared" si="31"/>
        <v>-1.5</v>
      </c>
    </row>
    <row r="485" spans="1:13" x14ac:dyDescent="0.3">
      <c r="A485" t="s">
        <v>7</v>
      </c>
      <c r="B485" s="2" t="s">
        <v>941</v>
      </c>
      <c r="C485" t="s">
        <v>500</v>
      </c>
      <c r="D485" t="s">
        <v>420</v>
      </c>
      <c r="E485">
        <v>38</v>
      </c>
      <c r="F485">
        <v>40</v>
      </c>
      <c r="G485">
        <f t="shared" si="28"/>
        <v>-2</v>
      </c>
      <c r="H485" t="str">
        <f>IFERROR(VLOOKUP($A485,Sheet2!$A$2:$C$397,2,FALSE),"C")</f>
        <v>C+</v>
      </c>
      <c r="I485" s="1">
        <f>IFERROR(VLOOKUP($A485,Sheet2!$A$2:$C$397,3,FALSE),0)</f>
        <v>-1.4892512</v>
      </c>
      <c r="J485">
        <f>VLOOKUP($H485,Sheet2!$F$4:$G$16,2,FALSE)</f>
        <v>2.2999999999999998</v>
      </c>
      <c r="K485" s="1">
        <f t="shared" si="29"/>
        <v>37.255374400000001</v>
      </c>
      <c r="L485" s="1">
        <f t="shared" si="30"/>
        <v>40.744625599999999</v>
      </c>
      <c r="M485" s="1">
        <f t="shared" si="31"/>
        <v>-3.4892511999999982</v>
      </c>
    </row>
    <row r="486" spans="1:13" x14ac:dyDescent="0.3">
      <c r="A486" t="s">
        <v>7</v>
      </c>
      <c r="B486" s="2" t="s">
        <v>942</v>
      </c>
      <c r="C486" t="s">
        <v>500</v>
      </c>
      <c r="D486" t="s">
        <v>420</v>
      </c>
      <c r="E486">
        <v>37</v>
      </c>
      <c r="F486">
        <v>39</v>
      </c>
      <c r="G486">
        <f t="shared" si="28"/>
        <v>-2</v>
      </c>
      <c r="H486" t="str">
        <f>IFERROR(VLOOKUP($A486,Sheet2!$A$2:$C$397,2,FALSE),"C")</f>
        <v>C+</v>
      </c>
      <c r="I486" s="1">
        <f>IFERROR(VLOOKUP($A486,Sheet2!$A$2:$C$397,3,FALSE),0)</f>
        <v>-1.4892512</v>
      </c>
      <c r="J486">
        <f>VLOOKUP($H486,Sheet2!$F$4:$G$16,2,FALSE)</f>
        <v>2.2999999999999998</v>
      </c>
      <c r="K486" s="1">
        <f t="shared" si="29"/>
        <v>36.255374400000001</v>
      </c>
      <c r="L486" s="1">
        <f t="shared" si="30"/>
        <v>39.744625599999999</v>
      </c>
      <c r="M486" s="1">
        <f t="shared" si="31"/>
        <v>-3.4892511999999982</v>
      </c>
    </row>
    <row r="487" spans="1:13" x14ac:dyDescent="0.3">
      <c r="A487" t="s">
        <v>505</v>
      </c>
      <c r="B487" s="2" t="s">
        <v>943</v>
      </c>
      <c r="C487" t="s">
        <v>944</v>
      </c>
      <c r="D487" t="s">
        <v>420</v>
      </c>
      <c r="E487">
        <v>43</v>
      </c>
      <c r="F487">
        <v>43</v>
      </c>
      <c r="G487">
        <f t="shared" si="28"/>
        <v>0</v>
      </c>
      <c r="H487" t="str">
        <f>IFERROR(VLOOKUP($A487,Sheet2!$A$2:$C$397,2,FALSE),"C")</f>
        <v>C</v>
      </c>
      <c r="I487" s="1">
        <f>IFERROR(VLOOKUP($A487,Sheet2!$A$2:$C$397,3,FALSE),0)</f>
        <v>0</v>
      </c>
      <c r="J487">
        <f>VLOOKUP($H487,Sheet2!$F$4:$G$16,2,FALSE)</f>
        <v>2</v>
      </c>
      <c r="K487" s="1">
        <f t="shared" si="29"/>
        <v>43</v>
      </c>
      <c r="L487" s="1">
        <f t="shared" si="30"/>
        <v>43</v>
      </c>
      <c r="M487" s="1">
        <f t="shared" si="31"/>
        <v>0</v>
      </c>
    </row>
    <row r="488" spans="1:13" x14ac:dyDescent="0.3">
      <c r="A488" t="s">
        <v>7</v>
      </c>
      <c r="B488" s="2" t="s">
        <v>945</v>
      </c>
      <c r="C488" t="s">
        <v>500</v>
      </c>
      <c r="D488" t="s">
        <v>420</v>
      </c>
      <c r="E488">
        <v>37</v>
      </c>
      <c r="F488">
        <v>41</v>
      </c>
      <c r="G488">
        <f t="shared" si="28"/>
        <v>-4</v>
      </c>
      <c r="H488" t="str">
        <f>IFERROR(VLOOKUP($A488,Sheet2!$A$2:$C$397,2,FALSE),"C")</f>
        <v>C+</v>
      </c>
      <c r="I488" s="1">
        <f>IFERROR(VLOOKUP($A488,Sheet2!$A$2:$C$397,3,FALSE),0)</f>
        <v>-1.4892512</v>
      </c>
      <c r="J488">
        <f>VLOOKUP($H488,Sheet2!$F$4:$G$16,2,FALSE)</f>
        <v>2.2999999999999998</v>
      </c>
      <c r="K488" s="1">
        <f t="shared" si="29"/>
        <v>36.255374400000001</v>
      </c>
      <c r="L488" s="1">
        <f t="shared" si="30"/>
        <v>41.744625599999999</v>
      </c>
      <c r="M488" s="1">
        <f t="shared" si="31"/>
        <v>-5.4892511999999982</v>
      </c>
    </row>
    <row r="489" spans="1:13" x14ac:dyDescent="0.3">
      <c r="A489" t="s">
        <v>366</v>
      </c>
      <c r="B489" s="2" t="s">
        <v>946</v>
      </c>
      <c r="C489" t="s">
        <v>494</v>
      </c>
      <c r="D489" t="s">
        <v>431</v>
      </c>
      <c r="E489">
        <v>43</v>
      </c>
      <c r="F489">
        <v>39</v>
      </c>
      <c r="G489">
        <f t="shared" si="28"/>
        <v>4</v>
      </c>
      <c r="H489" t="str">
        <f>IFERROR(VLOOKUP($A489,Sheet2!$A$2:$C$397,2,FALSE),"C")</f>
        <v>A</v>
      </c>
      <c r="I489" s="1">
        <f>IFERROR(VLOOKUP($A489,Sheet2!$A$2:$C$397,3,FALSE),0)</f>
        <v>-1.5</v>
      </c>
      <c r="J489">
        <f>VLOOKUP($H489,Sheet2!$F$4:$G$16,2,FALSE)</f>
        <v>4</v>
      </c>
      <c r="K489" s="1">
        <f t="shared" si="29"/>
        <v>42.25</v>
      </c>
      <c r="L489" s="1">
        <f t="shared" si="30"/>
        <v>39.75</v>
      </c>
      <c r="M489" s="1">
        <f t="shared" si="31"/>
        <v>2.5</v>
      </c>
    </row>
    <row r="490" spans="1:13" x14ac:dyDescent="0.3">
      <c r="A490" t="s">
        <v>7</v>
      </c>
      <c r="B490" s="2" t="s">
        <v>947</v>
      </c>
      <c r="C490" t="s">
        <v>500</v>
      </c>
      <c r="D490" t="s">
        <v>420</v>
      </c>
      <c r="E490">
        <v>38</v>
      </c>
      <c r="F490">
        <v>41</v>
      </c>
      <c r="G490">
        <f t="shared" si="28"/>
        <v>-3</v>
      </c>
      <c r="H490" t="str">
        <f>IFERROR(VLOOKUP($A490,Sheet2!$A$2:$C$397,2,FALSE),"C")</f>
        <v>C+</v>
      </c>
      <c r="I490" s="1">
        <f>IFERROR(VLOOKUP($A490,Sheet2!$A$2:$C$397,3,FALSE),0)</f>
        <v>-1.4892512</v>
      </c>
      <c r="J490">
        <f>VLOOKUP($H490,Sheet2!$F$4:$G$16,2,FALSE)</f>
        <v>2.2999999999999998</v>
      </c>
      <c r="K490" s="1">
        <f t="shared" si="29"/>
        <v>37.255374400000001</v>
      </c>
      <c r="L490" s="1">
        <f t="shared" si="30"/>
        <v>41.744625599999999</v>
      </c>
      <c r="M490" s="1">
        <f t="shared" si="31"/>
        <v>-4.4892511999999982</v>
      </c>
    </row>
    <row r="491" spans="1:13" x14ac:dyDescent="0.3">
      <c r="A491" t="s">
        <v>7</v>
      </c>
      <c r="B491" s="2" t="s">
        <v>948</v>
      </c>
      <c r="C491" t="s">
        <v>500</v>
      </c>
      <c r="D491" t="s">
        <v>420</v>
      </c>
      <c r="E491">
        <v>38</v>
      </c>
      <c r="F491">
        <v>42</v>
      </c>
      <c r="G491">
        <f t="shared" si="28"/>
        <v>-4</v>
      </c>
      <c r="H491" t="str">
        <f>IFERROR(VLOOKUP($A491,Sheet2!$A$2:$C$397,2,FALSE),"C")</f>
        <v>C+</v>
      </c>
      <c r="I491" s="1">
        <f>IFERROR(VLOOKUP($A491,Sheet2!$A$2:$C$397,3,FALSE),0)</f>
        <v>-1.4892512</v>
      </c>
      <c r="J491">
        <f>VLOOKUP($H491,Sheet2!$F$4:$G$16,2,FALSE)</f>
        <v>2.2999999999999998</v>
      </c>
      <c r="K491" s="1">
        <f t="shared" si="29"/>
        <v>37.255374400000001</v>
      </c>
      <c r="L491" s="1">
        <f t="shared" si="30"/>
        <v>42.744625599999999</v>
      </c>
      <c r="M491" s="1">
        <f t="shared" si="31"/>
        <v>-5.4892511999999982</v>
      </c>
    </row>
    <row r="492" spans="1:13" x14ac:dyDescent="0.3">
      <c r="A492" t="s">
        <v>7</v>
      </c>
      <c r="B492" s="2" t="s">
        <v>949</v>
      </c>
      <c r="C492" t="s">
        <v>500</v>
      </c>
      <c r="D492" t="s">
        <v>420</v>
      </c>
      <c r="E492">
        <v>37</v>
      </c>
      <c r="F492">
        <v>41</v>
      </c>
      <c r="G492">
        <f t="shared" si="28"/>
        <v>-4</v>
      </c>
      <c r="H492" t="str">
        <f>IFERROR(VLOOKUP($A492,Sheet2!$A$2:$C$397,2,FALSE),"C")</f>
        <v>C+</v>
      </c>
      <c r="I492" s="1">
        <f>IFERROR(VLOOKUP($A492,Sheet2!$A$2:$C$397,3,FALSE),0)</f>
        <v>-1.4892512</v>
      </c>
      <c r="J492">
        <f>VLOOKUP($H492,Sheet2!$F$4:$G$16,2,FALSE)</f>
        <v>2.2999999999999998</v>
      </c>
      <c r="K492" s="1">
        <f t="shared" si="29"/>
        <v>36.255374400000001</v>
      </c>
      <c r="L492" s="1">
        <f t="shared" si="30"/>
        <v>41.744625599999999</v>
      </c>
      <c r="M492" s="1">
        <f t="shared" si="31"/>
        <v>-5.4892511999999982</v>
      </c>
    </row>
    <row r="493" spans="1:13" x14ac:dyDescent="0.3">
      <c r="A493" t="s">
        <v>366</v>
      </c>
      <c r="B493" s="2" t="s">
        <v>950</v>
      </c>
      <c r="C493" t="s">
        <v>951</v>
      </c>
      <c r="D493" t="s">
        <v>431</v>
      </c>
      <c r="E493">
        <v>40</v>
      </c>
      <c r="F493">
        <v>43</v>
      </c>
      <c r="G493">
        <f t="shared" si="28"/>
        <v>-3</v>
      </c>
      <c r="H493" t="str">
        <f>IFERROR(VLOOKUP($A493,Sheet2!$A$2:$C$397,2,FALSE),"C")</f>
        <v>A</v>
      </c>
      <c r="I493" s="1">
        <f>IFERROR(VLOOKUP($A493,Sheet2!$A$2:$C$397,3,FALSE),0)</f>
        <v>-1.5</v>
      </c>
      <c r="J493">
        <f>VLOOKUP($H493,Sheet2!$F$4:$G$16,2,FALSE)</f>
        <v>4</v>
      </c>
      <c r="K493" s="1">
        <f t="shared" si="29"/>
        <v>39.25</v>
      </c>
      <c r="L493" s="1">
        <f t="shared" si="30"/>
        <v>43.75</v>
      </c>
      <c r="M493" s="1">
        <f t="shared" si="31"/>
        <v>-4.5</v>
      </c>
    </row>
    <row r="494" spans="1:13" x14ac:dyDescent="0.3">
      <c r="A494" t="s">
        <v>7</v>
      </c>
      <c r="B494" s="2" t="s">
        <v>952</v>
      </c>
      <c r="C494" t="s">
        <v>500</v>
      </c>
      <c r="D494" t="s">
        <v>420</v>
      </c>
      <c r="E494">
        <v>38</v>
      </c>
      <c r="F494">
        <v>40</v>
      </c>
      <c r="G494">
        <f t="shared" si="28"/>
        <v>-2</v>
      </c>
      <c r="H494" t="str">
        <f>IFERROR(VLOOKUP($A494,Sheet2!$A$2:$C$397,2,FALSE),"C")</f>
        <v>C+</v>
      </c>
      <c r="I494" s="1">
        <f>IFERROR(VLOOKUP($A494,Sheet2!$A$2:$C$397,3,FALSE),0)</f>
        <v>-1.4892512</v>
      </c>
      <c r="J494">
        <f>VLOOKUP($H494,Sheet2!$F$4:$G$16,2,FALSE)</f>
        <v>2.2999999999999998</v>
      </c>
      <c r="K494" s="1">
        <f t="shared" si="29"/>
        <v>37.255374400000001</v>
      </c>
      <c r="L494" s="1">
        <f t="shared" si="30"/>
        <v>40.744625599999999</v>
      </c>
      <c r="M494" s="1">
        <f t="shared" si="31"/>
        <v>-3.4892511999999982</v>
      </c>
    </row>
    <row r="495" spans="1:13" x14ac:dyDescent="0.3">
      <c r="A495" t="s">
        <v>9</v>
      </c>
      <c r="B495" s="2" t="s">
        <v>953</v>
      </c>
      <c r="C495" t="s">
        <v>954</v>
      </c>
      <c r="D495" t="s">
        <v>431</v>
      </c>
      <c r="E495">
        <v>46</v>
      </c>
      <c r="F495">
        <v>45</v>
      </c>
      <c r="G495">
        <f t="shared" si="28"/>
        <v>1</v>
      </c>
      <c r="H495" t="str">
        <f>IFERROR(VLOOKUP($A495,Sheet2!$A$2:$C$397,2,FALSE),"C")</f>
        <v>B+</v>
      </c>
      <c r="I495" s="1">
        <f>IFERROR(VLOOKUP($A495,Sheet2!$A$2:$C$397,3,FALSE),0)</f>
        <v>6.0699999999999997E-2</v>
      </c>
      <c r="J495">
        <f>VLOOKUP($H495,Sheet2!$F$4:$G$16,2,FALSE)</f>
        <v>3.3</v>
      </c>
      <c r="K495" s="1">
        <f t="shared" si="29"/>
        <v>46.030349999999999</v>
      </c>
      <c r="L495" s="1">
        <f t="shared" si="30"/>
        <v>44.969650000000001</v>
      </c>
      <c r="M495" s="1">
        <f t="shared" si="31"/>
        <v>1.0606999999999971</v>
      </c>
    </row>
    <row r="496" spans="1:13" x14ac:dyDescent="0.3">
      <c r="A496" t="s">
        <v>7</v>
      </c>
      <c r="B496" s="2" t="s">
        <v>953</v>
      </c>
      <c r="C496" t="s">
        <v>500</v>
      </c>
      <c r="D496" t="s">
        <v>420</v>
      </c>
      <c r="E496">
        <v>37</v>
      </c>
      <c r="F496">
        <v>41</v>
      </c>
      <c r="G496">
        <f t="shared" si="28"/>
        <v>-4</v>
      </c>
      <c r="H496" t="str">
        <f>IFERROR(VLOOKUP($A496,Sheet2!$A$2:$C$397,2,FALSE),"C")</f>
        <v>C+</v>
      </c>
      <c r="I496" s="1">
        <f>IFERROR(VLOOKUP($A496,Sheet2!$A$2:$C$397,3,FALSE),0)</f>
        <v>-1.4892512</v>
      </c>
      <c r="J496">
        <f>VLOOKUP($H496,Sheet2!$F$4:$G$16,2,FALSE)</f>
        <v>2.2999999999999998</v>
      </c>
      <c r="K496" s="1">
        <f t="shared" si="29"/>
        <v>36.255374400000001</v>
      </c>
      <c r="L496" s="1">
        <f t="shared" si="30"/>
        <v>41.744625599999999</v>
      </c>
      <c r="M496" s="1">
        <f t="shared" si="31"/>
        <v>-5.4892511999999982</v>
      </c>
    </row>
    <row r="497" spans="1:13" x14ac:dyDescent="0.3">
      <c r="A497" t="s">
        <v>13</v>
      </c>
      <c r="B497" s="2" t="s">
        <v>955</v>
      </c>
      <c r="C497" t="s">
        <v>956</v>
      </c>
      <c r="D497" t="s">
        <v>431</v>
      </c>
      <c r="E497">
        <v>44</v>
      </c>
      <c r="F497">
        <v>45</v>
      </c>
      <c r="G497">
        <f t="shared" si="28"/>
        <v>-1</v>
      </c>
      <c r="H497" t="str">
        <f>IFERROR(VLOOKUP($A497,Sheet2!$A$2:$C$397,2,FALSE),"C")</f>
        <v>A+</v>
      </c>
      <c r="I497" s="1">
        <f>IFERROR(VLOOKUP($A497,Sheet2!$A$2:$C$397,3,FALSE),0)</f>
        <v>0.61341175999999997</v>
      </c>
      <c r="J497">
        <f>VLOOKUP($H497,Sheet2!$F$4:$G$16,2,FALSE)</f>
        <v>4</v>
      </c>
      <c r="K497" s="1">
        <f t="shared" si="29"/>
        <v>44.306705880000003</v>
      </c>
      <c r="L497" s="1">
        <f t="shared" si="30"/>
        <v>44.693294119999997</v>
      </c>
      <c r="M497" s="1">
        <f t="shared" si="31"/>
        <v>-0.3865882399999947</v>
      </c>
    </row>
    <row r="498" spans="1:13" x14ac:dyDescent="0.3">
      <c r="A498" t="s">
        <v>11</v>
      </c>
      <c r="B498" s="2" t="s">
        <v>955</v>
      </c>
      <c r="C498" t="s">
        <v>957</v>
      </c>
      <c r="D498" t="s">
        <v>431</v>
      </c>
      <c r="E498">
        <v>47</v>
      </c>
      <c r="F498">
        <v>43</v>
      </c>
      <c r="G498">
        <f t="shared" si="28"/>
        <v>4</v>
      </c>
      <c r="H498" t="str">
        <f>IFERROR(VLOOKUP($A498,Sheet2!$A$2:$C$397,2,FALSE),"C")</f>
        <v>B-</v>
      </c>
      <c r="I498" s="1">
        <f>IFERROR(VLOOKUP($A498,Sheet2!$A$2:$C$397,3,FALSE),0)</f>
        <v>0.62980391999999996</v>
      </c>
      <c r="J498">
        <f>VLOOKUP($H498,Sheet2!$F$4:$G$16,2,FALSE)</f>
        <v>2.7</v>
      </c>
      <c r="K498" s="1">
        <f t="shared" si="29"/>
        <v>47.31490196</v>
      </c>
      <c r="L498" s="1">
        <f t="shared" si="30"/>
        <v>42.68509804</v>
      </c>
      <c r="M498" s="1">
        <f t="shared" si="31"/>
        <v>4.6298039200000005</v>
      </c>
    </row>
    <row r="499" spans="1:13" x14ac:dyDescent="0.3">
      <c r="A499" t="s">
        <v>7</v>
      </c>
      <c r="B499" s="2" t="s">
        <v>955</v>
      </c>
      <c r="C499" t="s">
        <v>500</v>
      </c>
      <c r="D499" t="s">
        <v>420</v>
      </c>
      <c r="E499">
        <v>40</v>
      </c>
      <c r="F499">
        <v>38</v>
      </c>
      <c r="G499">
        <f t="shared" si="28"/>
        <v>2</v>
      </c>
      <c r="H499" t="str">
        <f>IFERROR(VLOOKUP($A499,Sheet2!$A$2:$C$397,2,FALSE),"C")</f>
        <v>C+</v>
      </c>
      <c r="I499" s="1">
        <f>IFERROR(VLOOKUP($A499,Sheet2!$A$2:$C$397,3,FALSE),0)</f>
        <v>-1.4892512</v>
      </c>
      <c r="J499">
        <f>VLOOKUP($H499,Sheet2!$F$4:$G$16,2,FALSE)</f>
        <v>2.2999999999999998</v>
      </c>
      <c r="K499" s="1">
        <f t="shared" si="29"/>
        <v>39.255374400000001</v>
      </c>
      <c r="L499" s="1">
        <f t="shared" si="30"/>
        <v>38.744625599999999</v>
      </c>
      <c r="M499" s="1">
        <f t="shared" si="31"/>
        <v>0.51074880000000178</v>
      </c>
    </row>
    <row r="500" spans="1:13" x14ac:dyDescent="0.3">
      <c r="A500" t="s">
        <v>7</v>
      </c>
      <c r="B500" s="2" t="s">
        <v>958</v>
      </c>
      <c r="C500" t="s">
        <v>500</v>
      </c>
      <c r="D500" t="s">
        <v>420</v>
      </c>
      <c r="E500">
        <v>41</v>
      </c>
      <c r="F500">
        <v>40</v>
      </c>
      <c r="G500">
        <f t="shared" si="28"/>
        <v>1</v>
      </c>
      <c r="H500" t="str">
        <f>IFERROR(VLOOKUP($A500,Sheet2!$A$2:$C$397,2,FALSE),"C")</f>
        <v>C+</v>
      </c>
      <c r="I500" s="1">
        <f>IFERROR(VLOOKUP($A500,Sheet2!$A$2:$C$397,3,FALSE),0)</f>
        <v>-1.4892512</v>
      </c>
      <c r="J500">
        <f>VLOOKUP($H500,Sheet2!$F$4:$G$16,2,FALSE)</f>
        <v>2.2999999999999998</v>
      </c>
      <c r="K500" s="1">
        <f t="shared" si="29"/>
        <v>40.255374400000001</v>
      </c>
      <c r="L500" s="1">
        <f t="shared" si="30"/>
        <v>40.744625599999999</v>
      </c>
      <c r="M500" s="1">
        <f t="shared" si="31"/>
        <v>-0.48925119999999822</v>
      </c>
    </row>
    <row r="501" spans="1:13" x14ac:dyDescent="0.3">
      <c r="A501" t="s">
        <v>366</v>
      </c>
      <c r="B501" s="2" t="s">
        <v>959</v>
      </c>
      <c r="C501" t="s">
        <v>772</v>
      </c>
      <c r="D501" t="s">
        <v>431</v>
      </c>
      <c r="E501">
        <v>44</v>
      </c>
      <c r="F501">
        <v>41</v>
      </c>
      <c r="G501">
        <f t="shared" si="28"/>
        <v>3</v>
      </c>
      <c r="H501" t="str">
        <f>IFERROR(VLOOKUP($A501,Sheet2!$A$2:$C$397,2,FALSE),"C")</f>
        <v>A</v>
      </c>
      <c r="I501" s="1">
        <f>IFERROR(VLOOKUP($A501,Sheet2!$A$2:$C$397,3,FALSE),0)</f>
        <v>-1.5</v>
      </c>
      <c r="J501">
        <f>VLOOKUP($H501,Sheet2!$F$4:$G$16,2,FALSE)</f>
        <v>4</v>
      </c>
      <c r="K501" s="1">
        <f t="shared" si="29"/>
        <v>43.25</v>
      </c>
      <c r="L501" s="1">
        <f t="shared" si="30"/>
        <v>41.75</v>
      </c>
      <c r="M501" s="1">
        <f t="shared" si="31"/>
        <v>1.5</v>
      </c>
    </row>
    <row r="502" spans="1:13" x14ac:dyDescent="0.3">
      <c r="A502" t="s">
        <v>7</v>
      </c>
      <c r="B502" s="2" t="s">
        <v>960</v>
      </c>
      <c r="C502" t="s">
        <v>500</v>
      </c>
      <c r="D502" t="s">
        <v>420</v>
      </c>
      <c r="E502">
        <v>38</v>
      </c>
      <c r="F502">
        <v>40</v>
      </c>
      <c r="G502">
        <f t="shared" si="28"/>
        <v>-2</v>
      </c>
      <c r="H502" t="str">
        <f>IFERROR(VLOOKUP($A502,Sheet2!$A$2:$C$397,2,FALSE),"C")</f>
        <v>C+</v>
      </c>
      <c r="I502" s="1">
        <f>IFERROR(VLOOKUP($A502,Sheet2!$A$2:$C$397,3,FALSE),0)</f>
        <v>-1.4892512</v>
      </c>
      <c r="J502">
        <f>VLOOKUP($H502,Sheet2!$F$4:$G$16,2,FALSE)</f>
        <v>2.2999999999999998</v>
      </c>
      <c r="K502" s="1">
        <f t="shared" si="29"/>
        <v>37.255374400000001</v>
      </c>
      <c r="L502" s="1">
        <f t="shared" si="30"/>
        <v>40.744625599999999</v>
      </c>
      <c r="M502" s="1">
        <f t="shared" si="31"/>
        <v>-3.4892511999999982</v>
      </c>
    </row>
    <row r="503" spans="1:13" x14ac:dyDescent="0.3">
      <c r="A503" t="s">
        <v>12</v>
      </c>
      <c r="B503" s="2" t="s">
        <v>961</v>
      </c>
      <c r="C503" t="s">
        <v>962</v>
      </c>
      <c r="D503" t="s">
        <v>431</v>
      </c>
      <c r="E503">
        <v>42</v>
      </c>
      <c r="F503">
        <v>48</v>
      </c>
      <c r="G503">
        <f t="shared" si="28"/>
        <v>-6</v>
      </c>
      <c r="H503" t="str">
        <f>IFERROR(VLOOKUP($A503,Sheet2!$A$2:$C$397,2,FALSE),"C")</f>
        <v>A</v>
      </c>
      <c r="I503" s="1">
        <f>IFERROR(VLOOKUP($A503,Sheet2!$A$2:$C$397,3,FALSE),0)</f>
        <v>-0.45775194000000002</v>
      </c>
      <c r="J503">
        <f>VLOOKUP($H503,Sheet2!$F$4:$G$16,2,FALSE)</f>
        <v>4</v>
      </c>
      <c r="K503" s="1">
        <f t="shared" si="29"/>
        <v>41.771124030000003</v>
      </c>
      <c r="L503" s="1">
        <f t="shared" si="30"/>
        <v>48.228875969999997</v>
      </c>
      <c r="M503" s="1">
        <f t="shared" si="31"/>
        <v>-6.4577519399999943</v>
      </c>
    </row>
    <row r="504" spans="1:13" x14ac:dyDescent="0.3">
      <c r="A504" t="s">
        <v>7</v>
      </c>
      <c r="B504" s="2" t="s">
        <v>963</v>
      </c>
      <c r="C504" t="s">
        <v>500</v>
      </c>
      <c r="D504" t="s">
        <v>420</v>
      </c>
      <c r="E504">
        <v>39</v>
      </c>
      <c r="F504">
        <v>40</v>
      </c>
      <c r="G504">
        <f t="shared" si="28"/>
        <v>-1</v>
      </c>
      <c r="H504" t="str">
        <f>IFERROR(VLOOKUP($A504,Sheet2!$A$2:$C$397,2,FALSE),"C")</f>
        <v>C+</v>
      </c>
      <c r="I504" s="1">
        <f>IFERROR(VLOOKUP($A504,Sheet2!$A$2:$C$397,3,FALSE),0)</f>
        <v>-1.4892512</v>
      </c>
      <c r="J504">
        <f>VLOOKUP($H504,Sheet2!$F$4:$G$16,2,FALSE)</f>
        <v>2.2999999999999998</v>
      </c>
      <c r="K504" s="1">
        <f t="shared" si="29"/>
        <v>38.255374400000001</v>
      </c>
      <c r="L504" s="1">
        <f t="shared" si="30"/>
        <v>40.744625599999999</v>
      </c>
      <c r="M504" s="1">
        <f t="shared" si="31"/>
        <v>-2.4892511999999982</v>
      </c>
    </row>
    <row r="505" spans="1:13" x14ac:dyDescent="0.3">
      <c r="A505" t="s">
        <v>15</v>
      </c>
      <c r="B505" s="2" t="s">
        <v>964</v>
      </c>
      <c r="C505" t="s">
        <v>965</v>
      </c>
      <c r="D505" t="s">
        <v>431</v>
      </c>
      <c r="E505">
        <v>38</v>
      </c>
      <c r="F505">
        <v>40</v>
      </c>
      <c r="G505">
        <f t="shared" si="28"/>
        <v>-2</v>
      </c>
      <c r="H505" t="str">
        <f>IFERROR(VLOOKUP($A505,Sheet2!$A$2:$C$397,2,FALSE),"C")</f>
        <v>A-</v>
      </c>
      <c r="I505" s="1">
        <f>IFERROR(VLOOKUP($A505,Sheet2!$A$2:$C$397,3,FALSE),0)</f>
        <v>6.8150290000000002E-2</v>
      </c>
      <c r="J505">
        <f>VLOOKUP($H505,Sheet2!$F$4:$G$16,2,FALSE)</f>
        <v>3.7</v>
      </c>
      <c r="K505" s="1">
        <f t="shared" si="29"/>
        <v>38.034075145000003</v>
      </c>
      <c r="L505" s="1">
        <f t="shared" si="30"/>
        <v>39.965924854999997</v>
      </c>
      <c r="M505" s="1">
        <f t="shared" si="31"/>
        <v>-1.9318497099999945</v>
      </c>
    </row>
    <row r="506" spans="1:13" x14ac:dyDescent="0.3">
      <c r="A506" t="s">
        <v>966</v>
      </c>
      <c r="B506" s="2" t="s">
        <v>967</v>
      </c>
      <c r="C506" t="s">
        <v>476</v>
      </c>
      <c r="D506" t="s">
        <v>1</v>
      </c>
      <c r="E506">
        <v>36</v>
      </c>
      <c r="F506">
        <v>40</v>
      </c>
      <c r="G506">
        <f t="shared" si="28"/>
        <v>-4</v>
      </c>
      <c r="H506" t="str">
        <f>IFERROR(VLOOKUP($A506,Sheet2!$A$2:$C$397,2,FALSE),"C")</f>
        <v>C</v>
      </c>
      <c r="I506" s="1">
        <f>IFERROR(VLOOKUP($A506,Sheet2!$A$2:$C$397,3,FALSE),0)</f>
        <v>0</v>
      </c>
      <c r="J506">
        <f>VLOOKUP($H506,Sheet2!$F$4:$G$16,2,FALSE)</f>
        <v>2</v>
      </c>
      <c r="K506" s="1">
        <f t="shared" si="29"/>
        <v>36</v>
      </c>
      <c r="L506" s="1">
        <f t="shared" si="30"/>
        <v>40</v>
      </c>
      <c r="M506" s="1">
        <f t="shared" si="31"/>
        <v>-4</v>
      </c>
    </row>
    <row r="507" spans="1:13" x14ac:dyDescent="0.3">
      <c r="A507" t="s">
        <v>7</v>
      </c>
      <c r="B507" s="2" t="s">
        <v>967</v>
      </c>
      <c r="C507" t="s">
        <v>500</v>
      </c>
      <c r="D507" t="s">
        <v>420</v>
      </c>
      <c r="E507">
        <v>38</v>
      </c>
      <c r="F507">
        <v>39</v>
      </c>
      <c r="G507">
        <f t="shared" si="28"/>
        <v>-1</v>
      </c>
      <c r="H507" t="str">
        <f>IFERROR(VLOOKUP($A507,Sheet2!$A$2:$C$397,2,FALSE),"C")</f>
        <v>C+</v>
      </c>
      <c r="I507" s="1">
        <f>IFERROR(VLOOKUP($A507,Sheet2!$A$2:$C$397,3,FALSE),0)</f>
        <v>-1.4892512</v>
      </c>
      <c r="J507">
        <f>VLOOKUP($H507,Sheet2!$F$4:$G$16,2,FALSE)</f>
        <v>2.2999999999999998</v>
      </c>
      <c r="K507" s="1">
        <f t="shared" si="29"/>
        <v>37.255374400000001</v>
      </c>
      <c r="L507" s="1">
        <f t="shared" si="30"/>
        <v>39.744625599999999</v>
      </c>
      <c r="M507" s="1">
        <f t="shared" si="31"/>
        <v>-2.4892511999999982</v>
      </c>
    </row>
    <row r="508" spans="1:13" x14ac:dyDescent="0.3">
      <c r="A508" t="s">
        <v>2</v>
      </c>
      <c r="B508" s="2" t="s">
        <v>968</v>
      </c>
      <c r="C508" t="s">
        <v>969</v>
      </c>
      <c r="D508" t="s">
        <v>420</v>
      </c>
      <c r="E508">
        <v>43</v>
      </c>
      <c r="F508">
        <v>44</v>
      </c>
      <c r="G508">
        <f t="shared" si="28"/>
        <v>-1</v>
      </c>
      <c r="H508" t="str">
        <f>IFERROR(VLOOKUP($A508,Sheet2!$A$2:$C$397,2,FALSE),"C")</f>
        <v>B-</v>
      </c>
      <c r="I508" s="1">
        <f>IFERROR(VLOOKUP($A508,Sheet2!$A$2:$C$397,3,FALSE),0)</f>
        <v>8.7878789999999998E-2</v>
      </c>
      <c r="J508">
        <f>VLOOKUP($H508,Sheet2!$F$4:$G$16,2,FALSE)</f>
        <v>2.7</v>
      </c>
      <c r="K508" s="1">
        <f t="shared" si="29"/>
        <v>43.043939395000002</v>
      </c>
      <c r="L508" s="1">
        <f t="shared" si="30"/>
        <v>43.956060604999998</v>
      </c>
      <c r="M508" s="1">
        <f t="shared" si="31"/>
        <v>-0.91212120999999513</v>
      </c>
    </row>
    <row r="509" spans="1:13" x14ac:dyDescent="0.3">
      <c r="A509" t="s">
        <v>8</v>
      </c>
      <c r="B509" s="2" t="s">
        <v>970</v>
      </c>
      <c r="C509" t="s">
        <v>426</v>
      </c>
      <c r="D509" t="s">
        <v>420</v>
      </c>
      <c r="E509">
        <v>43</v>
      </c>
      <c r="F509">
        <v>43</v>
      </c>
      <c r="G509">
        <f t="shared" si="28"/>
        <v>0</v>
      </c>
      <c r="H509" t="str">
        <f>IFERROR(VLOOKUP($A509,Sheet2!$A$2:$C$397,2,FALSE),"C")</f>
        <v>B</v>
      </c>
      <c r="I509" s="1">
        <f>IFERROR(VLOOKUP($A509,Sheet2!$A$2:$C$397,3,FALSE),0)</f>
        <v>-0.97508196999999996</v>
      </c>
      <c r="J509">
        <f>VLOOKUP($H509,Sheet2!$F$4:$G$16,2,FALSE)</f>
        <v>3</v>
      </c>
      <c r="K509" s="1">
        <f t="shared" si="29"/>
        <v>42.512459014999997</v>
      </c>
      <c r="L509" s="1">
        <f t="shared" si="30"/>
        <v>43.487540985000003</v>
      </c>
      <c r="M509" s="1">
        <f t="shared" si="31"/>
        <v>-0.97508197000000507</v>
      </c>
    </row>
    <row r="510" spans="1:13" x14ac:dyDescent="0.3">
      <c r="A510" t="s">
        <v>7</v>
      </c>
      <c r="B510" s="2" t="s">
        <v>968</v>
      </c>
      <c r="C510" t="s">
        <v>500</v>
      </c>
      <c r="D510" t="s">
        <v>420</v>
      </c>
      <c r="E510">
        <v>37</v>
      </c>
      <c r="F510">
        <v>41</v>
      </c>
      <c r="G510">
        <f t="shared" si="28"/>
        <v>-4</v>
      </c>
      <c r="H510" t="str">
        <f>IFERROR(VLOOKUP($A510,Sheet2!$A$2:$C$397,2,FALSE),"C")</f>
        <v>C+</v>
      </c>
      <c r="I510" s="1">
        <f>IFERROR(VLOOKUP($A510,Sheet2!$A$2:$C$397,3,FALSE),0)</f>
        <v>-1.4892512</v>
      </c>
      <c r="J510">
        <f>VLOOKUP($H510,Sheet2!$F$4:$G$16,2,FALSE)</f>
        <v>2.2999999999999998</v>
      </c>
      <c r="K510" s="1">
        <f t="shared" si="29"/>
        <v>36.255374400000001</v>
      </c>
      <c r="L510" s="1">
        <f t="shared" si="30"/>
        <v>41.744625599999999</v>
      </c>
      <c r="M510" s="1">
        <f t="shared" si="31"/>
        <v>-5.4892511999999982</v>
      </c>
    </row>
    <row r="511" spans="1:13" x14ac:dyDescent="0.3">
      <c r="A511" t="s">
        <v>7</v>
      </c>
      <c r="B511" s="2" t="s">
        <v>971</v>
      </c>
      <c r="C511" t="s">
        <v>500</v>
      </c>
      <c r="D511" t="s">
        <v>420</v>
      </c>
      <c r="E511">
        <v>39</v>
      </c>
      <c r="F511">
        <v>38</v>
      </c>
      <c r="G511">
        <f t="shared" si="28"/>
        <v>1</v>
      </c>
      <c r="H511" t="str">
        <f>IFERROR(VLOOKUP($A511,Sheet2!$A$2:$C$397,2,FALSE),"C")</f>
        <v>C+</v>
      </c>
      <c r="I511" s="1">
        <f>IFERROR(VLOOKUP($A511,Sheet2!$A$2:$C$397,3,FALSE),0)</f>
        <v>-1.4892512</v>
      </c>
      <c r="J511">
        <f>VLOOKUP($H511,Sheet2!$F$4:$G$16,2,FALSE)</f>
        <v>2.2999999999999998</v>
      </c>
      <c r="K511" s="1">
        <f t="shared" si="29"/>
        <v>38.255374400000001</v>
      </c>
      <c r="L511" s="1">
        <f t="shared" si="30"/>
        <v>38.744625599999999</v>
      </c>
      <c r="M511" s="1">
        <f t="shared" si="31"/>
        <v>-0.48925119999999822</v>
      </c>
    </row>
    <row r="512" spans="1:13" x14ac:dyDescent="0.3">
      <c r="A512" t="s">
        <v>7</v>
      </c>
      <c r="B512" s="2" t="s">
        <v>972</v>
      </c>
      <c r="C512" t="s">
        <v>500</v>
      </c>
      <c r="D512" t="s">
        <v>420</v>
      </c>
      <c r="E512">
        <v>39</v>
      </c>
      <c r="F512">
        <v>39</v>
      </c>
      <c r="G512">
        <f t="shared" si="28"/>
        <v>0</v>
      </c>
      <c r="H512" t="str">
        <f>IFERROR(VLOOKUP($A512,Sheet2!$A$2:$C$397,2,FALSE),"C")</f>
        <v>C+</v>
      </c>
      <c r="I512" s="1">
        <f>IFERROR(VLOOKUP($A512,Sheet2!$A$2:$C$397,3,FALSE),0)</f>
        <v>-1.4892512</v>
      </c>
      <c r="J512">
        <f>VLOOKUP($H512,Sheet2!$F$4:$G$16,2,FALSE)</f>
        <v>2.2999999999999998</v>
      </c>
      <c r="K512" s="1">
        <f t="shared" si="29"/>
        <v>38.255374400000001</v>
      </c>
      <c r="L512" s="1">
        <f t="shared" si="30"/>
        <v>39.744625599999999</v>
      </c>
      <c r="M512" s="1">
        <f t="shared" si="31"/>
        <v>-1.4892511999999982</v>
      </c>
    </row>
    <row r="513" spans="1:13" x14ac:dyDescent="0.3">
      <c r="A513" t="s">
        <v>366</v>
      </c>
      <c r="B513" s="2" t="s">
        <v>973</v>
      </c>
      <c r="C513" t="s">
        <v>974</v>
      </c>
      <c r="D513" t="s">
        <v>431</v>
      </c>
      <c r="E513">
        <v>38</v>
      </c>
      <c r="F513">
        <v>40</v>
      </c>
      <c r="G513">
        <f t="shared" si="28"/>
        <v>-2</v>
      </c>
      <c r="H513" t="str">
        <f>IFERROR(VLOOKUP($A513,Sheet2!$A$2:$C$397,2,FALSE),"C")</f>
        <v>A</v>
      </c>
      <c r="I513" s="1">
        <f>IFERROR(VLOOKUP($A513,Sheet2!$A$2:$C$397,3,FALSE),0)</f>
        <v>-1.5</v>
      </c>
      <c r="J513">
        <f>VLOOKUP($H513,Sheet2!$F$4:$G$16,2,FALSE)</f>
        <v>4</v>
      </c>
      <c r="K513" s="1">
        <f t="shared" si="29"/>
        <v>37.25</v>
      </c>
      <c r="L513" s="1">
        <f t="shared" si="30"/>
        <v>40.75</v>
      </c>
      <c r="M513" s="1">
        <f t="shared" si="31"/>
        <v>-3.5</v>
      </c>
    </row>
    <row r="514" spans="1:13" x14ac:dyDescent="0.3">
      <c r="A514" t="s">
        <v>7</v>
      </c>
      <c r="B514" s="2" t="s">
        <v>975</v>
      </c>
      <c r="C514" t="s">
        <v>500</v>
      </c>
      <c r="D514" t="s">
        <v>420</v>
      </c>
      <c r="E514">
        <v>36</v>
      </c>
      <c r="F514">
        <v>39</v>
      </c>
      <c r="G514">
        <f t="shared" si="28"/>
        <v>-3</v>
      </c>
      <c r="H514" t="str">
        <f>IFERROR(VLOOKUP($A514,Sheet2!$A$2:$C$397,2,FALSE),"C")</f>
        <v>C+</v>
      </c>
      <c r="I514" s="1">
        <f>IFERROR(VLOOKUP($A514,Sheet2!$A$2:$C$397,3,FALSE),0)</f>
        <v>-1.4892512</v>
      </c>
      <c r="J514">
        <f>VLOOKUP($H514,Sheet2!$F$4:$G$16,2,FALSE)</f>
        <v>2.2999999999999998</v>
      </c>
      <c r="K514" s="1">
        <f t="shared" si="29"/>
        <v>35.255374400000001</v>
      </c>
      <c r="L514" s="1">
        <f t="shared" si="30"/>
        <v>39.744625599999999</v>
      </c>
      <c r="M514" s="1">
        <f t="shared" si="31"/>
        <v>-4.4892511999999982</v>
      </c>
    </row>
    <row r="515" spans="1:13" x14ac:dyDescent="0.3">
      <c r="A515" t="s">
        <v>7</v>
      </c>
      <c r="B515" s="2" t="s">
        <v>976</v>
      </c>
      <c r="C515" t="s">
        <v>500</v>
      </c>
      <c r="D515" t="s">
        <v>420</v>
      </c>
      <c r="E515">
        <v>37</v>
      </c>
      <c r="F515">
        <v>41</v>
      </c>
      <c r="G515">
        <f t="shared" ref="G515:G578" si="32">E515-F515</f>
        <v>-4</v>
      </c>
      <c r="H515" t="str">
        <f>IFERROR(VLOOKUP($A515,Sheet2!$A$2:$C$397,2,FALSE),"C")</f>
        <v>C+</v>
      </c>
      <c r="I515" s="1">
        <f>IFERROR(VLOOKUP($A515,Sheet2!$A$2:$C$397,3,FALSE),0)</f>
        <v>-1.4892512</v>
      </c>
      <c r="J515">
        <f>VLOOKUP($H515,Sheet2!$F$4:$G$16,2,FALSE)</f>
        <v>2.2999999999999998</v>
      </c>
      <c r="K515" s="1">
        <f t="shared" ref="K515:K578" si="33">E515+(I515/2)</f>
        <v>36.255374400000001</v>
      </c>
      <c r="L515" s="1">
        <f t="shared" ref="L515:L578" si="34">F515-(I515/2)</f>
        <v>41.744625599999999</v>
      </c>
      <c r="M515" s="1">
        <f t="shared" ref="M515:M578" si="35">K515-L515</f>
        <v>-5.4892511999999982</v>
      </c>
    </row>
    <row r="516" spans="1:13" x14ac:dyDescent="0.3">
      <c r="A516" t="s">
        <v>7</v>
      </c>
      <c r="B516" s="2" t="s">
        <v>977</v>
      </c>
      <c r="C516" t="s">
        <v>500</v>
      </c>
      <c r="D516" t="s">
        <v>420</v>
      </c>
      <c r="E516">
        <v>37</v>
      </c>
      <c r="F516">
        <v>41</v>
      </c>
      <c r="G516">
        <f t="shared" si="32"/>
        <v>-4</v>
      </c>
      <c r="H516" t="str">
        <f>IFERROR(VLOOKUP($A516,Sheet2!$A$2:$C$397,2,FALSE),"C")</f>
        <v>C+</v>
      </c>
      <c r="I516" s="1">
        <f>IFERROR(VLOOKUP($A516,Sheet2!$A$2:$C$397,3,FALSE),0)</f>
        <v>-1.4892512</v>
      </c>
      <c r="J516">
        <f>VLOOKUP($H516,Sheet2!$F$4:$G$16,2,FALSE)</f>
        <v>2.2999999999999998</v>
      </c>
      <c r="K516" s="1">
        <f t="shared" si="33"/>
        <v>36.255374400000001</v>
      </c>
      <c r="L516" s="1">
        <f t="shared" si="34"/>
        <v>41.744625599999999</v>
      </c>
      <c r="M516" s="1">
        <f t="shared" si="35"/>
        <v>-5.4892511999999982</v>
      </c>
    </row>
    <row r="517" spans="1:13" x14ac:dyDescent="0.3">
      <c r="A517" t="s">
        <v>12</v>
      </c>
      <c r="B517" s="2" t="s">
        <v>978</v>
      </c>
      <c r="C517" t="s">
        <v>979</v>
      </c>
      <c r="D517" t="s">
        <v>431</v>
      </c>
      <c r="E517">
        <v>44</v>
      </c>
      <c r="F517">
        <v>46</v>
      </c>
      <c r="G517">
        <f t="shared" si="32"/>
        <v>-2</v>
      </c>
      <c r="H517" t="str">
        <f>IFERROR(VLOOKUP($A517,Sheet2!$A$2:$C$397,2,FALSE),"C")</f>
        <v>A</v>
      </c>
      <c r="I517" s="1">
        <f>IFERROR(VLOOKUP($A517,Sheet2!$A$2:$C$397,3,FALSE),0)</f>
        <v>-0.45775194000000002</v>
      </c>
      <c r="J517">
        <f>VLOOKUP($H517,Sheet2!$F$4:$G$16,2,FALSE)</f>
        <v>4</v>
      </c>
      <c r="K517" s="1">
        <f t="shared" si="33"/>
        <v>43.771124030000003</v>
      </c>
      <c r="L517" s="1">
        <f t="shared" si="34"/>
        <v>46.228875969999997</v>
      </c>
      <c r="M517" s="1">
        <f t="shared" si="35"/>
        <v>-2.4577519399999943</v>
      </c>
    </row>
    <row r="518" spans="1:13" x14ac:dyDescent="0.3">
      <c r="A518" t="s">
        <v>7</v>
      </c>
      <c r="B518" s="2" t="s">
        <v>978</v>
      </c>
      <c r="C518" t="s">
        <v>500</v>
      </c>
      <c r="D518" t="s">
        <v>420</v>
      </c>
      <c r="E518">
        <v>38</v>
      </c>
      <c r="F518">
        <v>40</v>
      </c>
      <c r="G518">
        <f t="shared" si="32"/>
        <v>-2</v>
      </c>
      <c r="H518" t="str">
        <f>IFERROR(VLOOKUP($A518,Sheet2!$A$2:$C$397,2,FALSE),"C")</f>
        <v>C+</v>
      </c>
      <c r="I518" s="1">
        <f>IFERROR(VLOOKUP($A518,Sheet2!$A$2:$C$397,3,FALSE),0)</f>
        <v>-1.4892512</v>
      </c>
      <c r="J518">
        <f>VLOOKUP($H518,Sheet2!$F$4:$G$16,2,FALSE)</f>
        <v>2.2999999999999998</v>
      </c>
      <c r="K518" s="1">
        <f t="shared" si="33"/>
        <v>37.255374400000001</v>
      </c>
      <c r="L518" s="1">
        <f t="shared" si="34"/>
        <v>40.744625599999999</v>
      </c>
      <c r="M518" s="1">
        <f t="shared" si="35"/>
        <v>-3.4892511999999982</v>
      </c>
    </row>
    <row r="519" spans="1:13" x14ac:dyDescent="0.3">
      <c r="A519" t="s">
        <v>7</v>
      </c>
      <c r="B519" s="2" t="s">
        <v>980</v>
      </c>
      <c r="C519" t="s">
        <v>500</v>
      </c>
      <c r="D519" t="s">
        <v>420</v>
      </c>
      <c r="E519">
        <v>40</v>
      </c>
      <c r="F519">
        <v>39</v>
      </c>
      <c r="G519">
        <f t="shared" si="32"/>
        <v>1</v>
      </c>
      <c r="H519" t="str">
        <f>IFERROR(VLOOKUP($A519,Sheet2!$A$2:$C$397,2,FALSE),"C")</f>
        <v>C+</v>
      </c>
      <c r="I519" s="1">
        <f>IFERROR(VLOOKUP($A519,Sheet2!$A$2:$C$397,3,FALSE),0)</f>
        <v>-1.4892512</v>
      </c>
      <c r="J519">
        <f>VLOOKUP($H519,Sheet2!$F$4:$G$16,2,FALSE)</f>
        <v>2.2999999999999998</v>
      </c>
      <c r="K519" s="1">
        <f t="shared" si="33"/>
        <v>39.255374400000001</v>
      </c>
      <c r="L519" s="1">
        <f t="shared" si="34"/>
        <v>39.744625599999999</v>
      </c>
      <c r="M519" s="1">
        <f t="shared" si="35"/>
        <v>-0.48925119999999822</v>
      </c>
    </row>
    <row r="520" spans="1:13" x14ac:dyDescent="0.3">
      <c r="A520" t="s">
        <v>7</v>
      </c>
      <c r="B520" s="2" t="s">
        <v>981</v>
      </c>
      <c r="C520" t="s">
        <v>500</v>
      </c>
      <c r="D520" t="s">
        <v>420</v>
      </c>
      <c r="E520">
        <v>37</v>
      </c>
      <c r="F520">
        <v>42</v>
      </c>
      <c r="G520">
        <f t="shared" si="32"/>
        <v>-5</v>
      </c>
      <c r="H520" t="str">
        <f>IFERROR(VLOOKUP($A520,Sheet2!$A$2:$C$397,2,FALSE),"C")</f>
        <v>C+</v>
      </c>
      <c r="I520" s="1">
        <f>IFERROR(VLOOKUP($A520,Sheet2!$A$2:$C$397,3,FALSE),0)</f>
        <v>-1.4892512</v>
      </c>
      <c r="J520">
        <f>VLOOKUP($H520,Sheet2!$F$4:$G$16,2,FALSE)</f>
        <v>2.2999999999999998</v>
      </c>
      <c r="K520" s="1">
        <f t="shared" si="33"/>
        <v>36.255374400000001</v>
      </c>
      <c r="L520" s="1">
        <f t="shared" si="34"/>
        <v>42.744625599999999</v>
      </c>
      <c r="M520" s="1">
        <f t="shared" si="35"/>
        <v>-6.4892511999999982</v>
      </c>
    </row>
    <row r="521" spans="1:13" x14ac:dyDescent="0.3">
      <c r="A521" t="s">
        <v>366</v>
      </c>
      <c r="B521" s="2" t="s">
        <v>982</v>
      </c>
      <c r="C521" t="s">
        <v>983</v>
      </c>
      <c r="D521" t="s">
        <v>431</v>
      </c>
      <c r="E521">
        <v>43</v>
      </c>
      <c r="F521">
        <v>41</v>
      </c>
      <c r="G521">
        <f t="shared" si="32"/>
        <v>2</v>
      </c>
      <c r="H521" t="str">
        <f>IFERROR(VLOOKUP($A521,Sheet2!$A$2:$C$397,2,FALSE),"C")</f>
        <v>A</v>
      </c>
      <c r="I521" s="1">
        <f>IFERROR(VLOOKUP($A521,Sheet2!$A$2:$C$397,3,FALSE),0)</f>
        <v>-1.5</v>
      </c>
      <c r="J521">
        <f>VLOOKUP($H521,Sheet2!$F$4:$G$16,2,FALSE)</f>
        <v>4</v>
      </c>
      <c r="K521" s="1">
        <f t="shared" si="33"/>
        <v>42.25</v>
      </c>
      <c r="L521" s="1">
        <f t="shared" si="34"/>
        <v>41.75</v>
      </c>
      <c r="M521" s="1">
        <f t="shared" si="35"/>
        <v>0.5</v>
      </c>
    </row>
    <row r="522" spans="1:13" x14ac:dyDescent="0.3">
      <c r="A522" t="s">
        <v>15</v>
      </c>
      <c r="B522" s="2" t="s">
        <v>984</v>
      </c>
      <c r="C522" t="s">
        <v>985</v>
      </c>
      <c r="D522" t="s">
        <v>431</v>
      </c>
      <c r="E522">
        <v>38</v>
      </c>
      <c r="F522">
        <v>37</v>
      </c>
      <c r="G522">
        <f t="shared" si="32"/>
        <v>1</v>
      </c>
      <c r="H522" t="str">
        <f>IFERROR(VLOOKUP($A522,Sheet2!$A$2:$C$397,2,FALSE),"C")</f>
        <v>A-</v>
      </c>
      <c r="I522" s="1">
        <f>IFERROR(VLOOKUP($A522,Sheet2!$A$2:$C$397,3,FALSE),0)</f>
        <v>6.8150290000000002E-2</v>
      </c>
      <c r="J522">
        <f>VLOOKUP($H522,Sheet2!$F$4:$G$16,2,FALSE)</f>
        <v>3.7</v>
      </c>
      <c r="K522" s="1">
        <f t="shared" si="33"/>
        <v>38.034075145000003</v>
      </c>
      <c r="L522" s="1">
        <f t="shared" si="34"/>
        <v>36.965924854999997</v>
      </c>
      <c r="M522" s="1">
        <f t="shared" si="35"/>
        <v>1.0681502900000055</v>
      </c>
    </row>
    <row r="523" spans="1:13" x14ac:dyDescent="0.3">
      <c r="A523" t="s">
        <v>8</v>
      </c>
      <c r="B523" s="2" t="s">
        <v>986</v>
      </c>
      <c r="C523" t="s">
        <v>426</v>
      </c>
      <c r="D523" t="s">
        <v>420</v>
      </c>
      <c r="E523">
        <v>43</v>
      </c>
      <c r="F523">
        <v>41</v>
      </c>
      <c r="G523">
        <f t="shared" si="32"/>
        <v>2</v>
      </c>
      <c r="H523" t="str">
        <f>IFERROR(VLOOKUP($A523,Sheet2!$A$2:$C$397,2,FALSE),"C")</f>
        <v>B</v>
      </c>
      <c r="I523" s="1">
        <f>IFERROR(VLOOKUP($A523,Sheet2!$A$2:$C$397,3,FALSE),0)</f>
        <v>-0.97508196999999996</v>
      </c>
      <c r="J523">
        <f>VLOOKUP($H523,Sheet2!$F$4:$G$16,2,FALSE)</f>
        <v>3</v>
      </c>
      <c r="K523" s="1">
        <f t="shared" si="33"/>
        <v>42.512459014999997</v>
      </c>
      <c r="L523" s="1">
        <f t="shared" si="34"/>
        <v>41.487540985000003</v>
      </c>
      <c r="M523" s="1">
        <f t="shared" si="35"/>
        <v>1.0249180299999949</v>
      </c>
    </row>
    <row r="524" spans="1:13" x14ac:dyDescent="0.3">
      <c r="A524" t="s">
        <v>7</v>
      </c>
      <c r="B524" s="2" t="s">
        <v>984</v>
      </c>
      <c r="C524" t="s">
        <v>500</v>
      </c>
      <c r="D524" t="s">
        <v>420</v>
      </c>
      <c r="E524">
        <v>35</v>
      </c>
      <c r="F524">
        <v>41</v>
      </c>
      <c r="G524">
        <f t="shared" si="32"/>
        <v>-6</v>
      </c>
      <c r="H524" t="str">
        <f>IFERROR(VLOOKUP($A524,Sheet2!$A$2:$C$397,2,FALSE),"C")</f>
        <v>C+</v>
      </c>
      <c r="I524" s="1">
        <f>IFERROR(VLOOKUP($A524,Sheet2!$A$2:$C$397,3,FALSE),0)</f>
        <v>-1.4892512</v>
      </c>
      <c r="J524">
        <f>VLOOKUP($H524,Sheet2!$F$4:$G$16,2,FALSE)</f>
        <v>2.2999999999999998</v>
      </c>
      <c r="K524" s="1">
        <f t="shared" si="33"/>
        <v>34.255374400000001</v>
      </c>
      <c r="L524" s="1">
        <f t="shared" si="34"/>
        <v>41.744625599999999</v>
      </c>
      <c r="M524" s="1">
        <f t="shared" si="35"/>
        <v>-7.4892511999999982</v>
      </c>
    </row>
    <row r="525" spans="1:13" x14ac:dyDescent="0.3">
      <c r="A525" t="s">
        <v>7</v>
      </c>
      <c r="B525" s="2" t="s">
        <v>987</v>
      </c>
      <c r="C525" t="s">
        <v>500</v>
      </c>
      <c r="D525" t="s">
        <v>420</v>
      </c>
      <c r="E525">
        <v>37</v>
      </c>
      <c r="F525">
        <v>41</v>
      </c>
      <c r="G525">
        <f t="shared" si="32"/>
        <v>-4</v>
      </c>
      <c r="H525" t="str">
        <f>IFERROR(VLOOKUP($A525,Sheet2!$A$2:$C$397,2,FALSE),"C")</f>
        <v>C+</v>
      </c>
      <c r="I525" s="1">
        <f>IFERROR(VLOOKUP($A525,Sheet2!$A$2:$C$397,3,FALSE),0)</f>
        <v>-1.4892512</v>
      </c>
      <c r="J525">
        <f>VLOOKUP($H525,Sheet2!$F$4:$G$16,2,FALSE)</f>
        <v>2.2999999999999998</v>
      </c>
      <c r="K525" s="1">
        <f t="shared" si="33"/>
        <v>36.255374400000001</v>
      </c>
      <c r="L525" s="1">
        <f t="shared" si="34"/>
        <v>41.744625599999999</v>
      </c>
      <c r="M525" s="1">
        <f t="shared" si="35"/>
        <v>-5.4892511999999982</v>
      </c>
    </row>
    <row r="526" spans="1:13" x14ac:dyDescent="0.3">
      <c r="A526" t="s">
        <v>15</v>
      </c>
      <c r="B526" s="2" t="s">
        <v>988</v>
      </c>
      <c r="C526" t="s">
        <v>989</v>
      </c>
      <c r="D526" t="s">
        <v>431</v>
      </c>
      <c r="E526">
        <v>38</v>
      </c>
      <c r="F526">
        <v>37</v>
      </c>
      <c r="G526">
        <f t="shared" si="32"/>
        <v>1</v>
      </c>
      <c r="H526" t="str">
        <f>IFERROR(VLOOKUP($A526,Sheet2!$A$2:$C$397,2,FALSE),"C")</f>
        <v>A-</v>
      </c>
      <c r="I526" s="1">
        <f>IFERROR(VLOOKUP($A526,Sheet2!$A$2:$C$397,3,FALSE),0)</f>
        <v>6.8150290000000002E-2</v>
      </c>
      <c r="J526">
        <f>VLOOKUP($H526,Sheet2!$F$4:$G$16,2,FALSE)</f>
        <v>3.7</v>
      </c>
      <c r="K526" s="1">
        <f t="shared" si="33"/>
        <v>38.034075145000003</v>
      </c>
      <c r="L526" s="1">
        <f t="shared" si="34"/>
        <v>36.965924854999997</v>
      </c>
      <c r="M526" s="1">
        <f t="shared" si="35"/>
        <v>1.0681502900000055</v>
      </c>
    </row>
    <row r="527" spans="1:13" x14ac:dyDescent="0.3">
      <c r="A527" t="s">
        <v>7</v>
      </c>
      <c r="B527" s="2" t="s">
        <v>990</v>
      </c>
      <c r="C527" t="s">
        <v>500</v>
      </c>
      <c r="D527" t="s">
        <v>420</v>
      </c>
      <c r="E527">
        <v>38</v>
      </c>
      <c r="F527">
        <v>40</v>
      </c>
      <c r="G527">
        <f t="shared" si="32"/>
        <v>-2</v>
      </c>
      <c r="H527" t="str">
        <f>IFERROR(VLOOKUP($A527,Sheet2!$A$2:$C$397,2,FALSE),"C")</f>
        <v>C+</v>
      </c>
      <c r="I527" s="1">
        <f>IFERROR(VLOOKUP($A527,Sheet2!$A$2:$C$397,3,FALSE),0)</f>
        <v>-1.4892512</v>
      </c>
      <c r="J527">
        <f>VLOOKUP($H527,Sheet2!$F$4:$G$16,2,FALSE)</f>
        <v>2.2999999999999998</v>
      </c>
      <c r="K527" s="1">
        <f t="shared" si="33"/>
        <v>37.255374400000001</v>
      </c>
      <c r="L527" s="1">
        <f t="shared" si="34"/>
        <v>40.744625599999999</v>
      </c>
      <c r="M527" s="1">
        <f t="shared" si="35"/>
        <v>-3.4892511999999982</v>
      </c>
    </row>
    <row r="528" spans="1:13" x14ac:dyDescent="0.3">
      <c r="A528" t="s">
        <v>7</v>
      </c>
      <c r="B528" s="2" t="s">
        <v>991</v>
      </c>
      <c r="C528" t="s">
        <v>500</v>
      </c>
      <c r="D528" t="s">
        <v>420</v>
      </c>
      <c r="E528">
        <v>40</v>
      </c>
      <c r="F528">
        <v>40</v>
      </c>
      <c r="G528">
        <f t="shared" si="32"/>
        <v>0</v>
      </c>
      <c r="H528" t="str">
        <f>IFERROR(VLOOKUP($A528,Sheet2!$A$2:$C$397,2,FALSE),"C")</f>
        <v>C+</v>
      </c>
      <c r="I528" s="1">
        <f>IFERROR(VLOOKUP($A528,Sheet2!$A$2:$C$397,3,FALSE),0)</f>
        <v>-1.4892512</v>
      </c>
      <c r="J528">
        <f>VLOOKUP($H528,Sheet2!$F$4:$G$16,2,FALSE)</f>
        <v>2.2999999999999998</v>
      </c>
      <c r="K528" s="1">
        <f t="shared" si="33"/>
        <v>39.255374400000001</v>
      </c>
      <c r="L528" s="1">
        <f t="shared" si="34"/>
        <v>40.744625599999999</v>
      </c>
      <c r="M528" s="1">
        <f t="shared" si="35"/>
        <v>-1.4892511999999982</v>
      </c>
    </row>
    <row r="529" spans="1:13" x14ac:dyDescent="0.3">
      <c r="A529" t="s">
        <v>7</v>
      </c>
      <c r="B529" s="2" t="s">
        <v>992</v>
      </c>
      <c r="C529" t="s">
        <v>500</v>
      </c>
      <c r="D529" t="s">
        <v>420</v>
      </c>
      <c r="E529">
        <v>42</v>
      </c>
      <c r="F529">
        <v>39</v>
      </c>
      <c r="G529">
        <f t="shared" si="32"/>
        <v>3</v>
      </c>
      <c r="H529" t="str">
        <f>IFERROR(VLOOKUP($A529,Sheet2!$A$2:$C$397,2,FALSE),"C")</f>
        <v>C+</v>
      </c>
      <c r="I529" s="1">
        <f>IFERROR(VLOOKUP($A529,Sheet2!$A$2:$C$397,3,FALSE),0)</f>
        <v>-1.4892512</v>
      </c>
      <c r="J529">
        <f>VLOOKUP($H529,Sheet2!$F$4:$G$16,2,FALSE)</f>
        <v>2.2999999999999998</v>
      </c>
      <c r="K529" s="1">
        <f t="shared" si="33"/>
        <v>41.255374400000001</v>
      </c>
      <c r="L529" s="1">
        <f t="shared" si="34"/>
        <v>39.744625599999999</v>
      </c>
      <c r="M529" s="1">
        <f t="shared" si="35"/>
        <v>1.5107488000000018</v>
      </c>
    </row>
    <row r="530" spans="1:13" x14ac:dyDescent="0.3">
      <c r="A530" t="s">
        <v>9</v>
      </c>
      <c r="B530" s="2" t="s">
        <v>993</v>
      </c>
      <c r="C530" t="s">
        <v>563</v>
      </c>
      <c r="D530" t="s">
        <v>431</v>
      </c>
      <c r="E530">
        <v>49</v>
      </c>
      <c r="F530">
        <v>44</v>
      </c>
      <c r="G530">
        <f t="shared" si="32"/>
        <v>5</v>
      </c>
      <c r="H530" t="str">
        <f>IFERROR(VLOOKUP($A530,Sheet2!$A$2:$C$397,2,FALSE),"C")</f>
        <v>B+</v>
      </c>
      <c r="I530" s="1">
        <f>IFERROR(VLOOKUP($A530,Sheet2!$A$2:$C$397,3,FALSE),0)</f>
        <v>6.0699999999999997E-2</v>
      </c>
      <c r="J530">
        <f>VLOOKUP($H530,Sheet2!$F$4:$G$16,2,FALSE)</f>
        <v>3.3</v>
      </c>
      <c r="K530" s="1">
        <f t="shared" si="33"/>
        <v>49.030349999999999</v>
      </c>
      <c r="L530" s="1">
        <f t="shared" si="34"/>
        <v>43.969650000000001</v>
      </c>
      <c r="M530" s="1">
        <f t="shared" si="35"/>
        <v>5.0606999999999971</v>
      </c>
    </row>
    <row r="531" spans="1:13" x14ac:dyDescent="0.3">
      <c r="A531" t="s">
        <v>366</v>
      </c>
      <c r="B531" s="2" t="s">
        <v>994</v>
      </c>
      <c r="C531" t="s">
        <v>995</v>
      </c>
      <c r="D531" t="s">
        <v>431</v>
      </c>
      <c r="E531">
        <v>43</v>
      </c>
      <c r="F531">
        <v>43</v>
      </c>
      <c r="G531">
        <f t="shared" si="32"/>
        <v>0</v>
      </c>
      <c r="H531" t="str">
        <f>IFERROR(VLOOKUP($A531,Sheet2!$A$2:$C$397,2,FALSE),"C")</f>
        <v>A</v>
      </c>
      <c r="I531" s="1">
        <f>IFERROR(VLOOKUP($A531,Sheet2!$A$2:$C$397,3,FALSE),0)</f>
        <v>-1.5</v>
      </c>
      <c r="J531">
        <f>VLOOKUP($H531,Sheet2!$F$4:$G$16,2,FALSE)</f>
        <v>4</v>
      </c>
      <c r="K531" s="1">
        <f t="shared" si="33"/>
        <v>42.25</v>
      </c>
      <c r="L531" s="1">
        <f t="shared" si="34"/>
        <v>43.75</v>
      </c>
      <c r="M531" s="1">
        <f t="shared" si="35"/>
        <v>-1.5</v>
      </c>
    </row>
    <row r="532" spans="1:13" x14ac:dyDescent="0.3">
      <c r="A532" t="s">
        <v>7</v>
      </c>
      <c r="B532" s="2" t="s">
        <v>996</v>
      </c>
      <c r="C532" t="s">
        <v>500</v>
      </c>
      <c r="D532" t="s">
        <v>420</v>
      </c>
      <c r="E532">
        <v>40</v>
      </c>
      <c r="F532">
        <v>40</v>
      </c>
      <c r="G532">
        <f t="shared" si="32"/>
        <v>0</v>
      </c>
      <c r="H532" t="str">
        <f>IFERROR(VLOOKUP($A532,Sheet2!$A$2:$C$397,2,FALSE),"C")</f>
        <v>C+</v>
      </c>
      <c r="I532" s="1">
        <f>IFERROR(VLOOKUP($A532,Sheet2!$A$2:$C$397,3,FALSE),0)</f>
        <v>-1.4892512</v>
      </c>
      <c r="J532">
        <f>VLOOKUP($H532,Sheet2!$F$4:$G$16,2,FALSE)</f>
        <v>2.2999999999999998</v>
      </c>
      <c r="K532" s="1">
        <f t="shared" si="33"/>
        <v>39.255374400000001</v>
      </c>
      <c r="L532" s="1">
        <f t="shared" si="34"/>
        <v>40.744625599999999</v>
      </c>
      <c r="M532" s="1">
        <f t="shared" si="35"/>
        <v>-1.4892511999999982</v>
      </c>
    </row>
    <row r="533" spans="1:13" x14ac:dyDescent="0.3">
      <c r="A533" t="s">
        <v>15</v>
      </c>
      <c r="B533" s="2" t="s">
        <v>997</v>
      </c>
      <c r="C533" t="s">
        <v>998</v>
      </c>
      <c r="D533" t="s">
        <v>431</v>
      </c>
      <c r="E533">
        <v>41</v>
      </c>
      <c r="F533">
        <v>38</v>
      </c>
      <c r="G533">
        <f t="shared" si="32"/>
        <v>3</v>
      </c>
      <c r="H533" t="str">
        <f>IFERROR(VLOOKUP($A533,Sheet2!$A$2:$C$397,2,FALSE),"C")</f>
        <v>A-</v>
      </c>
      <c r="I533" s="1">
        <f>IFERROR(VLOOKUP($A533,Sheet2!$A$2:$C$397,3,FALSE),0)</f>
        <v>6.8150290000000002E-2</v>
      </c>
      <c r="J533">
        <f>VLOOKUP($H533,Sheet2!$F$4:$G$16,2,FALSE)</f>
        <v>3.7</v>
      </c>
      <c r="K533" s="1">
        <f t="shared" si="33"/>
        <v>41.034075145000003</v>
      </c>
      <c r="L533" s="1">
        <f t="shared" si="34"/>
        <v>37.965924854999997</v>
      </c>
      <c r="M533" s="1">
        <f t="shared" si="35"/>
        <v>3.0681502900000055</v>
      </c>
    </row>
    <row r="534" spans="1:13" x14ac:dyDescent="0.3">
      <c r="A534" t="s">
        <v>11</v>
      </c>
      <c r="B534" s="2" t="s">
        <v>999</v>
      </c>
      <c r="C534" t="s">
        <v>1000</v>
      </c>
      <c r="D534" t="s">
        <v>431</v>
      </c>
      <c r="E534">
        <v>44</v>
      </c>
      <c r="F534">
        <v>48</v>
      </c>
      <c r="G534">
        <f t="shared" si="32"/>
        <v>-4</v>
      </c>
      <c r="H534" t="str">
        <f>IFERROR(VLOOKUP($A534,Sheet2!$A$2:$C$397,2,FALSE),"C")</f>
        <v>B-</v>
      </c>
      <c r="I534" s="1">
        <f>IFERROR(VLOOKUP($A534,Sheet2!$A$2:$C$397,3,FALSE),0)</f>
        <v>0.62980391999999996</v>
      </c>
      <c r="J534">
        <f>VLOOKUP($H534,Sheet2!$F$4:$G$16,2,FALSE)</f>
        <v>2.7</v>
      </c>
      <c r="K534" s="1">
        <f t="shared" si="33"/>
        <v>44.31490196</v>
      </c>
      <c r="L534" s="1">
        <f t="shared" si="34"/>
        <v>47.68509804</v>
      </c>
      <c r="M534" s="1">
        <f t="shared" si="35"/>
        <v>-3.3701960799999995</v>
      </c>
    </row>
    <row r="535" spans="1:13" x14ac:dyDescent="0.3">
      <c r="A535" t="s">
        <v>7</v>
      </c>
      <c r="B535" s="2" t="s">
        <v>999</v>
      </c>
      <c r="C535" t="s">
        <v>500</v>
      </c>
      <c r="D535" t="s">
        <v>420</v>
      </c>
      <c r="E535">
        <v>43</v>
      </c>
      <c r="F535">
        <v>38</v>
      </c>
      <c r="G535">
        <f t="shared" si="32"/>
        <v>5</v>
      </c>
      <c r="H535" t="str">
        <f>IFERROR(VLOOKUP($A535,Sheet2!$A$2:$C$397,2,FALSE),"C")</f>
        <v>C+</v>
      </c>
      <c r="I535" s="1">
        <f>IFERROR(VLOOKUP($A535,Sheet2!$A$2:$C$397,3,FALSE),0)</f>
        <v>-1.4892512</v>
      </c>
      <c r="J535">
        <f>VLOOKUP($H535,Sheet2!$F$4:$G$16,2,FALSE)</f>
        <v>2.2999999999999998</v>
      </c>
      <c r="K535" s="1">
        <f t="shared" si="33"/>
        <v>42.255374400000001</v>
      </c>
      <c r="L535" s="1">
        <f t="shared" si="34"/>
        <v>38.744625599999999</v>
      </c>
      <c r="M535" s="1">
        <f t="shared" si="35"/>
        <v>3.5107488000000018</v>
      </c>
    </row>
    <row r="536" spans="1:13" x14ac:dyDescent="0.3">
      <c r="A536" t="s">
        <v>12</v>
      </c>
      <c r="B536" s="2" t="s">
        <v>1001</v>
      </c>
      <c r="C536" t="s">
        <v>1002</v>
      </c>
      <c r="D536" t="s">
        <v>431</v>
      </c>
      <c r="E536">
        <v>43</v>
      </c>
      <c r="F536">
        <v>43</v>
      </c>
      <c r="G536">
        <f t="shared" si="32"/>
        <v>0</v>
      </c>
      <c r="H536" t="str">
        <f>IFERROR(VLOOKUP($A536,Sheet2!$A$2:$C$397,2,FALSE),"C")</f>
        <v>A</v>
      </c>
      <c r="I536" s="1">
        <f>IFERROR(VLOOKUP($A536,Sheet2!$A$2:$C$397,3,FALSE),0)</f>
        <v>-0.45775194000000002</v>
      </c>
      <c r="J536">
        <f>VLOOKUP($H536,Sheet2!$F$4:$G$16,2,FALSE)</f>
        <v>4</v>
      </c>
      <c r="K536" s="1">
        <f t="shared" si="33"/>
        <v>42.771124030000003</v>
      </c>
      <c r="L536" s="1">
        <f t="shared" si="34"/>
        <v>43.228875969999997</v>
      </c>
      <c r="M536" s="1">
        <f t="shared" si="35"/>
        <v>-0.45775193999999431</v>
      </c>
    </row>
    <row r="537" spans="1:13" x14ac:dyDescent="0.3">
      <c r="A537" t="s">
        <v>7</v>
      </c>
      <c r="B537" s="2" t="s">
        <v>1003</v>
      </c>
      <c r="C537" t="s">
        <v>500</v>
      </c>
      <c r="D537" t="s">
        <v>420</v>
      </c>
      <c r="E537">
        <v>43</v>
      </c>
      <c r="F537">
        <v>38</v>
      </c>
      <c r="G537">
        <f t="shared" si="32"/>
        <v>5</v>
      </c>
      <c r="H537" t="str">
        <f>IFERROR(VLOOKUP($A537,Sheet2!$A$2:$C$397,2,FALSE),"C")</f>
        <v>C+</v>
      </c>
      <c r="I537" s="1">
        <f>IFERROR(VLOOKUP($A537,Sheet2!$A$2:$C$397,3,FALSE),0)</f>
        <v>-1.4892512</v>
      </c>
      <c r="J537">
        <f>VLOOKUP($H537,Sheet2!$F$4:$G$16,2,FALSE)</f>
        <v>2.2999999999999998</v>
      </c>
      <c r="K537" s="1">
        <f t="shared" si="33"/>
        <v>42.255374400000001</v>
      </c>
      <c r="L537" s="1">
        <f t="shared" si="34"/>
        <v>38.744625599999999</v>
      </c>
      <c r="M537" s="1">
        <f t="shared" si="35"/>
        <v>3.5107488000000018</v>
      </c>
    </row>
    <row r="538" spans="1:13" x14ac:dyDescent="0.3">
      <c r="A538" t="s">
        <v>9</v>
      </c>
      <c r="B538" s="2" t="s">
        <v>1004</v>
      </c>
      <c r="C538" t="s">
        <v>1005</v>
      </c>
      <c r="D538" t="s">
        <v>431</v>
      </c>
      <c r="E538">
        <v>49</v>
      </c>
      <c r="F538">
        <v>47</v>
      </c>
      <c r="G538">
        <f t="shared" si="32"/>
        <v>2</v>
      </c>
      <c r="H538" t="str">
        <f>IFERROR(VLOOKUP($A538,Sheet2!$A$2:$C$397,2,FALSE),"C")</f>
        <v>B+</v>
      </c>
      <c r="I538" s="1">
        <f>IFERROR(VLOOKUP($A538,Sheet2!$A$2:$C$397,3,FALSE),0)</f>
        <v>6.0699999999999997E-2</v>
      </c>
      <c r="J538">
        <f>VLOOKUP($H538,Sheet2!$F$4:$G$16,2,FALSE)</f>
        <v>3.3</v>
      </c>
      <c r="K538" s="1">
        <f t="shared" si="33"/>
        <v>49.030349999999999</v>
      </c>
      <c r="L538" s="1">
        <f t="shared" si="34"/>
        <v>46.969650000000001</v>
      </c>
      <c r="M538" s="1">
        <f t="shared" si="35"/>
        <v>2.0606999999999971</v>
      </c>
    </row>
    <row r="539" spans="1:13" x14ac:dyDescent="0.3">
      <c r="A539" t="s">
        <v>7</v>
      </c>
      <c r="B539" s="2" t="s">
        <v>1006</v>
      </c>
      <c r="C539" t="s">
        <v>500</v>
      </c>
      <c r="D539" t="s">
        <v>420</v>
      </c>
      <c r="E539">
        <v>40</v>
      </c>
      <c r="F539">
        <v>41</v>
      </c>
      <c r="G539">
        <f t="shared" si="32"/>
        <v>-1</v>
      </c>
      <c r="H539" t="str">
        <f>IFERROR(VLOOKUP($A539,Sheet2!$A$2:$C$397,2,FALSE),"C")</f>
        <v>C+</v>
      </c>
      <c r="I539" s="1">
        <f>IFERROR(VLOOKUP($A539,Sheet2!$A$2:$C$397,3,FALSE),0)</f>
        <v>-1.4892512</v>
      </c>
      <c r="J539">
        <f>VLOOKUP($H539,Sheet2!$F$4:$G$16,2,FALSE)</f>
        <v>2.2999999999999998</v>
      </c>
      <c r="K539" s="1">
        <f t="shared" si="33"/>
        <v>39.255374400000001</v>
      </c>
      <c r="L539" s="1">
        <f t="shared" si="34"/>
        <v>41.744625599999999</v>
      </c>
      <c r="M539" s="1">
        <f t="shared" si="35"/>
        <v>-2.4892511999999982</v>
      </c>
    </row>
    <row r="540" spans="1:13" x14ac:dyDescent="0.3">
      <c r="A540" t="s">
        <v>7</v>
      </c>
      <c r="B540" s="2" t="s">
        <v>1007</v>
      </c>
      <c r="C540" t="s">
        <v>500</v>
      </c>
      <c r="D540" t="s">
        <v>420</v>
      </c>
      <c r="E540">
        <v>40</v>
      </c>
      <c r="F540">
        <v>39</v>
      </c>
      <c r="G540">
        <f t="shared" si="32"/>
        <v>1</v>
      </c>
      <c r="H540" t="str">
        <f>IFERROR(VLOOKUP($A540,Sheet2!$A$2:$C$397,2,FALSE),"C")</f>
        <v>C+</v>
      </c>
      <c r="I540" s="1">
        <f>IFERROR(VLOOKUP($A540,Sheet2!$A$2:$C$397,3,FALSE),0)</f>
        <v>-1.4892512</v>
      </c>
      <c r="J540">
        <f>VLOOKUP($H540,Sheet2!$F$4:$G$16,2,FALSE)</f>
        <v>2.2999999999999998</v>
      </c>
      <c r="K540" s="1">
        <f t="shared" si="33"/>
        <v>39.255374400000001</v>
      </c>
      <c r="L540" s="1">
        <f t="shared" si="34"/>
        <v>39.744625599999999</v>
      </c>
      <c r="M540" s="1">
        <f t="shared" si="35"/>
        <v>-0.48925119999999822</v>
      </c>
    </row>
    <row r="541" spans="1:13" x14ac:dyDescent="0.3">
      <c r="A541" t="s">
        <v>366</v>
      </c>
      <c r="B541" s="2" t="s">
        <v>1008</v>
      </c>
      <c r="C541" t="s">
        <v>494</v>
      </c>
      <c r="D541" t="s">
        <v>431</v>
      </c>
      <c r="E541">
        <v>43</v>
      </c>
      <c r="F541">
        <v>40</v>
      </c>
      <c r="G541">
        <f t="shared" si="32"/>
        <v>3</v>
      </c>
      <c r="H541" t="str">
        <f>IFERROR(VLOOKUP($A541,Sheet2!$A$2:$C$397,2,FALSE),"C")</f>
        <v>A</v>
      </c>
      <c r="I541" s="1">
        <f>IFERROR(VLOOKUP($A541,Sheet2!$A$2:$C$397,3,FALSE),0)</f>
        <v>-1.5</v>
      </c>
      <c r="J541">
        <f>VLOOKUP($H541,Sheet2!$F$4:$G$16,2,FALSE)</f>
        <v>4</v>
      </c>
      <c r="K541" s="1">
        <f t="shared" si="33"/>
        <v>42.25</v>
      </c>
      <c r="L541" s="1">
        <f t="shared" si="34"/>
        <v>40.75</v>
      </c>
      <c r="M541" s="1">
        <f t="shared" si="35"/>
        <v>1.5</v>
      </c>
    </row>
    <row r="542" spans="1:13" x14ac:dyDescent="0.3">
      <c r="A542" t="s">
        <v>15</v>
      </c>
      <c r="B542" s="2" t="s">
        <v>1009</v>
      </c>
      <c r="C542" t="s">
        <v>1010</v>
      </c>
      <c r="D542" t="s">
        <v>431</v>
      </c>
      <c r="E542">
        <v>39</v>
      </c>
      <c r="F542">
        <v>39</v>
      </c>
      <c r="G542">
        <f t="shared" si="32"/>
        <v>0</v>
      </c>
      <c r="H542" t="str">
        <f>IFERROR(VLOOKUP($A542,Sheet2!$A$2:$C$397,2,FALSE),"C")</f>
        <v>A-</v>
      </c>
      <c r="I542" s="1">
        <f>IFERROR(VLOOKUP($A542,Sheet2!$A$2:$C$397,3,FALSE),0)</f>
        <v>6.8150290000000002E-2</v>
      </c>
      <c r="J542">
        <f>VLOOKUP($H542,Sheet2!$F$4:$G$16,2,FALSE)</f>
        <v>3.7</v>
      </c>
      <c r="K542" s="1">
        <f t="shared" si="33"/>
        <v>39.034075145000003</v>
      </c>
      <c r="L542" s="1">
        <f t="shared" si="34"/>
        <v>38.965924854999997</v>
      </c>
      <c r="M542" s="1">
        <f t="shared" si="35"/>
        <v>6.8150290000005498E-2</v>
      </c>
    </row>
    <row r="543" spans="1:13" x14ac:dyDescent="0.3">
      <c r="A543" t="s">
        <v>7</v>
      </c>
      <c r="B543" s="2" t="s">
        <v>1011</v>
      </c>
      <c r="C543" t="s">
        <v>500</v>
      </c>
      <c r="D543" t="s">
        <v>420</v>
      </c>
      <c r="E543">
        <v>39</v>
      </c>
      <c r="F543">
        <v>41</v>
      </c>
      <c r="G543">
        <f t="shared" si="32"/>
        <v>-2</v>
      </c>
      <c r="H543" t="str">
        <f>IFERROR(VLOOKUP($A543,Sheet2!$A$2:$C$397,2,FALSE),"C")</f>
        <v>C+</v>
      </c>
      <c r="I543" s="1">
        <f>IFERROR(VLOOKUP($A543,Sheet2!$A$2:$C$397,3,FALSE),0)</f>
        <v>-1.4892512</v>
      </c>
      <c r="J543">
        <f>VLOOKUP($H543,Sheet2!$F$4:$G$16,2,FALSE)</f>
        <v>2.2999999999999998</v>
      </c>
      <c r="K543" s="1">
        <f t="shared" si="33"/>
        <v>38.255374400000001</v>
      </c>
      <c r="L543" s="1">
        <f t="shared" si="34"/>
        <v>41.744625599999999</v>
      </c>
      <c r="M543" s="1">
        <f t="shared" si="35"/>
        <v>-3.4892511999999982</v>
      </c>
    </row>
    <row r="544" spans="1:13" x14ac:dyDescent="0.3">
      <c r="A544" t="s">
        <v>7</v>
      </c>
      <c r="B544" s="2" t="s">
        <v>1012</v>
      </c>
      <c r="C544" t="s">
        <v>500</v>
      </c>
      <c r="D544" t="s">
        <v>420</v>
      </c>
      <c r="E544">
        <v>37</v>
      </c>
      <c r="F544">
        <v>43</v>
      </c>
      <c r="G544">
        <f t="shared" si="32"/>
        <v>-6</v>
      </c>
      <c r="H544" t="str">
        <f>IFERROR(VLOOKUP($A544,Sheet2!$A$2:$C$397,2,FALSE),"C")</f>
        <v>C+</v>
      </c>
      <c r="I544" s="1">
        <f>IFERROR(VLOOKUP($A544,Sheet2!$A$2:$C$397,3,FALSE),0)</f>
        <v>-1.4892512</v>
      </c>
      <c r="J544">
        <f>VLOOKUP($H544,Sheet2!$F$4:$G$16,2,FALSE)</f>
        <v>2.2999999999999998</v>
      </c>
      <c r="K544" s="1">
        <f t="shared" si="33"/>
        <v>36.255374400000001</v>
      </c>
      <c r="L544" s="1">
        <f t="shared" si="34"/>
        <v>43.744625599999999</v>
      </c>
      <c r="M544" s="1">
        <f t="shared" si="35"/>
        <v>-7.4892511999999982</v>
      </c>
    </row>
    <row r="545" spans="1:13" x14ac:dyDescent="0.3">
      <c r="A545" t="s">
        <v>8</v>
      </c>
      <c r="B545" s="2" t="s">
        <v>1013</v>
      </c>
      <c r="C545" t="s">
        <v>426</v>
      </c>
      <c r="D545" t="s">
        <v>420</v>
      </c>
      <c r="E545">
        <v>41</v>
      </c>
      <c r="F545">
        <v>44</v>
      </c>
      <c r="G545">
        <f t="shared" si="32"/>
        <v>-3</v>
      </c>
      <c r="H545" t="str">
        <f>IFERROR(VLOOKUP($A545,Sheet2!$A$2:$C$397,2,FALSE),"C")</f>
        <v>B</v>
      </c>
      <c r="I545" s="1">
        <f>IFERROR(VLOOKUP($A545,Sheet2!$A$2:$C$397,3,FALSE),0)</f>
        <v>-0.97508196999999996</v>
      </c>
      <c r="J545">
        <f>VLOOKUP($H545,Sheet2!$F$4:$G$16,2,FALSE)</f>
        <v>3</v>
      </c>
      <c r="K545" s="1">
        <f t="shared" si="33"/>
        <v>40.512459014999997</v>
      </c>
      <c r="L545" s="1">
        <f t="shared" si="34"/>
        <v>44.487540985000003</v>
      </c>
      <c r="M545" s="1">
        <f t="shared" si="35"/>
        <v>-3.9750819700000051</v>
      </c>
    </row>
    <row r="546" spans="1:13" x14ac:dyDescent="0.3">
      <c r="A546" t="s">
        <v>7</v>
      </c>
      <c r="B546" s="2" t="s">
        <v>886</v>
      </c>
      <c r="C546" t="s">
        <v>500</v>
      </c>
      <c r="D546" t="s">
        <v>420</v>
      </c>
      <c r="E546">
        <v>37</v>
      </c>
      <c r="F546">
        <v>43</v>
      </c>
      <c r="G546">
        <f t="shared" si="32"/>
        <v>-6</v>
      </c>
      <c r="H546" t="str">
        <f>IFERROR(VLOOKUP($A546,Sheet2!$A$2:$C$397,2,FALSE),"C")</f>
        <v>C+</v>
      </c>
      <c r="I546" s="1">
        <f>IFERROR(VLOOKUP($A546,Sheet2!$A$2:$C$397,3,FALSE),0)</f>
        <v>-1.4892512</v>
      </c>
      <c r="J546">
        <f>VLOOKUP($H546,Sheet2!$F$4:$G$16,2,FALSE)</f>
        <v>2.2999999999999998</v>
      </c>
      <c r="K546" s="1">
        <f t="shared" si="33"/>
        <v>36.255374400000001</v>
      </c>
      <c r="L546" s="1">
        <f t="shared" si="34"/>
        <v>43.744625599999999</v>
      </c>
      <c r="M546" s="1">
        <f t="shared" si="35"/>
        <v>-7.4892511999999982</v>
      </c>
    </row>
    <row r="547" spans="1:13" x14ac:dyDescent="0.3">
      <c r="A547" t="s">
        <v>366</v>
      </c>
      <c r="B547" s="2" t="s">
        <v>1014</v>
      </c>
      <c r="C547" t="s">
        <v>1015</v>
      </c>
      <c r="D547" t="s">
        <v>431</v>
      </c>
      <c r="E547">
        <v>37</v>
      </c>
      <c r="F547">
        <v>45</v>
      </c>
      <c r="G547">
        <f t="shared" si="32"/>
        <v>-8</v>
      </c>
      <c r="H547" t="str">
        <f>IFERROR(VLOOKUP($A547,Sheet2!$A$2:$C$397,2,FALSE),"C")</f>
        <v>A</v>
      </c>
      <c r="I547" s="1">
        <f>IFERROR(VLOOKUP($A547,Sheet2!$A$2:$C$397,3,FALSE),0)</f>
        <v>-1.5</v>
      </c>
      <c r="J547">
        <f>VLOOKUP($H547,Sheet2!$F$4:$G$16,2,FALSE)</f>
        <v>4</v>
      </c>
      <c r="K547" s="1">
        <f t="shared" si="33"/>
        <v>36.25</v>
      </c>
      <c r="L547" s="1">
        <f t="shared" si="34"/>
        <v>45.75</v>
      </c>
      <c r="M547" s="1">
        <f t="shared" si="35"/>
        <v>-9.5</v>
      </c>
    </row>
    <row r="548" spans="1:13" x14ac:dyDescent="0.3">
      <c r="A548" t="s">
        <v>7</v>
      </c>
      <c r="B548" s="2" t="s">
        <v>892</v>
      </c>
      <c r="C548" t="s">
        <v>500</v>
      </c>
      <c r="D548" t="s">
        <v>420</v>
      </c>
      <c r="E548">
        <v>36</v>
      </c>
      <c r="F548">
        <v>43</v>
      </c>
      <c r="G548">
        <f t="shared" si="32"/>
        <v>-7</v>
      </c>
      <c r="H548" t="str">
        <f>IFERROR(VLOOKUP($A548,Sheet2!$A$2:$C$397,2,FALSE),"C")</f>
        <v>C+</v>
      </c>
      <c r="I548" s="1">
        <f>IFERROR(VLOOKUP($A548,Sheet2!$A$2:$C$397,3,FALSE),0)</f>
        <v>-1.4892512</v>
      </c>
      <c r="J548">
        <f>VLOOKUP($H548,Sheet2!$F$4:$G$16,2,FALSE)</f>
        <v>2.2999999999999998</v>
      </c>
      <c r="K548" s="1">
        <f t="shared" si="33"/>
        <v>35.255374400000001</v>
      </c>
      <c r="L548" s="1">
        <f t="shared" si="34"/>
        <v>43.744625599999999</v>
      </c>
      <c r="M548" s="1">
        <f t="shared" si="35"/>
        <v>-8.4892511999999982</v>
      </c>
    </row>
    <row r="549" spans="1:13" x14ac:dyDescent="0.3">
      <c r="A549" t="s">
        <v>11</v>
      </c>
      <c r="B549" s="2" t="s">
        <v>1016</v>
      </c>
      <c r="C549" t="s">
        <v>1017</v>
      </c>
      <c r="D549" t="s">
        <v>431</v>
      </c>
      <c r="E549">
        <v>43</v>
      </c>
      <c r="F549">
        <v>49</v>
      </c>
      <c r="G549">
        <f t="shared" si="32"/>
        <v>-6</v>
      </c>
      <c r="H549" t="str">
        <f>IFERROR(VLOOKUP($A549,Sheet2!$A$2:$C$397,2,FALSE),"C")</f>
        <v>B-</v>
      </c>
      <c r="I549" s="1">
        <f>IFERROR(VLOOKUP($A549,Sheet2!$A$2:$C$397,3,FALSE),0)</f>
        <v>0.62980391999999996</v>
      </c>
      <c r="J549">
        <f>VLOOKUP($H549,Sheet2!$F$4:$G$16,2,FALSE)</f>
        <v>2.7</v>
      </c>
      <c r="K549" s="1">
        <f t="shared" si="33"/>
        <v>43.31490196</v>
      </c>
      <c r="L549" s="1">
        <f t="shared" si="34"/>
        <v>48.68509804</v>
      </c>
      <c r="M549" s="1">
        <f t="shared" si="35"/>
        <v>-5.3701960799999995</v>
      </c>
    </row>
    <row r="550" spans="1:13" x14ac:dyDescent="0.3">
      <c r="A550" t="s">
        <v>7</v>
      </c>
      <c r="B550" s="2" t="s">
        <v>1016</v>
      </c>
      <c r="C550" t="s">
        <v>500</v>
      </c>
      <c r="D550" t="s">
        <v>420</v>
      </c>
      <c r="E550">
        <v>38</v>
      </c>
      <c r="F550">
        <v>45</v>
      </c>
      <c r="G550">
        <f t="shared" si="32"/>
        <v>-7</v>
      </c>
      <c r="H550" t="str">
        <f>IFERROR(VLOOKUP($A550,Sheet2!$A$2:$C$397,2,FALSE),"C")</f>
        <v>C+</v>
      </c>
      <c r="I550" s="1">
        <f>IFERROR(VLOOKUP($A550,Sheet2!$A$2:$C$397,3,FALSE),0)</f>
        <v>-1.4892512</v>
      </c>
      <c r="J550">
        <f>VLOOKUP($H550,Sheet2!$F$4:$G$16,2,FALSE)</f>
        <v>2.2999999999999998</v>
      </c>
      <c r="K550" s="1">
        <f t="shared" si="33"/>
        <v>37.255374400000001</v>
      </c>
      <c r="L550" s="1">
        <f t="shared" si="34"/>
        <v>45.744625599999999</v>
      </c>
      <c r="M550" s="1">
        <f t="shared" si="35"/>
        <v>-8.4892511999999982</v>
      </c>
    </row>
    <row r="551" spans="1:13" x14ac:dyDescent="0.3">
      <c r="A551" t="s">
        <v>7</v>
      </c>
      <c r="B551" s="2" t="s">
        <v>900</v>
      </c>
      <c r="C551" t="s">
        <v>500</v>
      </c>
      <c r="D551" t="s">
        <v>420</v>
      </c>
      <c r="E551">
        <v>40</v>
      </c>
      <c r="F551">
        <v>40</v>
      </c>
      <c r="G551">
        <f t="shared" si="32"/>
        <v>0</v>
      </c>
      <c r="H551" t="str">
        <f>IFERROR(VLOOKUP($A551,Sheet2!$A$2:$C$397,2,FALSE),"C")</f>
        <v>C+</v>
      </c>
      <c r="I551" s="1">
        <f>IFERROR(VLOOKUP($A551,Sheet2!$A$2:$C$397,3,FALSE),0)</f>
        <v>-1.4892512</v>
      </c>
      <c r="J551">
        <f>VLOOKUP($H551,Sheet2!$F$4:$G$16,2,FALSE)</f>
        <v>2.2999999999999998</v>
      </c>
      <c r="K551" s="1">
        <f t="shared" si="33"/>
        <v>39.255374400000001</v>
      </c>
      <c r="L551" s="1">
        <f t="shared" si="34"/>
        <v>40.744625599999999</v>
      </c>
      <c r="M551" s="1">
        <f t="shared" si="35"/>
        <v>-1.4892511999999982</v>
      </c>
    </row>
    <row r="552" spans="1:13" x14ac:dyDescent="0.3">
      <c r="A552" t="s">
        <v>7</v>
      </c>
      <c r="B552" s="2" t="s">
        <v>906</v>
      </c>
      <c r="C552" t="s">
        <v>500</v>
      </c>
      <c r="D552" t="s">
        <v>420</v>
      </c>
      <c r="E552">
        <v>38</v>
      </c>
      <c r="F552">
        <v>42</v>
      </c>
      <c r="G552">
        <f t="shared" si="32"/>
        <v>-4</v>
      </c>
      <c r="H552" t="str">
        <f>IFERROR(VLOOKUP($A552,Sheet2!$A$2:$C$397,2,FALSE),"C")</f>
        <v>C+</v>
      </c>
      <c r="I552" s="1">
        <f>IFERROR(VLOOKUP($A552,Sheet2!$A$2:$C$397,3,FALSE),0)</f>
        <v>-1.4892512</v>
      </c>
      <c r="J552">
        <f>VLOOKUP($H552,Sheet2!$F$4:$G$16,2,FALSE)</f>
        <v>2.2999999999999998</v>
      </c>
      <c r="K552" s="1">
        <f t="shared" si="33"/>
        <v>37.255374400000001</v>
      </c>
      <c r="L552" s="1">
        <f t="shared" si="34"/>
        <v>42.744625599999999</v>
      </c>
      <c r="M552" s="1">
        <f t="shared" si="35"/>
        <v>-5.4892511999999982</v>
      </c>
    </row>
    <row r="553" spans="1:13" x14ac:dyDescent="0.3">
      <c r="A553" t="s">
        <v>15</v>
      </c>
      <c r="B553" s="2" t="s">
        <v>906</v>
      </c>
      <c r="C553" t="s">
        <v>1018</v>
      </c>
      <c r="D553" t="s">
        <v>431</v>
      </c>
      <c r="E553">
        <v>34</v>
      </c>
      <c r="F553">
        <v>43</v>
      </c>
      <c r="G553">
        <f t="shared" si="32"/>
        <v>-9</v>
      </c>
      <c r="H553" t="str">
        <f>IFERROR(VLOOKUP($A553,Sheet2!$A$2:$C$397,2,FALSE),"C")</f>
        <v>A-</v>
      </c>
      <c r="I553" s="1">
        <f>IFERROR(VLOOKUP($A553,Sheet2!$A$2:$C$397,3,FALSE),0)</f>
        <v>6.8150290000000002E-2</v>
      </c>
      <c r="J553">
        <f>VLOOKUP($H553,Sheet2!$F$4:$G$16,2,FALSE)</f>
        <v>3.7</v>
      </c>
      <c r="K553" s="1">
        <f t="shared" si="33"/>
        <v>34.034075145000003</v>
      </c>
      <c r="L553" s="1">
        <f t="shared" si="34"/>
        <v>42.965924854999997</v>
      </c>
      <c r="M553" s="1">
        <f t="shared" si="35"/>
        <v>-8.9318497099999945</v>
      </c>
    </row>
    <row r="554" spans="1:13" x14ac:dyDescent="0.3">
      <c r="A554" t="s">
        <v>7</v>
      </c>
      <c r="B554" s="2" t="s">
        <v>1019</v>
      </c>
      <c r="C554" t="s">
        <v>500</v>
      </c>
      <c r="D554" t="s">
        <v>420</v>
      </c>
      <c r="E554">
        <v>37</v>
      </c>
      <c r="F554">
        <v>40</v>
      </c>
      <c r="G554">
        <f t="shared" si="32"/>
        <v>-3</v>
      </c>
      <c r="H554" t="str">
        <f>IFERROR(VLOOKUP($A554,Sheet2!$A$2:$C$397,2,FALSE),"C")</f>
        <v>C+</v>
      </c>
      <c r="I554" s="1">
        <f>IFERROR(VLOOKUP($A554,Sheet2!$A$2:$C$397,3,FALSE),0)</f>
        <v>-1.4892512</v>
      </c>
      <c r="J554">
        <f>VLOOKUP($H554,Sheet2!$F$4:$G$16,2,FALSE)</f>
        <v>2.2999999999999998</v>
      </c>
      <c r="K554" s="1">
        <f t="shared" si="33"/>
        <v>36.255374400000001</v>
      </c>
      <c r="L554" s="1">
        <f t="shared" si="34"/>
        <v>40.744625599999999</v>
      </c>
      <c r="M554" s="1">
        <f t="shared" si="35"/>
        <v>-4.4892511999999982</v>
      </c>
    </row>
    <row r="555" spans="1:13" x14ac:dyDescent="0.3">
      <c r="A555" t="s">
        <v>7</v>
      </c>
      <c r="B555" s="2" t="s">
        <v>911</v>
      </c>
      <c r="C555" t="s">
        <v>500</v>
      </c>
      <c r="D555" t="s">
        <v>420</v>
      </c>
      <c r="E555">
        <v>38</v>
      </c>
      <c r="F555">
        <v>38</v>
      </c>
      <c r="G555">
        <f t="shared" si="32"/>
        <v>0</v>
      </c>
      <c r="H555" t="str">
        <f>IFERROR(VLOOKUP($A555,Sheet2!$A$2:$C$397,2,FALSE),"C")</f>
        <v>C+</v>
      </c>
      <c r="I555" s="1">
        <f>IFERROR(VLOOKUP($A555,Sheet2!$A$2:$C$397,3,FALSE),0)</f>
        <v>-1.4892512</v>
      </c>
      <c r="J555">
        <f>VLOOKUP($H555,Sheet2!$F$4:$G$16,2,FALSE)</f>
        <v>2.2999999999999998</v>
      </c>
      <c r="K555" s="1">
        <f t="shared" si="33"/>
        <v>37.255374400000001</v>
      </c>
      <c r="L555" s="1">
        <f t="shared" si="34"/>
        <v>38.744625599999999</v>
      </c>
      <c r="M555" s="1">
        <f t="shared" si="35"/>
        <v>-1.4892511999999982</v>
      </c>
    </row>
    <row r="556" spans="1:13" x14ac:dyDescent="0.3">
      <c r="A556" t="s">
        <v>7</v>
      </c>
      <c r="B556" s="2" t="s">
        <v>1020</v>
      </c>
      <c r="C556" t="s">
        <v>500</v>
      </c>
      <c r="D556" t="s">
        <v>420</v>
      </c>
      <c r="E556">
        <v>39</v>
      </c>
      <c r="F556">
        <v>39</v>
      </c>
      <c r="G556">
        <f t="shared" si="32"/>
        <v>0</v>
      </c>
      <c r="H556" t="str">
        <f>IFERROR(VLOOKUP($A556,Sheet2!$A$2:$C$397,2,FALSE),"C")</f>
        <v>C+</v>
      </c>
      <c r="I556" s="1">
        <f>IFERROR(VLOOKUP($A556,Sheet2!$A$2:$C$397,3,FALSE),0)</f>
        <v>-1.4892512</v>
      </c>
      <c r="J556">
        <f>VLOOKUP($H556,Sheet2!$F$4:$G$16,2,FALSE)</f>
        <v>2.2999999999999998</v>
      </c>
      <c r="K556" s="1">
        <f t="shared" si="33"/>
        <v>38.255374400000001</v>
      </c>
      <c r="L556" s="1">
        <f t="shared" si="34"/>
        <v>39.744625599999999</v>
      </c>
      <c r="M556" s="1">
        <f t="shared" si="35"/>
        <v>-1.4892511999999982</v>
      </c>
    </row>
    <row r="557" spans="1:13" x14ac:dyDescent="0.3">
      <c r="A557" t="s">
        <v>7</v>
      </c>
      <c r="B557" s="2" t="s">
        <v>1021</v>
      </c>
      <c r="C557" t="s">
        <v>500</v>
      </c>
      <c r="D557" t="s">
        <v>420</v>
      </c>
      <c r="E557">
        <v>37</v>
      </c>
      <c r="F557">
        <v>39</v>
      </c>
      <c r="G557">
        <f t="shared" si="32"/>
        <v>-2</v>
      </c>
      <c r="H557" t="str">
        <f>IFERROR(VLOOKUP($A557,Sheet2!$A$2:$C$397,2,FALSE),"C")</f>
        <v>C+</v>
      </c>
      <c r="I557" s="1">
        <f>IFERROR(VLOOKUP($A557,Sheet2!$A$2:$C$397,3,FALSE),0)</f>
        <v>-1.4892512</v>
      </c>
      <c r="J557">
        <f>VLOOKUP($H557,Sheet2!$F$4:$G$16,2,FALSE)</f>
        <v>2.2999999999999998</v>
      </c>
      <c r="K557" s="1">
        <f t="shared" si="33"/>
        <v>36.255374400000001</v>
      </c>
      <c r="L557" s="1">
        <f t="shared" si="34"/>
        <v>39.744625599999999</v>
      </c>
      <c r="M557" s="1">
        <f t="shared" si="35"/>
        <v>-3.4892511999999982</v>
      </c>
    </row>
    <row r="558" spans="1:13" x14ac:dyDescent="0.3">
      <c r="A558" t="s">
        <v>7</v>
      </c>
      <c r="B558" s="2" t="s">
        <v>1022</v>
      </c>
      <c r="C558" t="s">
        <v>500</v>
      </c>
      <c r="D558" t="s">
        <v>420</v>
      </c>
      <c r="E558">
        <v>39</v>
      </c>
      <c r="F558">
        <v>38</v>
      </c>
      <c r="G558">
        <f t="shared" si="32"/>
        <v>1</v>
      </c>
      <c r="H558" t="str">
        <f>IFERROR(VLOOKUP($A558,Sheet2!$A$2:$C$397,2,FALSE),"C")</f>
        <v>C+</v>
      </c>
      <c r="I558" s="1">
        <f>IFERROR(VLOOKUP($A558,Sheet2!$A$2:$C$397,3,FALSE),0)</f>
        <v>-1.4892512</v>
      </c>
      <c r="J558">
        <f>VLOOKUP($H558,Sheet2!$F$4:$G$16,2,FALSE)</f>
        <v>2.2999999999999998</v>
      </c>
      <c r="K558" s="1">
        <f t="shared" si="33"/>
        <v>38.255374400000001</v>
      </c>
      <c r="L558" s="1">
        <f t="shared" si="34"/>
        <v>38.744625599999999</v>
      </c>
      <c r="M558" s="1">
        <f t="shared" si="35"/>
        <v>-0.48925119999999822</v>
      </c>
    </row>
    <row r="559" spans="1:13" x14ac:dyDescent="0.3">
      <c r="A559" t="s">
        <v>7</v>
      </c>
      <c r="B559" s="2" t="s">
        <v>1023</v>
      </c>
      <c r="C559" t="s">
        <v>500</v>
      </c>
      <c r="D559" t="s">
        <v>420</v>
      </c>
      <c r="E559">
        <v>38</v>
      </c>
      <c r="F559">
        <v>38</v>
      </c>
      <c r="G559">
        <f t="shared" si="32"/>
        <v>0</v>
      </c>
      <c r="H559" t="str">
        <f>IFERROR(VLOOKUP($A559,Sheet2!$A$2:$C$397,2,FALSE),"C")</f>
        <v>C+</v>
      </c>
      <c r="I559" s="1">
        <f>IFERROR(VLOOKUP($A559,Sheet2!$A$2:$C$397,3,FALSE),0)</f>
        <v>-1.4892512</v>
      </c>
      <c r="J559">
        <f>VLOOKUP($H559,Sheet2!$F$4:$G$16,2,FALSE)</f>
        <v>2.2999999999999998</v>
      </c>
      <c r="K559" s="1">
        <f t="shared" si="33"/>
        <v>37.255374400000001</v>
      </c>
      <c r="L559" s="1">
        <f t="shared" si="34"/>
        <v>38.744625599999999</v>
      </c>
      <c r="M559" s="1">
        <f t="shared" si="35"/>
        <v>-1.4892511999999982</v>
      </c>
    </row>
    <row r="560" spans="1:13" x14ac:dyDescent="0.3">
      <c r="A560" t="s">
        <v>7</v>
      </c>
      <c r="B560" s="2" t="s">
        <v>1024</v>
      </c>
      <c r="C560" t="s">
        <v>500</v>
      </c>
      <c r="D560" t="s">
        <v>420</v>
      </c>
      <c r="E560">
        <v>39</v>
      </c>
      <c r="F560">
        <v>39</v>
      </c>
      <c r="G560">
        <f t="shared" si="32"/>
        <v>0</v>
      </c>
      <c r="H560" t="str">
        <f>IFERROR(VLOOKUP($A560,Sheet2!$A$2:$C$397,2,FALSE),"C")</f>
        <v>C+</v>
      </c>
      <c r="I560" s="1">
        <f>IFERROR(VLOOKUP($A560,Sheet2!$A$2:$C$397,3,FALSE),0)</f>
        <v>-1.4892512</v>
      </c>
      <c r="J560">
        <f>VLOOKUP($H560,Sheet2!$F$4:$G$16,2,FALSE)</f>
        <v>2.2999999999999998</v>
      </c>
      <c r="K560" s="1">
        <f t="shared" si="33"/>
        <v>38.255374400000001</v>
      </c>
      <c r="L560" s="1">
        <f t="shared" si="34"/>
        <v>39.744625599999999</v>
      </c>
      <c r="M560" s="1">
        <f t="shared" si="35"/>
        <v>-1.4892511999999982</v>
      </c>
    </row>
    <row r="561" spans="1:13" x14ac:dyDescent="0.3">
      <c r="A561" t="s">
        <v>7</v>
      </c>
      <c r="B561" s="2" t="s">
        <v>1025</v>
      </c>
      <c r="C561" t="s">
        <v>500</v>
      </c>
      <c r="D561" t="s">
        <v>420</v>
      </c>
      <c r="E561">
        <v>41</v>
      </c>
      <c r="F561">
        <v>38</v>
      </c>
      <c r="G561">
        <f t="shared" si="32"/>
        <v>3</v>
      </c>
      <c r="H561" t="str">
        <f>IFERROR(VLOOKUP($A561,Sheet2!$A$2:$C$397,2,FALSE),"C")</f>
        <v>C+</v>
      </c>
      <c r="I561" s="1">
        <f>IFERROR(VLOOKUP($A561,Sheet2!$A$2:$C$397,3,FALSE),0)</f>
        <v>-1.4892512</v>
      </c>
      <c r="J561">
        <f>VLOOKUP($H561,Sheet2!$F$4:$G$16,2,FALSE)</f>
        <v>2.2999999999999998</v>
      </c>
      <c r="K561" s="1">
        <f t="shared" si="33"/>
        <v>40.255374400000001</v>
      </c>
      <c r="L561" s="1">
        <f t="shared" si="34"/>
        <v>38.744625599999999</v>
      </c>
      <c r="M561" s="1">
        <f t="shared" si="35"/>
        <v>1.5107488000000018</v>
      </c>
    </row>
    <row r="562" spans="1:13" x14ac:dyDescent="0.3">
      <c r="A562" t="s">
        <v>15</v>
      </c>
      <c r="B562" s="2" t="s">
        <v>1026</v>
      </c>
      <c r="C562" t="s">
        <v>1027</v>
      </c>
      <c r="D562" t="s">
        <v>431</v>
      </c>
      <c r="E562">
        <v>36</v>
      </c>
      <c r="F562">
        <v>40</v>
      </c>
      <c r="G562">
        <f t="shared" si="32"/>
        <v>-4</v>
      </c>
      <c r="H562" t="str">
        <f>IFERROR(VLOOKUP($A562,Sheet2!$A$2:$C$397,2,FALSE),"C")</f>
        <v>A-</v>
      </c>
      <c r="I562" s="1">
        <f>IFERROR(VLOOKUP($A562,Sheet2!$A$2:$C$397,3,FALSE),0)</f>
        <v>6.8150290000000002E-2</v>
      </c>
      <c r="J562">
        <f>VLOOKUP($H562,Sheet2!$F$4:$G$16,2,FALSE)</f>
        <v>3.7</v>
      </c>
      <c r="K562" s="1">
        <f t="shared" si="33"/>
        <v>36.034075145000003</v>
      </c>
      <c r="L562" s="1">
        <f t="shared" si="34"/>
        <v>39.965924854999997</v>
      </c>
      <c r="M562" s="1">
        <f t="shared" si="35"/>
        <v>-3.9318497099999945</v>
      </c>
    </row>
    <row r="563" spans="1:13" x14ac:dyDescent="0.3">
      <c r="A563" t="s">
        <v>7</v>
      </c>
      <c r="B563" s="2" t="s">
        <v>1028</v>
      </c>
      <c r="C563" t="s">
        <v>500</v>
      </c>
      <c r="D563" t="s">
        <v>420</v>
      </c>
      <c r="E563">
        <v>38</v>
      </c>
      <c r="F563">
        <v>39</v>
      </c>
      <c r="G563">
        <f t="shared" si="32"/>
        <v>-1</v>
      </c>
      <c r="H563" t="str">
        <f>IFERROR(VLOOKUP($A563,Sheet2!$A$2:$C$397,2,FALSE),"C")</f>
        <v>C+</v>
      </c>
      <c r="I563" s="1">
        <f>IFERROR(VLOOKUP($A563,Sheet2!$A$2:$C$397,3,FALSE),0)</f>
        <v>-1.4892512</v>
      </c>
      <c r="J563">
        <f>VLOOKUP($H563,Sheet2!$F$4:$G$16,2,FALSE)</f>
        <v>2.2999999999999998</v>
      </c>
      <c r="K563" s="1">
        <f t="shared" si="33"/>
        <v>37.255374400000001</v>
      </c>
      <c r="L563" s="1">
        <f t="shared" si="34"/>
        <v>39.744625599999999</v>
      </c>
      <c r="M563" s="1">
        <f t="shared" si="35"/>
        <v>-2.4892511999999982</v>
      </c>
    </row>
    <row r="564" spans="1:13" x14ac:dyDescent="0.3">
      <c r="A564" t="s">
        <v>7</v>
      </c>
      <c r="B564" s="2" t="s">
        <v>1029</v>
      </c>
      <c r="C564" t="s">
        <v>500</v>
      </c>
      <c r="D564" t="s">
        <v>420</v>
      </c>
      <c r="E564">
        <v>38</v>
      </c>
      <c r="F564">
        <v>40</v>
      </c>
      <c r="G564">
        <f t="shared" si="32"/>
        <v>-2</v>
      </c>
      <c r="H564" t="str">
        <f>IFERROR(VLOOKUP($A564,Sheet2!$A$2:$C$397,2,FALSE),"C")</f>
        <v>C+</v>
      </c>
      <c r="I564" s="1">
        <f>IFERROR(VLOOKUP($A564,Sheet2!$A$2:$C$397,3,FALSE),0)</f>
        <v>-1.4892512</v>
      </c>
      <c r="J564">
        <f>VLOOKUP($H564,Sheet2!$F$4:$G$16,2,FALSE)</f>
        <v>2.2999999999999998</v>
      </c>
      <c r="K564" s="1">
        <f t="shared" si="33"/>
        <v>37.255374400000001</v>
      </c>
      <c r="L564" s="1">
        <f t="shared" si="34"/>
        <v>40.744625599999999</v>
      </c>
      <c r="M564" s="1">
        <f t="shared" si="35"/>
        <v>-3.4892511999999982</v>
      </c>
    </row>
    <row r="565" spans="1:13" x14ac:dyDescent="0.3">
      <c r="A565" t="s">
        <v>7</v>
      </c>
      <c r="B565" s="2" t="s">
        <v>933</v>
      </c>
      <c r="C565" t="s">
        <v>500</v>
      </c>
      <c r="D565" t="s">
        <v>420</v>
      </c>
      <c r="E565">
        <v>39</v>
      </c>
      <c r="F565">
        <v>38</v>
      </c>
      <c r="G565">
        <f t="shared" si="32"/>
        <v>1</v>
      </c>
      <c r="H565" t="str">
        <f>IFERROR(VLOOKUP($A565,Sheet2!$A$2:$C$397,2,FALSE),"C")</f>
        <v>C+</v>
      </c>
      <c r="I565" s="1">
        <f>IFERROR(VLOOKUP($A565,Sheet2!$A$2:$C$397,3,FALSE),0)</f>
        <v>-1.4892512</v>
      </c>
      <c r="J565">
        <f>VLOOKUP($H565,Sheet2!$F$4:$G$16,2,FALSE)</f>
        <v>2.2999999999999998</v>
      </c>
      <c r="K565" s="1">
        <f t="shared" si="33"/>
        <v>38.255374400000001</v>
      </c>
      <c r="L565" s="1">
        <f t="shared" si="34"/>
        <v>38.744625599999999</v>
      </c>
      <c r="M565" s="1">
        <f t="shared" si="35"/>
        <v>-0.48925119999999822</v>
      </c>
    </row>
    <row r="566" spans="1:13" x14ac:dyDescent="0.3">
      <c r="A566" t="s">
        <v>15</v>
      </c>
      <c r="B566" s="2" t="s">
        <v>1030</v>
      </c>
      <c r="C566" t="s">
        <v>1031</v>
      </c>
      <c r="D566" t="s">
        <v>431</v>
      </c>
      <c r="E566">
        <v>34</v>
      </c>
      <c r="F566">
        <v>39</v>
      </c>
      <c r="G566">
        <f t="shared" si="32"/>
        <v>-5</v>
      </c>
      <c r="H566" t="str">
        <f>IFERROR(VLOOKUP($A566,Sheet2!$A$2:$C$397,2,FALSE),"C")</f>
        <v>A-</v>
      </c>
      <c r="I566" s="1">
        <f>IFERROR(VLOOKUP($A566,Sheet2!$A$2:$C$397,3,FALSE),0)</f>
        <v>6.8150290000000002E-2</v>
      </c>
      <c r="J566">
        <f>VLOOKUP($H566,Sheet2!$F$4:$G$16,2,FALSE)</f>
        <v>3.7</v>
      </c>
      <c r="K566" s="1">
        <f t="shared" si="33"/>
        <v>34.034075145000003</v>
      </c>
      <c r="L566" s="1">
        <f t="shared" si="34"/>
        <v>38.965924854999997</v>
      </c>
      <c r="M566" s="1">
        <f t="shared" si="35"/>
        <v>-4.9318497099999945</v>
      </c>
    </row>
    <row r="567" spans="1:13" x14ac:dyDescent="0.3">
      <c r="A567" t="s">
        <v>7</v>
      </c>
      <c r="B567" s="2" t="s">
        <v>1032</v>
      </c>
      <c r="C567" t="s">
        <v>500</v>
      </c>
      <c r="D567" t="s">
        <v>420</v>
      </c>
      <c r="E567">
        <v>40</v>
      </c>
      <c r="F567">
        <v>39</v>
      </c>
      <c r="G567">
        <f t="shared" si="32"/>
        <v>1</v>
      </c>
      <c r="H567" t="str">
        <f>IFERROR(VLOOKUP($A567,Sheet2!$A$2:$C$397,2,FALSE),"C")</f>
        <v>C+</v>
      </c>
      <c r="I567" s="1">
        <f>IFERROR(VLOOKUP($A567,Sheet2!$A$2:$C$397,3,FALSE),0)</f>
        <v>-1.4892512</v>
      </c>
      <c r="J567">
        <f>VLOOKUP($H567,Sheet2!$F$4:$G$16,2,FALSE)</f>
        <v>2.2999999999999998</v>
      </c>
      <c r="K567" s="1">
        <f t="shared" si="33"/>
        <v>39.255374400000001</v>
      </c>
      <c r="L567" s="1">
        <f t="shared" si="34"/>
        <v>39.744625599999999</v>
      </c>
      <c r="M567" s="1">
        <f t="shared" si="35"/>
        <v>-0.48925119999999822</v>
      </c>
    </row>
    <row r="568" spans="1:13" x14ac:dyDescent="0.3">
      <c r="A568" t="s">
        <v>7</v>
      </c>
      <c r="B568" s="2" t="s">
        <v>936</v>
      </c>
      <c r="C568" t="s">
        <v>500</v>
      </c>
      <c r="D568" t="s">
        <v>420</v>
      </c>
      <c r="E568">
        <v>39</v>
      </c>
      <c r="F568">
        <v>38</v>
      </c>
      <c r="G568">
        <f t="shared" si="32"/>
        <v>1</v>
      </c>
      <c r="H568" t="str">
        <f>IFERROR(VLOOKUP($A568,Sheet2!$A$2:$C$397,2,FALSE),"C")</f>
        <v>C+</v>
      </c>
      <c r="I568" s="1">
        <f>IFERROR(VLOOKUP($A568,Sheet2!$A$2:$C$397,3,FALSE),0)</f>
        <v>-1.4892512</v>
      </c>
      <c r="J568">
        <f>VLOOKUP($H568,Sheet2!$F$4:$G$16,2,FALSE)</f>
        <v>2.2999999999999998</v>
      </c>
      <c r="K568" s="1">
        <f t="shared" si="33"/>
        <v>38.255374400000001</v>
      </c>
      <c r="L568" s="1">
        <f t="shared" si="34"/>
        <v>38.744625599999999</v>
      </c>
      <c r="M568" s="1">
        <f t="shared" si="35"/>
        <v>-0.48925119999999822</v>
      </c>
    </row>
    <row r="569" spans="1:13" x14ac:dyDescent="0.3">
      <c r="A569" t="s">
        <v>7</v>
      </c>
      <c r="B569" s="2" t="s">
        <v>940</v>
      </c>
      <c r="C569" t="s">
        <v>500</v>
      </c>
      <c r="D569" t="s">
        <v>420</v>
      </c>
      <c r="E569">
        <v>39</v>
      </c>
      <c r="F569">
        <v>40</v>
      </c>
      <c r="G569">
        <f t="shared" si="32"/>
        <v>-1</v>
      </c>
      <c r="H569" t="str">
        <f>IFERROR(VLOOKUP($A569,Sheet2!$A$2:$C$397,2,FALSE),"C")</f>
        <v>C+</v>
      </c>
      <c r="I569" s="1">
        <f>IFERROR(VLOOKUP($A569,Sheet2!$A$2:$C$397,3,FALSE),0)</f>
        <v>-1.4892512</v>
      </c>
      <c r="J569">
        <f>VLOOKUP($H569,Sheet2!$F$4:$G$16,2,FALSE)</f>
        <v>2.2999999999999998</v>
      </c>
      <c r="K569" s="1">
        <f t="shared" si="33"/>
        <v>38.255374400000001</v>
      </c>
      <c r="L569" s="1">
        <f t="shared" si="34"/>
        <v>40.744625599999999</v>
      </c>
      <c r="M569" s="1">
        <f t="shared" si="35"/>
        <v>-2.4892511999999982</v>
      </c>
    </row>
    <row r="570" spans="1:13" x14ac:dyDescent="0.3">
      <c r="A570" t="s">
        <v>7</v>
      </c>
      <c r="B570" s="2" t="s">
        <v>1033</v>
      </c>
      <c r="C570" t="s">
        <v>500</v>
      </c>
      <c r="D570" t="s">
        <v>420</v>
      </c>
      <c r="E570">
        <v>39</v>
      </c>
      <c r="F570">
        <v>39</v>
      </c>
      <c r="G570">
        <f t="shared" si="32"/>
        <v>0</v>
      </c>
      <c r="H570" t="str">
        <f>IFERROR(VLOOKUP($A570,Sheet2!$A$2:$C$397,2,FALSE),"C")</f>
        <v>C+</v>
      </c>
      <c r="I570" s="1">
        <f>IFERROR(VLOOKUP($A570,Sheet2!$A$2:$C$397,3,FALSE),0)</f>
        <v>-1.4892512</v>
      </c>
      <c r="J570">
        <f>VLOOKUP($H570,Sheet2!$F$4:$G$16,2,FALSE)</f>
        <v>2.2999999999999998</v>
      </c>
      <c r="K570" s="1">
        <f t="shared" si="33"/>
        <v>38.255374400000001</v>
      </c>
      <c r="L570" s="1">
        <f t="shared" si="34"/>
        <v>39.744625599999999</v>
      </c>
      <c r="M570" s="1">
        <f t="shared" si="35"/>
        <v>-1.4892511999999982</v>
      </c>
    </row>
    <row r="571" spans="1:13" x14ac:dyDescent="0.3">
      <c r="A571" t="s">
        <v>7</v>
      </c>
      <c r="B571" s="2" t="s">
        <v>943</v>
      </c>
      <c r="C571" t="s">
        <v>500</v>
      </c>
      <c r="D571" t="s">
        <v>420</v>
      </c>
      <c r="E571">
        <v>38</v>
      </c>
      <c r="F571">
        <v>40</v>
      </c>
      <c r="G571">
        <f t="shared" si="32"/>
        <v>-2</v>
      </c>
      <c r="H571" t="str">
        <f>IFERROR(VLOOKUP($A571,Sheet2!$A$2:$C$397,2,FALSE),"C")</f>
        <v>C+</v>
      </c>
      <c r="I571" s="1">
        <f>IFERROR(VLOOKUP($A571,Sheet2!$A$2:$C$397,3,FALSE),0)</f>
        <v>-1.4892512</v>
      </c>
      <c r="J571">
        <f>VLOOKUP($H571,Sheet2!$F$4:$G$16,2,FALSE)</f>
        <v>2.2999999999999998</v>
      </c>
      <c r="K571" s="1">
        <f t="shared" si="33"/>
        <v>37.255374400000001</v>
      </c>
      <c r="L571" s="1">
        <f t="shared" si="34"/>
        <v>40.744625599999999</v>
      </c>
      <c r="M571" s="1">
        <f t="shared" si="35"/>
        <v>-3.4892511999999982</v>
      </c>
    </row>
    <row r="572" spans="1:13" x14ac:dyDescent="0.3">
      <c r="A572" t="s">
        <v>7</v>
      </c>
      <c r="B572" s="2" t="s">
        <v>1034</v>
      </c>
      <c r="C572" t="s">
        <v>500</v>
      </c>
      <c r="D572" t="s">
        <v>420</v>
      </c>
      <c r="E572">
        <v>40</v>
      </c>
      <c r="F572">
        <v>40</v>
      </c>
      <c r="G572">
        <f t="shared" si="32"/>
        <v>0</v>
      </c>
      <c r="H572" t="str">
        <f>IFERROR(VLOOKUP($A572,Sheet2!$A$2:$C$397,2,FALSE),"C")</f>
        <v>C+</v>
      </c>
      <c r="I572" s="1">
        <f>IFERROR(VLOOKUP($A572,Sheet2!$A$2:$C$397,3,FALSE),0)</f>
        <v>-1.4892512</v>
      </c>
      <c r="J572">
        <f>VLOOKUP($H572,Sheet2!$F$4:$G$16,2,FALSE)</f>
        <v>2.2999999999999998</v>
      </c>
      <c r="K572" s="1">
        <f t="shared" si="33"/>
        <v>39.255374400000001</v>
      </c>
      <c r="L572" s="1">
        <f t="shared" si="34"/>
        <v>40.744625599999999</v>
      </c>
      <c r="M572" s="1">
        <f t="shared" si="35"/>
        <v>-1.4892511999999982</v>
      </c>
    </row>
    <row r="573" spans="1:13" x14ac:dyDescent="0.3">
      <c r="A573" t="s">
        <v>15</v>
      </c>
      <c r="B573" s="2" t="s">
        <v>1035</v>
      </c>
      <c r="C573" t="s">
        <v>1036</v>
      </c>
      <c r="D573" t="s">
        <v>431</v>
      </c>
      <c r="E573">
        <v>38</v>
      </c>
      <c r="F573">
        <v>38</v>
      </c>
      <c r="G573">
        <f t="shared" si="32"/>
        <v>0</v>
      </c>
      <c r="H573" t="str">
        <f>IFERROR(VLOOKUP($A573,Sheet2!$A$2:$C$397,2,FALSE),"C")</f>
        <v>A-</v>
      </c>
      <c r="I573" s="1">
        <f>IFERROR(VLOOKUP($A573,Sheet2!$A$2:$C$397,3,FALSE),0)</f>
        <v>6.8150290000000002E-2</v>
      </c>
      <c r="J573">
        <f>VLOOKUP($H573,Sheet2!$F$4:$G$16,2,FALSE)</f>
        <v>3.7</v>
      </c>
      <c r="K573" s="1">
        <f t="shared" si="33"/>
        <v>38.034075145000003</v>
      </c>
      <c r="L573" s="1">
        <f t="shared" si="34"/>
        <v>37.965924854999997</v>
      </c>
      <c r="M573" s="1">
        <f t="shared" si="35"/>
        <v>6.8150290000005498E-2</v>
      </c>
    </row>
    <row r="574" spans="1:13" x14ac:dyDescent="0.3">
      <c r="A574" t="s">
        <v>7</v>
      </c>
      <c r="B574" s="2" t="s">
        <v>1037</v>
      </c>
      <c r="C574" t="s">
        <v>500</v>
      </c>
      <c r="D574" t="s">
        <v>420</v>
      </c>
      <c r="E574">
        <v>39</v>
      </c>
      <c r="F574">
        <v>41</v>
      </c>
      <c r="G574">
        <f t="shared" si="32"/>
        <v>-2</v>
      </c>
      <c r="H574" t="str">
        <f>IFERROR(VLOOKUP($A574,Sheet2!$A$2:$C$397,2,FALSE),"C")</f>
        <v>C+</v>
      </c>
      <c r="I574" s="1">
        <f>IFERROR(VLOOKUP($A574,Sheet2!$A$2:$C$397,3,FALSE),0)</f>
        <v>-1.4892512</v>
      </c>
      <c r="J574">
        <f>VLOOKUP($H574,Sheet2!$F$4:$G$16,2,FALSE)</f>
        <v>2.2999999999999998</v>
      </c>
      <c r="K574" s="1">
        <f t="shared" si="33"/>
        <v>38.255374400000001</v>
      </c>
      <c r="L574" s="1">
        <f t="shared" si="34"/>
        <v>41.744625599999999</v>
      </c>
      <c r="M574" s="1">
        <f t="shared" si="35"/>
        <v>-3.4892511999999982</v>
      </c>
    </row>
    <row r="575" spans="1:13" x14ac:dyDescent="0.3">
      <c r="A575" t="s">
        <v>7</v>
      </c>
      <c r="B575" s="2" t="s">
        <v>1038</v>
      </c>
      <c r="C575" t="s">
        <v>500</v>
      </c>
      <c r="D575" t="s">
        <v>420</v>
      </c>
      <c r="E575">
        <v>40</v>
      </c>
      <c r="F575">
        <v>39</v>
      </c>
      <c r="G575">
        <f t="shared" si="32"/>
        <v>1</v>
      </c>
      <c r="H575" t="str">
        <f>IFERROR(VLOOKUP($A575,Sheet2!$A$2:$C$397,2,FALSE),"C")</f>
        <v>C+</v>
      </c>
      <c r="I575" s="1">
        <f>IFERROR(VLOOKUP($A575,Sheet2!$A$2:$C$397,3,FALSE),0)</f>
        <v>-1.4892512</v>
      </c>
      <c r="J575">
        <f>VLOOKUP($H575,Sheet2!$F$4:$G$16,2,FALSE)</f>
        <v>2.2999999999999998</v>
      </c>
      <c r="K575" s="1">
        <f t="shared" si="33"/>
        <v>39.255374400000001</v>
      </c>
      <c r="L575" s="1">
        <f t="shared" si="34"/>
        <v>39.744625599999999</v>
      </c>
      <c r="M575" s="1">
        <f t="shared" si="35"/>
        <v>-0.48925119999999822</v>
      </c>
    </row>
    <row r="576" spans="1:13" x14ac:dyDescent="0.3">
      <c r="A576" t="s">
        <v>7</v>
      </c>
      <c r="B576" s="2" t="s">
        <v>952</v>
      </c>
      <c r="C576" t="s">
        <v>500</v>
      </c>
      <c r="D576" t="s">
        <v>420</v>
      </c>
      <c r="E576">
        <v>38</v>
      </c>
      <c r="F576">
        <v>40</v>
      </c>
      <c r="G576">
        <f t="shared" si="32"/>
        <v>-2</v>
      </c>
      <c r="H576" t="str">
        <f>IFERROR(VLOOKUP($A576,Sheet2!$A$2:$C$397,2,FALSE),"C")</f>
        <v>C+</v>
      </c>
      <c r="I576" s="1">
        <f>IFERROR(VLOOKUP($A576,Sheet2!$A$2:$C$397,3,FALSE),0)</f>
        <v>-1.4892512</v>
      </c>
      <c r="J576">
        <f>VLOOKUP($H576,Sheet2!$F$4:$G$16,2,FALSE)</f>
        <v>2.2999999999999998</v>
      </c>
      <c r="K576" s="1">
        <f t="shared" si="33"/>
        <v>37.255374400000001</v>
      </c>
      <c r="L576" s="1">
        <f t="shared" si="34"/>
        <v>40.744625599999999</v>
      </c>
      <c r="M576" s="1">
        <f t="shared" si="35"/>
        <v>-3.4892511999999982</v>
      </c>
    </row>
    <row r="577" spans="1:13" x14ac:dyDescent="0.3">
      <c r="A577" t="s">
        <v>7</v>
      </c>
      <c r="B577" s="2" t="s">
        <v>1039</v>
      </c>
      <c r="C577" t="s">
        <v>500</v>
      </c>
      <c r="D577" t="s">
        <v>420</v>
      </c>
      <c r="E577">
        <v>38</v>
      </c>
      <c r="F577">
        <v>40</v>
      </c>
      <c r="G577">
        <f t="shared" si="32"/>
        <v>-2</v>
      </c>
      <c r="H577" t="str">
        <f>IFERROR(VLOOKUP($A577,Sheet2!$A$2:$C$397,2,FALSE),"C")</f>
        <v>C+</v>
      </c>
      <c r="I577" s="1">
        <f>IFERROR(VLOOKUP($A577,Sheet2!$A$2:$C$397,3,FALSE),0)</f>
        <v>-1.4892512</v>
      </c>
      <c r="J577">
        <f>VLOOKUP($H577,Sheet2!$F$4:$G$16,2,FALSE)</f>
        <v>2.2999999999999998</v>
      </c>
      <c r="K577" s="1">
        <f t="shared" si="33"/>
        <v>37.255374400000001</v>
      </c>
      <c r="L577" s="1">
        <f t="shared" si="34"/>
        <v>40.744625599999999</v>
      </c>
      <c r="M577" s="1">
        <f t="shared" si="35"/>
        <v>-3.4892511999999982</v>
      </c>
    </row>
    <row r="578" spans="1:13" x14ac:dyDescent="0.3">
      <c r="A578" t="s">
        <v>15</v>
      </c>
      <c r="B578" s="2" t="s">
        <v>1040</v>
      </c>
      <c r="C578" t="s">
        <v>1041</v>
      </c>
      <c r="D578" t="s">
        <v>431</v>
      </c>
      <c r="E578">
        <v>37</v>
      </c>
      <c r="F578">
        <v>41</v>
      </c>
      <c r="G578">
        <f t="shared" si="32"/>
        <v>-4</v>
      </c>
      <c r="H578" t="str">
        <f>IFERROR(VLOOKUP($A578,Sheet2!$A$2:$C$397,2,FALSE),"C")</f>
        <v>A-</v>
      </c>
      <c r="I578" s="1">
        <f>IFERROR(VLOOKUP($A578,Sheet2!$A$2:$C$397,3,FALSE),0)</f>
        <v>6.8150290000000002E-2</v>
      </c>
      <c r="J578">
        <f>VLOOKUP($H578,Sheet2!$F$4:$G$16,2,FALSE)</f>
        <v>3.7</v>
      </c>
      <c r="K578" s="1">
        <f t="shared" si="33"/>
        <v>37.034075145000003</v>
      </c>
      <c r="L578" s="1">
        <f t="shared" si="34"/>
        <v>40.965924854999997</v>
      </c>
      <c r="M578" s="1">
        <f t="shared" si="35"/>
        <v>-3.9318497099999945</v>
      </c>
    </row>
    <row r="579" spans="1:13" x14ac:dyDescent="0.3">
      <c r="A579" t="s">
        <v>7</v>
      </c>
      <c r="B579" s="2" t="s">
        <v>1042</v>
      </c>
      <c r="C579" t="s">
        <v>500</v>
      </c>
      <c r="D579" t="s">
        <v>420</v>
      </c>
      <c r="E579">
        <v>40</v>
      </c>
      <c r="F579">
        <v>39</v>
      </c>
      <c r="G579">
        <f t="shared" ref="G579:G642" si="36">E579-F579</f>
        <v>1</v>
      </c>
      <c r="H579" t="str">
        <f>IFERROR(VLOOKUP($A579,Sheet2!$A$2:$C$397,2,FALSE),"C")</f>
        <v>C+</v>
      </c>
      <c r="I579" s="1">
        <f>IFERROR(VLOOKUP($A579,Sheet2!$A$2:$C$397,3,FALSE),0)</f>
        <v>-1.4892512</v>
      </c>
      <c r="J579">
        <f>VLOOKUP($H579,Sheet2!$F$4:$G$16,2,FALSE)</f>
        <v>2.2999999999999998</v>
      </c>
      <c r="K579" s="1">
        <f t="shared" ref="K579:K642" si="37">E579+(I579/2)</f>
        <v>39.255374400000001</v>
      </c>
      <c r="L579" s="1">
        <f t="shared" ref="L579:L642" si="38">F579-(I579/2)</f>
        <v>39.744625599999999</v>
      </c>
      <c r="M579" s="1">
        <f t="shared" ref="M579:M642" si="39">K579-L579</f>
        <v>-0.48925119999999822</v>
      </c>
    </row>
    <row r="580" spans="1:13" x14ac:dyDescent="0.3">
      <c r="A580" t="s">
        <v>7</v>
      </c>
      <c r="B580" s="2" t="s">
        <v>1043</v>
      </c>
      <c r="C580" t="s">
        <v>500</v>
      </c>
      <c r="D580" t="s">
        <v>420</v>
      </c>
      <c r="E580">
        <v>39</v>
      </c>
      <c r="F580">
        <v>41</v>
      </c>
      <c r="G580">
        <f t="shared" si="36"/>
        <v>-2</v>
      </c>
      <c r="H580" t="str">
        <f>IFERROR(VLOOKUP($A580,Sheet2!$A$2:$C$397,2,FALSE),"C")</f>
        <v>C+</v>
      </c>
      <c r="I580" s="1">
        <f>IFERROR(VLOOKUP($A580,Sheet2!$A$2:$C$397,3,FALSE),0)</f>
        <v>-1.4892512</v>
      </c>
      <c r="J580">
        <f>VLOOKUP($H580,Sheet2!$F$4:$G$16,2,FALSE)</f>
        <v>2.2999999999999998</v>
      </c>
      <c r="K580" s="1">
        <f t="shared" si="37"/>
        <v>38.255374400000001</v>
      </c>
      <c r="L580" s="1">
        <f t="shared" si="38"/>
        <v>41.744625599999999</v>
      </c>
      <c r="M580" s="1">
        <f t="shared" si="39"/>
        <v>-3.4892511999999982</v>
      </c>
    </row>
    <row r="581" spans="1:13" x14ac:dyDescent="0.3">
      <c r="A581" t="s">
        <v>7</v>
      </c>
      <c r="B581" s="2" t="s">
        <v>1044</v>
      </c>
      <c r="C581" t="s">
        <v>500</v>
      </c>
      <c r="D581" t="s">
        <v>420</v>
      </c>
      <c r="E581">
        <v>38</v>
      </c>
      <c r="F581">
        <v>42</v>
      </c>
      <c r="G581">
        <f t="shared" si="36"/>
        <v>-4</v>
      </c>
      <c r="H581" t="str">
        <f>IFERROR(VLOOKUP($A581,Sheet2!$A$2:$C$397,2,FALSE),"C")</f>
        <v>C+</v>
      </c>
      <c r="I581" s="1">
        <f>IFERROR(VLOOKUP($A581,Sheet2!$A$2:$C$397,3,FALSE),0)</f>
        <v>-1.4892512</v>
      </c>
      <c r="J581">
        <f>VLOOKUP($H581,Sheet2!$F$4:$G$16,2,FALSE)</f>
        <v>2.2999999999999998</v>
      </c>
      <c r="K581" s="1">
        <f t="shared" si="37"/>
        <v>37.255374400000001</v>
      </c>
      <c r="L581" s="1">
        <f t="shared" si="38"/>
        <v>42.744625599999999</v>
      </c>
      <c r="M581" s="1">
        <f t="shared" si="39"/>
        <v>-5.4892511999999982</v>
      </c>
    </row>
    <row r="582" spans="1:13" x14ac:dyDescent="0.3">
      <c r="A582" t="s">
        <v>7</v>
      </c>
      <c r="B582" s="2" t="s">
        <v>1045</v>
      </c>
      <c r="C582" t="s">
        <v>500</v>
      </c>
      <c r="D582" t="s">
        <v>420</v>
      </c>
      <c r="E582">
        <v>38</v>
      </c>
      <c r="F582">
        <v>41</v>
      </c>
      <c r="G582">
        <f t="shared" si="36"/>
        <v>-3</v>
      </c>
      <c r="H582" t="str">
        <f>IFERROR(VLOOKUP($A582,Sheet2!$A$2:$C$397,2,FALSE),"C")</f>
        <v>C+</v>
      </c>
      <c r="I582" s="1">
        <f>IFERROR(VLOOKUP($A582,Sheet2!$A$2:$C$397,3,FALSE),0)</f>
        <v>-1.4892512</v>
      </c>
      <c r="J582">
        <f>VLOOKUP($H582,Sheet2!$F$4:$G$16,2,FALSE)</f>
        <v>2.2999999999999998</v>
      </c>
      <c r="K582" s="1">
        <f t="shared" si="37"/>
        <v>37.255374400000001</v>
      </c>
      <c r="L582" s="1">
        <f t="shared" si="38"/>
        <v>41.744625599999999</v>
      </c>
      <c r="M582" s="1">
        <f t="shared" si="39"/>
        <v>-4.4892511999999982</v>
      </c>
    </row>
    <row r="583" spans="1:13" x14ac:dyDescent="0.3">
      <c r="A583" t="s">
        <v>15</v>
      </c>
      <c r="B583" s="2" t="s">
        <v>1046</v>
      </c>
      <c r="C583" t="s">
        <v>1047</v>
      </c>
      <c r="D583" t="s">
        <v>431</v>
      </c>
      <c r="E583">
        <v>35</v>
      </c>
      <c r="F583">
        <v>43</v>
      </c>
      <c r="G583">
        <f t="shared" si="36"/>
        <v>-8</v>
      </c>
      <c r="H583" t="str">
        <f>IFERROR(VLOOKUP($A583,Sheet2!$A$2:$C$397,2,FALSE),"C")</f>
        <v>A-</v>
      </c>
      <c r="I583" s="1">
        <f>IFERROR(VLOOKUP($A583,Sheet2!$A$2:$C$397,3,FALSE),0)</f>
        <v>6.8150290000000002E-2</v>
      </c>
      <c r="J583">
        <f>VLOOKUP($H583,Sheet2!$F$4:$G$16,2,FALSE)</f>
        <v>3.7</v>
      </c>
      <c r="K583" s="1">
        <f t="shared" si="37"/>
        <v>35.034075145000003</v>
      </c>
      <c r="L583" s="1">
        <f t="shared" si="38"/>
        <v>42.965924854999997</v>
      </c>
      <c r="M583" s="1">
        <f t="shared" si="39"/>
        <v>-7.9318497099999945</v>
      </c>
    </row>
    <row r="584" spans="1:13" x14ac:dyDescent="0.3">
      <c r="A584" t="s">
        <v>7</v>
      </c>
      <c r="B584" s="2" t="s">
        <v>964</v>
      </c>
      <c r="C584" t="s">
        <v>500</v>
      </c>
      <c r="D584" t="s">
        <v>420</v>
      </c>
      <c r="E584">
        <v>37</v>
      </c>
      <c r="F584">
        <v>44</v>
      </c>
      <c r="G584">
        <f t="shared" si="36"/>
        <v>-7</v>
      </c>
      <c r="H584" t="str">
        <f>IFERROR(VLOOKUP($A584,Sheet2!$A$2:$C$397,2,FALSE),"C")</f>
        <v>C+</v>
      </c>
      <c r="I584" s="1">
        <f>IFERROR(VLOOKUP($A584,Sheet2!$A$2:$C$397,3,FALSE),0)</f>
        <v>-1.4892512</v>
      </c>
      <c r="J584">
        <f>VLOOKUP($H584,Sheet2!$F$4:$G$16,2,FALSE)</f>
        <v>2.2999999999999998</v>
      </c>
      <c r="K584" s="1">
        <f t="shared" si="37"/>
        <v>36.255374400000001</v>
      </c>
      <c r="L584" s="1">
        <f t="shared" si="38"/>
        <v>44.744625599999999</v>
      </c>
      <c r="M584" s="1">
        <f t="shared" si="39"/>
        <v>-8.4892511999999982</v>
      </c>
    </row>
    <row r="585" spans="1:13" x14ac:dyDescent="0.3">
      <c r="A585" t="s">
        <v>7</v>
      </c>
      <c r="B585" s="2" t="s">
        <v>1048</v>
      </c>
      <c r="C585" t="s">
        <v>500</v>
      </c>
      <c r="D585" t="s">
        <v>420</v>
      </c>
      <c r="E585">
        <v>38</v>
      </c>
      <c r="F585">
        <v>43</v>
      </c>
      <c r="G585">
        <f t="shared" si="36"/>
        <v>-5</v>
      </c>
      <c r="H585" t="str">
        <f>IFERROR(VLOOKUP($A585,Sheet2!$A$2:$C$397,2,FALSE),"C")</f>
        <v>C+</v>
      </c>
      <c r="I585" s="1">
        <f>IFERROR(VLOOKUP($A585,Sheet2!$A$2:$C$397,3,FALSE),0)</f>
        <v>-1.4892512</v>
      </c>
      <c r="J585">
        <f>VLOOKUP($H585,Sheet2!$F$4:$G$16,2,FALSE)</f>
        <v>2.2999999999999998</v>
      </c>
      <c r="K585" s="1">
        <f t="shared" si="37"/>
        <v>37.255374400000001</v>
      </c>
      <c r="L585" s="1">
        <f t="shared" si="38"/>
        <v>43.744625599999999</v>
      </c>
      <c r="M585" s="1">
        <f t="shared" si="39"/>
        <v>-6.4892511999999982</v>
      </c>
    </row>
    <row r="586" spans="1:13" x14ac:dyDescent="0.3">
      <c r="A586" t="s">
        <v>7</v>
      </c>
      <c r="B586" s="2" t="s">
        <v>1049</v>
      </c>
      <c r="C586" t="s">
        <v>500</v>
      </c>
      <c r="D586" t="s">
        <v>420</v>
      </c>
      <c r="E586">
        <v>38</v>
      </c>
      <c r="F586">
        <v>43</v>
      </c>
      <c r="G586">
        <f t="shared" si="36"/>
        <v>-5</v>
      </c>
      <c r="H586" t="str">
        <f>IFERROR(VLOOKUP($A586,Sheet2!$A$2:$C$397,2,FALSE),"C")</f>
        <v>C+</v>
      </c>
      <c r="I586" s="1">
        <f>IFERROR(VLOOKUP($A586,Sheet2!$A$2:$C$397,3,FALSE),0)</f>
        <v>-1.4892512</v>
      </c>
      <c r="J586">
        <f>VLOOKUP($H586,Sheet2!$F$4:$G$16,2,FALSE)</f>
        <v>2.2999999999999998</v>
      </c>
      <c r="K586" s="1">
        <f t="shared" si="37"/>
        <v>37.255374400000001</v>
      </c>
      <c r="L586" s="1">
        <f t="shared" si="38"/>
        <v>43.744625599999999</v>
      </c>
      <c r="M586" s="1">
        <f t="shared" si="39"/>
        <v>-6.4892511999999982</v>
      </c>
    </row>
    <row r="587" spans="1:13" x14ac:dyDescent="0.3">
      <c r="A587" t="s">
        <v>7</v>
      </c>
      <c r="B587" s="2" t="s">
        <v>1050</v>
      </c>
      <c r="C587" t="s">
        <v>500</v>
      </c>
      <c r="D587" t="s">
        <v>420</v>
      </c>
      <c r="E587">
        <v>40</v>
      </c>
      <c r="F587">
        <v>43</v>
      </c>
      <c r="G587">
        <f t="shared" si="36"/>
        <v>-3</v>
      </c>
      <c r="H587" t="str">
        <f>IFERROR(VLOOKUP($A587,Sheet2!$A$2:$C$397,2,FALSE),"C")</f>
        <v>C+</v>
      </c>
      <c r="I587" s="1">
        <f>IFERROR(VLOOKUP($A587,Sheet2!$A$2:$C$397,3,FALSE),0)</f>
        <v>-1.4892512</v>
      </c>
      <c r="J587">
        <f>VLOOKUP($H587,Sheet2!$F$4:$G$16,2,FALSE)</f>
        <v>2.2999999999999998</v>
      </c>
      <c r="K587" s="1">
        <f t="shared" si="37"/>
        <v>39.255374400000001</v>
      </c>
      <c r="L587" s="1">
        <f t="shared" si="38"/>
        <v>43.744625599999999</v>
      </c>
      <c r="M587" s="1">
        <f t="shared" si="39"/>
        <v>-4.4892511999999982</v>
      </c>
    </row>
    <row r="588" spans="1:13" x14ac:dyDescent="0.3">
      <c r="A588" t="s">
        <v>7</v>
      </c>
      <c r="B588" s="2" t="s">
        <v>1051</v>
      </c>
      <c r="C588" t="s">
        <v>500</v>
      </c>
      <c r="D588" t="s">
        <v>420</v>
      </c>
      <c r="E588">
        <v>40</v>
      </c>
      <c r="F588">
        <v>43</v>
      </c>
      <c r="G588">
        <f t="shared" si="36"/>
        <v>-3</v>
      </c>
      <c r="H588" t="str">
        <f>IFERROR(VLOOKUP($A588,Sheet2!$A$2:$C$397,2,FALSE),"C")</f>
        <v>C+</v>
      </c>
      <c r="I588" s="1">
        <f>IFERROR(VLOOKUP($A588,Sheet2!$A$2:$C$397,3,FALSE),0)</f>
        <v>-1.4892512</v>
      </c>
      <c r="J588">
        <f>VLOOKUP($H588,Sheet2!$F$4:$G$16,2,FALSE)</f>
        <v>2.2999999999999998</v>
      </c>
      <c r="K588" s="1">
        <f t="shared" si="37"/>
        <v>39.255374400000001</v>
      </c>
      <c r="L588" s="1">
        <f t="shared" si="38"/>
        <v>43.744625599999999</v>
      </c>
      <c r="M588" s="1">
        <f t="shared" si="39"/>
        <v>-4.4892511999999982</v>
      </c>
    </row>
    <row r="589" spans="1:13" x14ac:dyDescent="0.3">
      <c r="A589" t="s">
        <v>7</v>
      </c>
      <c r="B589" s="2" t="s">
        <v>1052</v>
      </c>
      <c r="C589" t="s">
        <v>500</v>
      </c>
      <c r="D589" t="s">
        <v>420</v>
      </c>
      <c r="E589">
        <v>38</v>
      </c>
      <c r="F589">
        <v>43</v>
      </c>
      <c r="G589">
        <f t="shared" si="36"/>
        <v>-5</v>
      </c>
      <c r="H589" t="str">
        <f>IFERROR(VLOOKUP($A589,Sheet2!$A$2:$C$397,2,FALSE),"C")</f>
        <v>C+</v>
      </c>
      <c r="I589" s="1">
        <f>IFERROR(VLOOKUP($A589,Sheet2!$A$2:$C$397,3,FALSE),0)</f>
        <v>-1.4892512</v>
      </c>
      <c r="J589">
        <f>VLOOKUP($H589,Sheet2!$F$4:$G$16,2,FALSE)</f>
        <v>2.2999999999999998</v>
      </c>
      <c r="K589" s="1">
        <f t="shared" si="37"/>
        <v>37.255374400000001</v>
      </c>
      <c r="L589" s="1">
        <f t="shared" si="38"/>
        <v>43.744625599999999</v>
      </c>
      <c r="M589" s="1">
        <f t="shared" si="39"/>
        <v>-6.4892511999999982</v>
      </c>
    </row>
    <row r="590" spans="1:13" x14ac:dyDescent="0.3">
      <c r="A590" t="s">
        <v>7</v>
      </c>
      <c r="B590" s="2" t="s">
        <v>1053</v>
      </c>
      <c r="C590" t="s">
        <v>500</v>
      </c>
      <c r="D590" t="s">
        <v>420</v>
      </c>
      <c r="E590">
        <v>37</v>
      </c>
      <c r="F590">
        <v>43</v>
      </c>
      <c r="G590">
        <f t="shared" si="36"/>
        <v>-6</v>
      </c>
      <c r="H590" t="str">
        <f>IFERROR(VLOOKUP($A590,Sheet2!$A$2:$C$397,2,FALSE),"C")</f>
        <v>C+</v>
      </c>
      <c r="I590" s="1">
        <f>IFERROR(VLOOKUP($A590,Sheet2!$A$2:$C$397,3,FALSE),0)</f>
        <v>-1.4892512</v>
      </c>
      <c r="J590">
        <f>VLOOKUP($H590,Sheet2!$F$4:$G$16,2,FALSE)</f>
        <v>2.2999999999999998</v>
      </c>
      <c r="K590" s="1">
        <f t="shared" si="37"/>
        <v>36.255374400000001</v>
      </c>
      <c r="L590" s="1">
        <f t="shared" si="38"/>
        <v>43.744625599999999</v>
      </c>
      <c r="M590" s="1">
        <f t="shared" si="39"/>
        <v>-7.4892511999999982</v>
      </c>
    </row>
    <row r="591" spans="1:13" x14ac:dyDescent="0.3">
      <c r="A591" t="s">
        <v>7</v>
      </c>
      <c r="B591" s="2" t="s">
        <v>1054</v>
      </c>
      <c r="C591" t="s">
        <v>500</v>
      </c>
      <c r="D591" t="s">
        <v>420</v>
      </c>
      <c r="E591">
        <v>39</v>
      </c>
      <c r="F591">
        <v>42</v>
      </c>
      <c r="G591">
        <f t="shared" si="36"/>
        <v>-3</v>
      </c>
      <c r="H591" t="str">
        <f>IFERROR(VLOOKUP($A591,Sheet2!$A$2:$C$397,2,FALSE),"C")</f>
        <v>C+</v>
      </c>
      <c r="I591" s="1">
        <f>IFERROR(VLOOKUP($A591,Sheet2!$A$2:$C$397,3,FALSE),0)</f>
        <v>-1.4892512</v>
      </c>
      <c r="J591">
        <f>VLOOKUP($H591,Sheet2!$F$4:$G$16,2,FALSE)</f>
        <v>2.2999999999999998</v>
      </c>
      <c r="K591" s="1">
        <f t="shared" si="37"/>
        <v>38.255374400000001</v>
      </c>
      <c r="L591" s="1">
        <f t="shared" si="38"/>
        <v>42.744625599999999</v>
      </c>
      <c r="M591" s="1">
        <f t="shared" si="39"/>
        <v>-4.4892511999999982</v>
      </c>
    </row>
    <row r="592" spans="1:13" x14ac:dyDescent="0.3">
      <c r="A592" t="s">
        <v>7</v>
      </c>
      <c r="B592" s="2" t="s">
        <v>1055</v>
      </c>
      <c r="C592" t="s">
        <v>535</v>
      </c>
      <c r="D592" t="s">
        <v>420</v>
      </c>
      <c r="E592">
        <v>38</v>
      </c>
      <c r="F592">
        <v>44</v>
      </c>
      <c r="G592">
        <f t="shared" si="36"/>
        <v>-6</v>
      </c>
      <c r="H592" t="str">
        <f>IFERROR(VLOOKUP($A592,Sheet2!$A$2:$C$397,2,FALSE),"C")</f>
        <v>C+</v>
      </c>
      <c r="I592" s="1">
        <f>IFERROR(VLOOKUP($A592,Sheet2!$A$2:$C$397,3,FALSE),0)</f>
        <v>-1.4892512</v>
      </c>
      <c r="J592">
        <f>VLOOKUP($H592,Sheet2!$F$4:$G$16,2,FALSE)</f>
        <v>2.2999999999999998</v>
      </c>
      <c r="K592" s="1">
        <f t="shared" si="37"/>
        <v>37.255374400000001</v>
      </c>
      <c r="L592" s="1">
        <f t="shared" si="38"/>
        <v>44.744625599999999</v>
      </c>
      <c r="M592" s="1">
        <f t="shared" si="39"/>
        <v>-7.4892511999999982</v>
      </c>
    </row>
    <row r="593" spans="1:24" x14ac:dyDescent="0.3">
      <c r="A593" t="s">
        <v>7</v>
      </c>
      <c r="B593" s="2" t="s">
        <v>1056</v>
      </c>
      <c r="C593" t="s">
        <v>535</v>
      </c>
      <c r="D593" t="s">
        <v>420</v>
      </c>
      <c r="E593">
        <v>37</v>
      </c>
      <c r="F593">
        <v>45</v>
      </c>
      <c r="G593">
        <f t="shared" si="36"/>
        <v>-8</v>
      </c>
      <c r="H593" t="str">
        <f>IFERROR(VLOOKUP($A593,Sheet2!$A$2:$C$397,2,FALSE),"C")</f>
        <v>C+</v>
      </c>
      <c r="I593" s="1">
        <f>IFERROR(VLOOKUP($A593,Sheet2!$A$2:$C$397,3,FALSE),0)</f>
        <v>-1.4892512</v>
      </c>
      <c r="J593">
        <f>VLOOKUP($H593,Sheet2!$F$4:$G$16,2,FALSE)</f>
        <v>2.2999999999999998</v>
      </c>
      <c r="K593" s="1">
        <f t="shared" si="37"/>
        <v>36.255374400000001</v>
      </c>
      <c r="L593" s="1">
        <f t="shared" si="38"/>
        <v>45.744625599999999</v>
      </c>
      <c r="M593" s="1">
        <f t="shared" si="39"/>
        <v>-9.4892511999999982</v>
      </c>
    </row>
    <row r="594" spans="1:24" x14ac:dyDescent="0.3">
      <c r="A594" t="s">
        <v>7</v>
      </c>
      <c r="B594" s="2" t="s">
        <v>1057</v>
      </c>
      <c r="C594" t="s">
        <v>535</v>
      </c>
      <c r="D594" t="s">
        <v>420</v>
      </c>
      <c r="E594">
        <v>39</v>
      </c>
      <c r="F594">
        <v>44</v>
      </c>
      <c r="G594">
        <f t="shared" si="36"/>
        <v>-5</v>
      </c>
      <c r="H594" t="str">
        <f>IFERROR(VLOOKUP($A594,Sheet2!$A$2:$C$397,2,FALSE),"C")</f>
        <v>C+</v>
      </c>
      <c r="I594" s="1">
        <f>IFERROR(VLOOKUP($A594,Sheet2!$A$2:$C$397,3,FALSE),0)</f>
        <v>-1.4892512</v>
      </c>
      <c r="J594">
        <f>VLOOKUP($H594,Sheet2!$F$4:$G$16,2,FALSE)</f>
        <v>2.2999999999999998</v>
      </c>
      <c r="K594" s="1">
        <f t="shared" si="37"/>
        <v>38.255374400000001</v>
      </c>
      <c r="L594" s="1">
        <f t="shared" si="38"/>
        <v>44.744625599999999</v>
      </c>
      <c r="M594" s="1">
        <f t="shared" si="39"/>
        <v>-6.4892511999999982</v>
      </c>
    </row>
    <row r="595" spans="1:24" x14ac:dyDescent="0.3">
      <c r="A595" t="s">
        <v>7</v>
      </c>
      <c r="B595" s="2" t="s">
        <v>1058</v>
      </c>
      <c r="C595" t="s">
        <v>535</v>
      </c>
      <c r="D595" t="s">
        <v>420</v>
      </c>
      <c r="E595">
        <v>37</v>
      </c>
      <c r="F595">
        <v>43</v>
      </c>
      <c r="G595">
        <f t="shared" si="36"/>
        <v>-6</v>
      </c>
      <c r="H595" t="str">
        <f>IFERROR(VLOOKUP($A595,Sheet2!$A$2:$C$397,2,FALSE),"C")</f>
        <v>C+</v>
      </c>
      <c r="I595" s="1">
        <f>IFERROR(VLOOKUP($A595,Sheet2!$A$2:$C$397,3,FALSE),0)</f>
        <v>-1.4892512</v>
      </c>
      <c r="J595">
        <f>VLOOKUP($H595,Sheet2!$F$4:$G$16,2,FALSE)</f>
        <v>2.2999999999999998</v>
      </c>
      <c r="K595" s="1">
        <f t="shared" si="37"/>
        <v>36.255374400000001</v>
      </c>
      <c r="L595" s="1">
        <f t="shared" si="38"/>
        <v>43.744625599999999</v>
      </c>
      <c r="M595" s="1">
        <f t="shared" si="39"/>
        <v>-7.4892511999999982</v>
      </c>
    </row>
    <row r="596" spans="1:24" x14ac:dyDescent="0.3">
      <c r="A596" t="s">
        <v>7</v>
      </c>
      <c r="B596" s="2" t="s">
        <v>1059</v>
      </c>
      <c r="C596" t="s">
        <v>535</v>
      </c>
      <c r="D596" t="s">
        <v>420</v>
      </c>
      <c r="E596">
        <v>38</v>
      </c>
      <c r="F596">
        <v>44</v>
      </c>
      <c r="G596">
        <f t="shared" si="36"/>
        <v>-6</v>
      </c>
      <c r="H596" t="str">
        <f>IFERROR(VLOOKUP($A596,Sheet2!$A$2:$C$397,2,FALSE),"C")</f>
        <v>C+</v>
      </c>
      <c r="I596" s="1">
        <f>IFERROR(VLOOKUP($A596,Sheet2!$A$2:$C$397,3,FALSE),0)</f>
        <v>-1.4892512</v>
      </c>
      <c r="J596">
        <f>VLOOKUP($H596,Sheet2!$F$4:$G$16,2,FALSE)</f>
        <v>2.2999999999999998</v>
      </c>
      <c r="K596" s="1">
        <f t="shared" si="37"/>
        <v>37.255374400000001</v>
      </c>
      <c r="L596" s="1">
        <f t="shared" si="38"/>
        <v>44.744625599999999</v>
      </c>
      <c r="M596" s="1">
        <f t="shared" si="39"/>
        <v>-7.4892511999999982</v>
      </c>
    </row>
    <row r="597" spans="1:24" x14ac:dyDescent="0.3">
      <c r="A597" t="s">
        <v>7</v>
      </c>
      <c r="B597" s="2" t="s">
        <v>1060</v>
      </c>
      <c r="C597" t="s">
        <v>535</v>
      </c>
      <c r="D597" t="s">
        <v>420</v>
      </c>
      <c r="E597">
        <v>35</v>
      </c>
      <c r="F597">
        <v>46</v>
      </c>
      <c r="G597">
        <f t="shared" si="36"/>
        <v>-11</v>
      </c>
      <c r="H597" t="str">
        <f>IFERROR(VLOOKUP($A597,Sheet2!$A$2:$C$397,2,FALSE),"C")</f>
        <v>C+</v>
      </c>
      <c r="I597" s="1">
        <f>IFERROR(VLOOKUP($A597,Sheet2!$A$2:$C$397,3,FALSE),0)</f>
        <v>-1.4892512</v>
      </c>
      <c r="J597">
        <f>VLOOKUP($H597,Sheet2!$F$4:$G$16,2,FALSE)</f>
        <v>2.2999999999999998</v>
      </c>
      <c r="K597" s="1">
        <f t="shared" si="37"/>
        <v>34.255374400000001</v>
      </c>
      <c r="L597" s="1">
        <f t="shared" si="38"/>
        <v>46.744625599999999</v>
      </c>
      <c r="M597" s="1">
        <f t="shared" si="39"/>
        <v>-12.489251199999998</v>
      </c>
    </row>
    <row r="598" spans="1:24" x14ac:dyDescent="0.3">
      <c r="A598" t="s">
        <v>7</v>
      </c>
      <c r="B598" s="2" t="s">
        <v>992</v>
      </c>
      <c r="C598" t="s">
        <v>500</v>
      </c>
      <c r="D598" t="s">
        <v>420</v>
      </c>
      <c r="E598">
        <v>38</v>
      </c>
      <c r="F598">
        <v>44</v>
      </c>
      <c r="G598">
        <f t="shared" si="36"/>
        <v>-6</v>
      </c>
      <c r="H598" t="str">
        <f>IFERROR(VLOOKUP($A598,Sheet2!$A$2:$C$397,2,FALSE),"C")</f>
        <v>C+</v>
      </c>
      <c r="I598" s="1">
        <f>IFERROR(VLOOKUP($A598,Sheet2!$A$2:$C$397,3,FALSE),0)</f>
        <v>-1.4892512</v>
      </c>
      <c r="J598">
        <f>VLOOKUP($H598,Sheet2!$F$4:$G$16,2,FALSE)</f>
        <v>2.2999999999999998</v>
      </c>
      <c r="K598" s="1">
        <f t="shared" si="37"/>
        <v>37.255374400000001</v>
      </c>
      <c r="L598" s="1">
        <f t="shared" si="38"/>
        <v>44.744625599999999</v>
      </c>
      <c r="M598" s="1">
        <f t="shared" si="39"/>
        <v>-7.4892511999999982</v>
      </c>
    </row>
    <row r="599" spans="1:24" x14ac:dyDescent="0.3">
      <c r="A599" t="s">
        <v>7</v>
      </c>
      <c r="B599" s="2" t="s">
        <v>994</v>
      </c>
      <c r="C599" t="s">
        <v>500</v>
      </c>
      <c r="D599" t="s">
        <v>420</v>
      </c>
      <c r="E599">
        <v>38</v>
      </c>
      <c r="F599">
        <v>46</v>
      </c>
      <c r="G599">
        <f t="shared" si="36"/>
        <v>-8</v>
      </c>
      <c r="H599" t="str">
        <f>IFERROR(VLOOKUP($A599,Sheet2!$A$2:$C$397,2,FALSE),"C")</f>
        <v>C+</v>
      </c>
      <c r="I599" s="1">
        <f>IFERROR(VLOOKUP($A599,Sheet2!$A$2:$C$397,3,FALSE),0)</f>
        <v>-1.4892512</v>
      </c>
      <c r="J599">
        <f>VLOOKUP($H599,Sheet2!$F$4:$G$16,2,FALSE)</f>
        <v>2.2999999999999998</v>
      </c>
      <c r="K599" s="1">
        <f t="shared" si="37"/>
        <v>37.255374400000001</v>
      </c>
      <c r="L599" s="1">
        <f t="shared" si="38"/>
        <v>46.744625599999999</v>
      </c>
      <c r="M599" s="1">
        <f t="shared" si="39"/>
        <v>-9.4892511999999982</v>
      </c>
    </row>
    <row r="600" spans="1:24" x14ac:dyDescent="0.3">
      <c r="A600" t="s">
        <v>7</v>
      </c>
      <c r="B600" s="2" t="s">
        <v>997</v>
      </c>
      <c r="C600" t="s">
        <v>500</v>
      </c>
      <c r="D600" t="s">
        <v>420</v>
      </c>
      <c r="E600">
        <v>36</v>
      </c>
      <c r="F600">
        <v>46</v>
      </c>
      <c r="G600">
        <f t="shared" si="36"/>
        <v>-10</v>
      </c>
      <c r="H600" t="str">
        <f>IFERROR(VLOOKUP($A600,Sheet2!$A$2:$C$397,2,FALSE),"C")</f>
        <v>C+</v>
      </c>
      <c r="I600" s="1">
        <f>IFERROR(VLOOKUP($A600,Sheet2!$A$2:$C$397,3,FALSE),0)</f>
        <v>-1.4892512</v>
      </c>
      <c r="J600">
        <f>VLOOKUP($H600,Sheet2!$F$4:$G$16,2,FALSE)</f>
        <v>2.2999999999999998</v>
      </c>
      <c r="K600" s="1">
        <f t="shared" si="37"/>
        <v>35.255374400000001</v>
      </c>
      <c r="L600" s="1">
        <f t="shared" si="38"/>
        <v>46.744625599999999</v>
      </c>
      <c r="M600" s="1">
        <f t="shared" si="39"/>
        <v>-11.489251199999998</v>
      </c>
    </row>
    <row r="601" spans="1:24" x14ac:dyDescent="0.3">
      <c r="A601" t="s">
        <v>8</v>
      </c>
      <c r="B601" s="2" t="s">
        <v>1061</v>
      </c>
      <c r="C601" t="s">
        <v>426</v>
      </c>
      <c r="D601" t="s">
        <v>420</v>
      </c>
      <c r="E601">
        <v>42</v>
      </c>
      <c r="F601">
        <v>45</v>
      </c>
      <c r="G601">
        <f t="shared" si="36"/>
        <v>-3</v>
      </c>
      <c r="H601" t="str">
        <f>IFERROR(VLOOKUP($A601,Sheet2!$A$2:$C$397,2,FALSE),"C")</f>
        <v>B</v>
      </c>
      <c r="I601" s="1">
        <f>IFERROR(VLOOKUP($A601,Sheet2!$A$2:$C$397,3,FALSE),0)</f>
        <v>-0.97508196999999996</v>
      </c>
      <c r="J601">
        <f>VLOOKUP($H601,Sheet2!$F$4:$G$16,2,FALSE)</f>
        <v>3</v>
      </c>
      <c r="K601" s="1">
        <f t="shared" si="37"/>
        <v>41.512459014999997</v>
      </c>
      <c r="L601" s="1">
        <f t="shared" si="38"/>
        <v>45.487540985000003</v>
      </c>
      <c r="M601" s="1">
        <f t="shared" si="39"/>
        <v>-3.9750819700000051</v>
      </c>
    </row>
    <row r="602" spans="1:24" x14ac:dyDescent="0.3">
      <c r="A602" t="s">
        <v>7</v>
      </c>
      <c r="B602" s="2" t="s">
        <v>1062</v>
      </c>
      <c r="C602" t="s">
        <v>500</v>
      </c>
      <c r="D602" t="s">
        <v>420</v>
      </c>
      <c r="E602">
        <v>36</v>
      </c>
      <c r="F602">
        <v>47</v>
      </c>
      <c r="G602">
        <f t="shared" si="36"/>
        <v>-11</v>
      </c>
      <c r="H602" t="str">
        <f>IFERROR(VLOOKUP($A602,Sheet2!$A$2:$C$397,2,FALSE),"C")</f>
        <v>C+</v>
      </c>
      <c r="I602" s="1">
        <f>IFERROR(VLOOKUP($A602,Sheet2!$A$2:$C$397,3,FALSE),0)</f>
        <v>-1.4892512</v>
      </c>
      <c r="J602">
        <f>VLOOKUP($H602,Sheet2!$F$4:$G$16,2,FALSE)</f>
        <v>2.2999999999999998</v>
      </c>
      <c r="K602" s="1">
        <f t="shared" si="37"/>
        <v>35.255374400000001</v>
      </c>
      <c r="L602" s="1">
        <f t="shared" si="38"/>
        <v>47.744625599999999</v>
      </c>
      <c r="M602" s="1">
        <f t="shared" si="39"/>
        <v>-12.489251199999998</v>
      </c>
    </row>
    <row r="603" spans="1:24" x14ac:dyDescent="0.3">
      <c r="A603" t="s">
        <v>7</v>
      </c>
      <c r="B603" s="2" t="s">
        <v>1063</v>
      </c>
      <c r="C603" t="s">
        <v>500</v>
      </c>
      <c r="D603" t="s">
        <v>420</v>
      </c>
      <c r="E603">
        <v>40</v>
      </c>
      <c r="F603">
        <v>45</v>
      </c>
      <c r="G603">
        <f t="shared" si="36"/>
        <v>-5</v>
      </c>
      <c r="H603" t="str">
        <f>IFERROR(VLOOKUP($A603,Sheet2!$A$2:$C$397,2,FALSE),"C")</f>
        <v>C+</v>
      </c>
      <c r="I603" s="1">
        <f>IFERROR(VLOOKUP($A603,Sheet2!$A$2:$C$397,3,FALSE),0)</f>
        <v>-1.4892512</v>
      </c>
      <c r="J603">
        <f>VLOOKUP($H603,Sheet2!$F$4:$G$16,2,FALSE)</f>
        <v>2.2999999999999998</v>
      </c>
      <c r="K603" s="1">
        <f t="shared" si="37"/>
        <v>39.255374400000001</v>
      </c>
      <c r="L603" s="1">
        <f t="shared" si="38"/>
        <v>45.744625599999999</v>
      </c>
      <c r="M603" s="1">
        <f t="shared" si="39"/>
        <v>-6.4892511999999982</v>
      </c>
    </row>
    <row r="604" spans="1:24" x14ac:dyDescent="0.3">
      <c r="A604" t="s">
        <v>7</v>
      </c>
      <c r="B604" s="2" t="s">
        <v>1064</v>
      </c>
      <c r="C604" t="s">
        <v>500</v>
      </c>
      <c r="D604" t="s">
        <v>420</v>
      </c>
      <c r="E604">
        <v>40</v>
      </c>
      <c r="F604">
        <v>45</v>
      </c>
      <c r="G604">
        <f t="shared" si="36"/>
        <v>-5</v>
      </c>
      <c r="H604" t="str">
        <f>IFERROR(VLOOKUP($A604,Sheet2!$A$2:$C$397,2,FALSE),"C")</f>
        <v>C+</v>
      </c>
      <c r="I604" s="1">
        <f>IFERROR(VLOOKUP($A604,Sheet2!$A$2:$C$397,3,FALSE),0)</f>
        <v>-1.4892512</v>
      </c>
      <c r="J604">
        <f>VLOOKUP($H604,Sheet2!$F$4:$G$16,2,FALSE)</f>
        <v>2.2999999999999998</v>
      </c>
      <c r="K604" s="1">
        <f t="shared" si="37"/>
        <v>39.255374400000001</v>
      </c>
      <c r="L604" s="1">
        <f t="shared" si="38"/>
        <v>45.744625599999999</v>
      </c>
      <c r="M604" s="1">
        <f t="shared" si="39"/>
        <v>-6.4892511999999982</v>
      </c>
    </row>
    <row r="605" spans="1:24" x14ac:dyDescent="0.3">
      <c r="A605" t="s">
        <v>7</v>
      </c>
      <c r="B605" s="2" t="s">
        <v>1009</v>
      </c>
      <c r="C605" t="s">
        <v>500</v>
      </c>
      <c r="D605" t="s">
        <v>420</v>
      </c>
      <c r="E605">
        <v>42</v>
      </c>
      <c r="F605">
        <v>45</v>
      </c>
      <c r="G605">
        <f t="shared" si="36"/>
        <v>-3</v>
      </c>
      <c r="H605" t="str">
        <f>IFERROR(VLOOKUP($A605,Sheet2!$A$2:$C$397,2,FALSE),"C")</f>
        <v>C+</v>
      </c>
      <c r="I605" s="1">
        <f>IFERROR(VLOOKUP($A605,Sheet2!$A$2:$C$397,3,FALSE),0)</f>
        <v>-1.4892512</v>
      </c>
      <c r="J605">
        <f>VLOOKUP($H605,Sheet2!$F$4:$G$16,2,FALSE)</f>
        <v>2.2999999999999998</v>
      </c>
      <c r="K605" s="1">
        <f t="shared" si="37"/>
        <v>41.255374400000001</v>
      </c>
      <c r="L605" s="1">
        <f t="shared" si="38"/>
        <v>45.744625599999999</v>
      </c>
      <c r="M605" s="1">
        <f t="shared" si="39"/>
        <v>-4.4892511999999982</v>
      </c>
    </row>
    <row r="606" spans="1:24" x14ac:dyDescent="0.3">
      <c r="A606" t="s">
        <v>505</v>
      </c>
      <c r="B606" s="2" t="s">
        <v>1065</v>
      </c>
      <c r="C606" t="s">
        <v>1066</v>
      </c>
      <c r="D606" t="s">
        <v>420</v>
      </c>
      <c r="E606">
        <v>48</v>
      </c>
      <c r="F606">
        <v>45</v>
      </c>
      <c r="G606">
        <f t="shared" si="36"/>
        <v>3</v>
      </c>
      <c r="H606" t="str">
        <f>IFERROR(VLOOKUP($A606,Sheet2!$A$2:$C$397,2,FALSE),"C")</f>
        <v>C</v>
      </c>
      <c r="I606" s="1">
        <f>IFERROR(VLOOKUP($A606,Sheet2!$A$2:$C$397,3,FALSE),0)</f>
        <v>0</v>
      </c>
      <c r="J606">
        <f>VLOOKUP($H606,Sheet2!$F$4:$G$16,2,FALSE)</f>
        <v>2</v>
      </c>
      <c r="K606" s="1">
        <f t="shared" si="37"/>
        <v>48</v>
      </c>
      <c r="L606" s="1">
        <f t="shared" si="38"/>
        <v>45</v>
      </c>
      <c r="M606" s="1">
        <f t="shared" si="39"/>
        <v>3</v>
      </c>
      <c r="N606">
        <f>SQRT(((50/100)*(1-(50/100)))/$C606)*1.96</f>
        <v>3.4669907746184024E-2</v>
      </c>
      <c r="O606" s="1">
        <f>((($J606-$V$607)*(1+1))/($V$606-$V$607)-1)</f>
        <v>-1</v>
      </c>
      <c r="P606" s="1">
        <f t="shared" ref="P606:P615" si="40">2*($N606-$W$607)/($W$606-$W$607)-1</f>
        <v>0.95332781306617731</v>
      </c>
      <c r="Q606" s="1">
        <f>P606*-1</f>
        <v>-0.95332781306617731</v>
      </c>
      <c r="R606" s="1">
        <f t="shared" ref="R606:R615" si="41">_xlfn.DAYS($W$609,$B606)</f>
        <v>2</v>
      </c>
      <c r="S606" s="1">
        <f>(2*($R606-$X$607)/($X$606-$X$607)-1)*-1</f>
        <v>0.9</v>
      </c>
      <c r="T606" s="1">
        <f>0.6*ASIN(O606)+0.4*ASIN(S606)</f>
        <v>-0.49456999007748426</v>
      </c>
      <c r="U606" s="1">
        <f>T606*M606</f>
        <v>-1.4837099702324528</v>
      </c>
      <c r="V606">
        <f>MAX(J606:J620)</f>
        <v>4</v>
      </c>
      <c r="W606">
        <f>MAX(N606:N620)</f>
        <v>3.5112143831100909E-2</v>
      </c>
      <c r="X606" s="1">
        <f>MAX(R606:R620)</f>
        <v>21</v>
      </c>
    </row>
    <row r="607" spans="1:24" x14ac:dyDescent="0.3">
      <c r="A607" t="s">
        <v>16</v>
      </c>
      <c r="B607" s="2" t="s">
        <v>1067</v>
      </c>
      <c r="C607" t="s">
        <v>1068</v>
      </c>
      <c r="D607" t="s">
        <v>420</v>
      </c>
      <c r="E607">
        <v>42</v>
      </c>
      <c r="F607">
        <v>45</v>
      </c>
      <c r="G607">
        <f t="shared" si="36"/>
        <v>-3</v>
      </c>
      <c r="H607" t="str">
        <f>IFERROR(VLOOKUP($A607,Sheet2!$A$2:$C$397,2,FALSE),"C")</f>
        <v>B</v>
      </c>
      <c r="I607" s="1">
        <f>IFERROR(VLOOKUP($A607,Sheet2!$A$2:$C$397,3,FALSE),0)</f>
        <v>0.26403360999999997</v>
      </c>
      <c r="J607">
        <f>VLOOKUP($H607,Sheet2!$F$4:$G$16,2,FALSE)</f>
        <v>3</v>
      </c>
      <c r="K607" s="1">
        <f t="shared" si="37"/>
        <v>42.132016804999999</v>
      </c>
      <c r="L607" s="1">
        <f t="shared" si="38"/>
        <v>44.867983195000001</v>
      </c>
      <c r="M607" s="1">
        <f t="shared" si="39"/>
        <v>-2.7359663900000015</v>
      </c>
      <c r="N607">
        <f t="shared" ref="N607:N659" si="42">SQRT(((50/100)*(1-(50/100)))/$C607)*1.96</f>
        <v>1.6161410472754552E-2</v>
      </c>
      <c r="O607" s="1">
        <f t="shared" ref="O607:O615" si="43">((($J607-$V$607)*(1+1))/($V$606-$V$607)-1)</f>
        <v>0</v>
      </c>
      <c r="P607" s="1">
        <f t="shared" si="40"/>
        <v>-1</v>
      </c>
      <c r="Q607" s="1">
        <f t="shared" ref="Q607:Q615" si="44">P607*-1</f>
        <v>1</v>
      </c>
      <c r="R607" s="1">
        <f t="shared" si="41"/>
        <v>1</v>
      </c>
      <c r="S607" s="1">
        <f t="shared" ref="S607:S620" si="45">(2*($R607-$X$607)/($X$606-$X$607)-1)*-1</f>
        <v>1</v>
      </c>
      <c r="T607" s="1">
        <f t="shared" ref="T607:T620" si="46">0.6*ASIN(O607)+0.4*ASIN(S607)</f>
        <v>0.62831853071795862</v>
      </c>
      <c r="U607" s="1">
        <f t="shared" ref="U607:U615" si="47">T607*M607</f>
        <v>-1.7190583822585184</v>
      </c>
      <c r="V607">
        <f>MIN(J606:J620)</f>
        <v>2</v>
      </c>
      <c r="W607">
        <f>MIN(N606:N620)</f>
        <v>1.6161410472754552E-2</v>
      </c>
      <c r="X607" s="1">
        <f>MIN(R606:R615)</f>
        <v>1</v>
      </c>
    </row>
    <row r="608" spans="1:24" x14ac:dyDescent="0.3">
      <c r="A608" t="s">
        <v>366</v>
      </c>
      <c r="B608" s="2" t="s">
        <v>1065</v>
      </c>
      <c r="C608" t="s">
        <v>1069</v>
      </c>
      <c r="D608" t="s">
        <v>420</v>
      </c>
      <c r="E608">
        <v>46</v>
      </c>
      <c r="F608">
        <v>45</v>
      </c>
      <c r="G608">
        <f t="shared" si="36"/>
        <v>1</v>
      </c>
      <c r="H608" t="str">
        <f>IFERROR(VLOOKUP($A608,Sheet2!$A$2:$C$397,2,FALSE),"C")</f>
        <v>A</v>
      </c>
      <c r="I608" s="1">
        <f>IFERROR(VLOOKUP($A608,Sheet2!$A$2:$C$397,3,FALSE),0)</f>
        <v>-1.5</v>
      </c>
      <c r="J608">
        <f>VLOOKUP($H608,Sheet2!$F$4:$G$16,2,FALSE)</f>
        <v>4</v>
      </c>
      <c r="K608" s="1">
        <f t="shared" si="37"/>
        <v>45.25</v>
      </c>
      <c r="L608" s="1">
        <f t="shared" si="38"/>
        <v>45.75</v>
      </c>
      <c r="M608" s="1">
        <f t="shared" si="39"/>
        <v>-0.5</v>
      </c>
      <c r="N608">
        <f t="shared" si="42"/>
        <v>2.7232730704459689E-2</v>
      </c>
      <c r="O608" s="1">
        <f t="shared" si="43"/>
        <v>1</v>
      </c>
      <c r="P608" s="1">
        <f t="shared" si="40"/>
        <v>0.16843185140685457</v>
      </c>
      <c r="Q608" s="1">
        <f t="shared" si="44"/>
        <v>-0.16843185140685457</v>
      </c>
      <c r="R608" s="1">
        <f t="shared" si="41"/>
        <v>2</v>
      </c>
      <c r="S608" s="1">
        <f t="shared" si="45"/>
        <v>0.9</v>
      </c>
      <c r="T608" s="1">
        <f t="shared" si="46"/>
        <v>1.3903856020763916</v>
      </c>
      <c r="U608" s="1">
        <f t="shared" si="47"/>
        <v>-0.69519280103819581</v>
      </c>
    </row>
    <row r="609" spans="1:23" x14ac:dyDescent="0.3">
      <c r="A609" t="s">
        <v>4</v>
      </c>
      <c r="B609" s="2" t="s">
        <v>1070</v>
      </c>
      <c r="C609" t="s">
        <v>1071</v>
      </c>
      <c r="D609" t="s">
        <v>420</v>
      </c>
      <c r="E609">
        <v>44</v>
      </c>
      <c r="F609">
        <v>47</v>
      </c>
      <c r="G609">
        <f t="shared" si="36"/>
        <v>-3</v>
      </c>
      <c r="H609" t="str">
        <f>IFERROR(VLOOKUP($A609,Sheet2!$A$2:$C$397,2,FALSE),"C")</f>
        <v>A-</v>
      </c>
      <c r="I609" s="1">
        <f>IFERROR(VLOOKUP($A609,Sheet2!$A$2:$C$397,3,FALSE),0)</f>
        <v>0.80923076999999999</v>
      </c>
      <c r="J609">
        <f>VLOOKUP($H609,Sheet2!$F$4:$G$16,2,FALSE)</f>
        <v>3.7</v>
      </c>
      <c r="K609" s="1">
        <f t="shared" si="37"/>
        <v>44.404615385</v>
      </c>
      <c r="L609" s="1">
        <f t="shared" si="38"/>
        <v>46.595384615</v>
      </c>
      <c r="M609" s="1">
        <f t="shared" si="39"/>
        <v>-2.1907692300000008</v>
      </c>
      <c r="N609">
        <f t="shared" si="42"/>
        <v>2.7370457900419334E-2</v>
      </c>
      <c r="O609" s="1">
        <f t="shared" si="43"/>
        <v>0.70000000000000018</v>
      </c>
      <c r="P609" s="1">
        <f t="shared" si="40"/>
        <v>0.18296714071258346</v>
      </c>
      <c r="Q609" s="1">
        <f t="shared" si="44"/>
        <v>-0.18296714071258346</v>
      </c>
      <c r="R609" s="1">
        <f t="shared" si="41"/>
        <v>3</v>
      </c>
      <c r="S609" s="1">
        <f t="shared" si="45"/>
        <v>0.8</v>
      </c>
      <c r="T609" s="1">
        <f t="shared" si="46"/>
        <v>0.8361565851670969</v>
      </c>
      <c r="U609" s="1">
        <f t="shared" si="47"/>
        <v>-1.831826118245951</v>
      </c>
      <c r="W609" s="2">
        <v>42682</v>
      </c>
    </row>
    <row r="610" spans="1:23" x14ac:dyDescent="0.3">
      <c r="A610" t="s">
        <v>12</v>
      </c>
      <c r="B610" s="2" t="s">
        <v>1072</v>
      </c>
      <c r="C610" t="s">
        <v>1073</v>
      </c>
      <c r="D610" t="s">
        <v>420</v>
      </c>
      <c r="E610">
        <v>47</v>
      </c>
      <c r="F610">
        <v>48</v>
      </c>
      <c r="G610">
        <f t="shared" si="36"/>
        <v>-1</v>
      </c>
      <c r="H610" t="str">
        <f>IFERROR(VLOOKUP($A610,Sheet2!$A$2:$C$397,2,FALSE),"C")</f>
        <v>A</v>
      </c>
      <c r="I610" s="1">
        <f>IFERROR(VLOOKUP($A610,Sheet2!$A$2:$C$397,3,FALSE),0)</f>
        <v>-0.45775194000000002</v>
      </c>
      <c r="J610">
        <f>VLOOKUP($H610,Sheet2!$F$4:$G$16,2,FALSE)</f>
        <v>4</v>
      </c>
      <c r="K610" s="1">
        <f t="shared" si="37"/>
        <v>46.771124030000003</v>
      </c>
      <c r="L610" s="1">
        <f t="shared" si="38"/>
        <v>48.228875969999997</v>
      </c>
      <c r="M610" s="1">
        <f t="shared" si="39"/>
        <v>-1.4577519399999943</v>
      </c>
      <c r="N610">
        <f t="shared" si="42"/>
        <v>3.1964075579618667E-2</v>
      </c>
      <c r="O610" s="1">
        <f t="shared" si="43"/>
        <v>1</v>
      </c>
      <c r="P610" s="1">
        <f t="shared" si="40"/>
        <v>0.66776291007273803</v>
      </c>
      <c r="Q610" s="1">
        <f t="shared" si="44"/>
        <v>-0.66776291007273803</v>
      </c>
      <c r="R610" s="1">
        <f t="shared" si="41"/>
        <v>5</v>
      </c>
      <c r="S610" s="1">
        <f t="shared" si="45"/>
        <v>0.6</v>
      </c>
      <c r="T610" s="1">
        <f t="shared" si="46"/>
        <v>1.1998782395942518</v>
      </c>
      <c r="U610" s="1">
        <f t="shared" si="47"/>
        <v>-1.7491248315322985</v>
      </c>
    </row>
    <row r="611" spans="1:23" x14ac:dyDescent="0.3">
      <c r="A611" t="s">
        <v>16</v>
      </c>
      <c r="B611" s="2" t="s">
        <v>1074</v>
      </c>
      <c r="C611" t="s">
        <v>1075</v>
      </c>
      <c r="D611" t="s">
        <v>420</v>
      </c>
      <c r="E611">
        <v>41</v>
      </c>
      <c r="F611">
        <v>46</v>
      </c>
      <c r="G611">
        <f t="shared" si="36"/>
        <v>-5</v>
      </c>
      <c r="H611" t="str">
        <f>IFERROR(VLOOKUP($A611,Sheet2!$A$2:$C$397,2,FALSE),"C")</f>
        <v>B</v>
      </c>
      <c r="I611" s="1">
        <f>IFERROR(VLOOKUP($A611,Sheet2!$A$2:$C$397,3,FALSE),0)</f>
        <v>0.26403360999999997</v>
      </c>
      <c r="J611">
        <f>VLOOKUP($H611,Sheet2!$F$4:$G$16,2,FALSE)</f>
        <v>3</v>
      </c>
      <c r="K611" s="1">
        <f t="shared" si="37"/>
        <v>41.132016804999999</v>
      </c>
      <c r="L611" s="1">
        <f t="shared" si="38"/>
        <v>45.867983195000001</v>
      </c>
      <c r="M611" s="1">
        <f t="shared" si="39"/>
        <v>-4.7359663900000015</v>
      </c>
      <c r="N611">
        <f t="shared" si="42"/>
        <v>2.796577713123213E-2</v>
      </c>
      <c r="O611" s="1">
        <f t="shared" si="43"/>
        <v>0</v>
      </c>
      <c r="P611" s="1">
        <f t="shared" si="40"/>
        <v>0.24579523496684663</v>
      </c>
      <c r="Q611" s="1">
        <f t="shared" si="44"/>
        <v>-0.24579523496684663</v>
      </c>
      <c r="R611" s="1">
        <f t="shared" si="41"/>
        <v>7</v>
      </c>
      <c r="S611" s="1">
        <f t="shared" si="45"/>
        <v>0.4</v>
      </c>
      <c r="T611" s="1">
        <f t="shared" si="46"/>
        <v>0.16460673842699522</v>
      </c>
      <c r="U611" s="1">
        <f t="shared" si="47"/>
        <v>-0.77957198075777112</v>
      </c>
    </row>
    <row r="612" spans="1:23" x14ac:dyDescent="0.3">
      <c r="A612" t="s">
        <v>10</v>
      </c>
      <c r="B612" s="2" t="s">
        <v>1076</v>
      </c>
      <c r="C612" t="s">
        <v>1077</v>
      </c>
      <c r="D612" t="s">
        <v>420</v>
      </c>
      <c r="E612">
        <v>41</v>
      </c>
      <c r="F612">
        <v>42</v>
      </c>
      <c r="G612">
        <f t="shared" si="36"/>
        <v>-1</v>
      </c>
      <c r="H612" t="str">
        <f>IFERROR(VLOOKUP($A612,Sheet2!$A$2:$C$397,2,FALSE),"C")</f>
        <v>B+</v>
      </c>
      <c r="I612" s="1">
        <f>IFERROR(VLOOKUP($A612,Sheet2!$A$2:$C$397,3,FALSE),0)</f>
        <v>0.59550000000000003</v>
      </c>
      <c r="J612">
        <f>VLOOKUP($H612,Sheet2!$F$4:$G$16,2,FALSE)</f>
        <v>3.3</v>
      </c>
      <c r="K612" s="1">
        <f t="shared" si="37"/>
        <v>41.297750000000001</v>
      </c>
      <c r="L612" s="1">
        <f t="shared" si="38"/>
        <v>41.702249999999999</v>
      </c>
      <c r="M612" s="1">
        <f t="shared" si="39"/>
        <v>-0.40449999999999875</v>
      </c>
      <c r="N612">
        <f t="shared" si="42"/>
        <v>2.273543253068596E-2</v>
      </c>
      <c r="O612" s="1">
        <f t="shared" si="43"/>
        <v>0.29999999999999982</v>
      </c>
      <c r="P612" s="1">
        <f t="shared" si="40"/>
        <v>-0.30619866433442777</v>
      </c>
      <c r="Q612" s="1">
        <f t="shared" si="44"/>
        <v>0.30619866433442777</v>
      </c>
      <c r="R612" s="1">
        <f>_xlfn.DAYS($W$609,$B612)</f>
        <v>6</v>
      </c>
      <c r="S612" s="1">
        <f t="shared" si="45"/>
        <v>0.5</v>
      </c>
      <c r="T612" s="1">
        <f t="shared" si="46"/>
        <v>0.39225510264855795</v>
      </c>
      <c r="U612" s="1">
        <f t="shared" si="47"/>
        <v>-0.15866718902134119</v>
      </c>
    </row>
    <row r="613" spans="1:23" x14ac:dyDescent="0.3">
      <c r="A613" t="s">
        <v>5</v>
      </c>
      <c r="B613" s="2" t="s">
        <v>1074</v>
      </c>
      <c r="C613" t="s">
        <v>1078</v>
      </c>
      <c r="D613" t="s">
        <v>431</v>
      </c>
      <c r="E613">
        <v>46</v>
      </c>
      <c r="F613">
        <v>49</v>
      </c>
      <c r="G613">
        <f t="shared" si="36"/>
        <v>-3</v>
      </c>
      <c r="H613" t="str">
        <f>IFERROR(VLOOKUP($A613,Sheet2!$A$2:$C$397,2,FALSE),"C")</f>
        <v>A-</v>
      </c>
      <c r="I613" s="1">
        <f>IFERROR(VLOOKUP($A613,Sheet2!$A$2:$C$397,3,FALSE),0)</f>
        <v>0.43547944999999999</v>
      </c>
      <c r="J613">
        <f>VLOOKUP($H613,Sheet2!$F$4:$G$16,2,FALSE)</f>
        <v>3.7</v>
      </c>
      <c r="K613" s="1">
        <f t="shared" si="37"/>
        <v>46.217739725000001</v>
      </c>
      <c r="L613" s="1">
        <f t="shared" si="38"/>
        <v>48.782260274999999</v>
      </c>
      <c r="M613" s="1">
        <f t="shared" si="39"/>
        <v>-2.5645205499999975</v>
      </c>
      <c r="N613">
        <f t="shared" si="42"/>
        <v>2.6841760747574061E-2</v>
      </c>
      <c r="O613" s="1">
        <f t="shared" si="43"/>
        <v>0.70000000000000018</v>
      </c>
      <c r="P613" s="1">
        <f t="shared" si="40"/>
        <v>0.12717012823312479</v>
      </c>
      <c r="Q613" s="1">
        <f t="shared" si="44"/>
        <v>-0.12717012823312479</v>
      </c>
      <c r="R613" s="1">
        <f t="shared" si="41"/>
        <v>7</v>
      </c>
      <c r="S613" s="1">
        <f t="shared" si="45"/>
        <v>0.4</v>
      </c>
      <c r="T613" s="1">
        <f t="shared" si="46"/>
        <v>0.62984523639344714</v>
      </c>
      <c r="U613" s="1">
        <f t="shared" si="47"/>
        <v>-1.6152510520506014</v>
      </c>
    </row>
    <row r="614" spans="1:23" x14ac:dyDescent="0.3">
      <c r="A614" t="s">
        <v>16</v>
      </c>
      <c r="B614" s="2" t="s">
        <v>1079</v>
      </c>
      <c r="C614" t="s">
        <v>1080</v>
      </c>
      <c r="D614" t="s">
        <v>420</v>
      </c>
      <c r="E614">
        <v>40</v>
      </c>
      <c r="F614">
        <v>45</v>
      </c>
      <c r="G614">
        <f t="shared" si="36"/>
        <v>-5</v>
      </c>
      <c r="H614" t="str">
        <f>IFERROR(VLOOKUP($A614,Sheet2!$A$2:$C$397,2,FALSE),"C")</f>
        <v>B</v>
      </c>
      <c r="I614" s="1">
        <f>IFERROR(VLOOKUP($A614,Sheet2!$A$2:$C$397,3,FALSE),0)</f>
        <v>0.26403360999999997</v>
      </c>
      <c r="J614">
        <f>VLOOKUP($H614,Sheet2!$F$4:$G$16,2,FALSE)</f>
        <v>3</v>
      </c>
      <c r="K614" s="1">
        <f t="shared" si="37"/>
        <v>40.132016804999999</v>
      </c>
      <c r="L614" s="1">
        <f t="shared" si="38"/>
        <v>44.867983195000001</v>
      </c>
      <c r="M614" s="1">
        <f t="shared" si="39"/>
        <v>-4.7359663900000015</v>
      </c>
      <c r="N614">
        <f t="shared" si="42"/>
        <v>2.8184668118609486E-2</v>
      </c>
      <c r="O614" s="1">
        <f t="shared" si="43"/>
        <v>0</v>
      </c>
      <c r="P614" s="1">
        <f t="shared" si="40"/>
        <v>0.26889629213843635</v>
      </c>
      <c r="Q614" s="1">
        <f t="shared" si="44"/>
        <v>-0.26889629213843635</v>
      </c>
      <c r="R614" s="1">
        <f t="shared" si="41"/>
        <v>13</v>
      </c>
      <c r="S614" s="1">
        <f t="shared" si="45"/>
        <v>-0.19999999999999996</v>
      </c>
      <c r="T614" s="1">
        <f t="shared" si="46"/>
        <v>-8.0543168316132313E-2</v>
      </c>
      <c r="U614" s="1">
        <f t="shared" si="47"/>
        <v>0.38144973808931565</v>
      </c>
    </row>
    <row r="615" spans="1:23" x14ac:dyDescent="0.3">
      <c r="A615" t="s">
        <v>366</v>
      </c>
      <c r="B615" s="2" t="s">
        <v>1081</v>
      </c>
      <c r="C615" t="s">
        <v>1082</v>
      </c>
      <c r="D615" t="s">
        <v>420</v>
      </c>
      <c r="E615">
        <v>45</v>
      </c>
      <c r="F615">
        <v>47</v>
      </c>
      <c r="G615">
        <f t="shared" si="36"/>
        <v>-2</v>
      </c>
      <c r="H615" t="str">
        <f>IFERROR(VLOOKUP($A615,Sheet2!$A$2:$C$397,2,FALSE),"C")</f>
        <v>A</v>
      </c>
      <c r="I615" s="1">
        <f>IFERROR(VLOOKUP($A615,Sheet2!$A$2:$C$397,3,FALSE),0)</f>
        <v>-1.5</v>
      </c>
      <c r="J615">
        <f>VLOOKUP($H615,Sheet2!$F$4:$G$16,2,FALSE)</f>
        <v>4</v>
      </c>
      <c r="K615" s="1">
        <f t="shared" si="37"/>
        <v>44.25</v>
      </c>
      <c r="L615" s="1">
        <f t="shared" si="38"/>
        <v>47.75</v>
      </c>
      <c r="M615" s="1">
        <f t="shared" si="39"/>
        <v>-3.5</v>
      </c>
      <c r="N615">
        <f t="shared" si="42"/>
        <v>2.8045826544574982E-2</v>
      </c>
      <c r="O615" s="1">
        <f t="shared" si="43"/>
        <v>1</v>
      </c>
      <c r="P615" s="1">
        <f t="shared" si="40"/>
        <v>0.2542433949223657</v>
      </c>
      <c r="Q615" s="1">
        <f t="shared" si="44"/>
        <v>-0.2542433949223657</v>
      </c>
      <c r="R615" s="1">
        <f t="shared" si="41"/>
        <v>14</v>
      </c>
      <c r="S615" s="1">
        <f t="shared" si="45"/>
        <v>-0.30000000000000004</v>
      </c>
      <c r="T615" s="1">
        <f t="shared" si="46"/>
        <v>0.82060073447077886</v>
      </c>
      <c r="U615" s="1">
        <f t="shared" si="47"/>
        <v>-2.8721025706477259</v>
      </c>
    </row>
    <row r="616" spans="1:23" x14ac:dyDescent="0.3">
      <c r="A616" t="s">
        <v>13</v>
      </c>
      <c r="B616" s="2" t="s">
        <v>1083</v>
      </c>
      <c r="C616" t="s">
        <v>1084</v>
      </c>
      <c r="D616" t="s">
        <v>420</v>
      </c>
      <c r="E616">
        <v>46</v>
      </c>
      <c r="F616">
        <v>47</v>
      </c>
      <c r="G616">
        <f t="shared" si="36"/>
        <v>-1</v>
      </c>
      <c r="H616" t="str">
        <f>IFERROR(VLOOKUP($A616,Sheet2!$A$2:$C$397,2,FALSE),"C")</f>
        <v>A+</v>
      </c>
      <c r="I616" s="1">
        <f>IFERROR(VLOOKUP($A616,Sheet2!$A$2:$C$397,3,FALSE),0)</f>
        <v>0.61341175999999997</v>
      </c>
      <c r="J616">
        <f>VLOOKUP($H616,Sheet2!$F$4:$G$16,2,FALSE)</f>
        <v>4</v>
      </c>
      <c r="K616" s="1">
        <f t="shared" si="37"/>
        <v>46.306705880000003</v>
      </c>
      <c r="L616" s="1">
        <f t="shared" si="38"/>
        <v>46.693294119999997</v>
      </c>
      <c r="M616" s="1">
        <f t="shared" si="39"/>
        <v>-0.3865882399999947</v>
      </c>
      <c r="N616">
        <f t="shared" si="42"/>
        <v>3.4057354295988877E-2</v>
      </c>
      <c r="O616" s="1">
        <f t="shared" ref="O616:O620" si="48">((($J616-$V$607)*(1+1))/($V$606-$V$607)-1)</f>
        <v>1</v>
      </c>
      <c r="P616" s="1">
        <f t="shared" ref="P616:P620" si="49">2*($N616-$W$607)/($W$606-$W$607)-1</f>
        <v>0.88868087422617048</v>
      </c>
      <c r="Q616" s="1">
        <f t="shared" ref="Q616:Q620" si="50">P616*-1</f>
        <v>-0.88868087422617048</v>
      </c>
      <c r="R616" s="1">
        <f t="shared" ref="R616:R620" si="51">_xlfn.DAYS($W$609,$B616)</f>
        <v>15</v>
      </c>
      <c r="S616" s="1">
        <f>(2*($R616-$X$607)/($X$606-$X$607)-1)*-1</f>
        <v>-0.39999999999999991</v>
      </c>
      <c r="T616" s="1">
        <f t="shared" si="46"/>
        <v>0.7778710576499428</v>
      </c>
      <c r="U616" s="1">
        <f t="shared" ref="U616:U620" si="52">T616*M616</f>
        <v>-0.30071580312382579</v>
      </c>
    </row>
    <row r="617" spans="1:23" x14ac:dyDescent="0.3">
      <c r="A617" t="s">
        <v>6</v>
      </c>
      <c r="B617" s="2" t="s">
        <v>1083</v>
      </c>
      <c r="C617" t="s">
        <v>1085</v>
      </c>
      <c r="D617" t="s">
        <v>420</v>
      </c>
      <c r="E617">
        <v>41</v>
      </c>
      <c r="F617">
        <v>46</v>
      </c>
      <c r="G617">
        <f t="shared" si="36"/>
        <v>-5</v>
      </c>
      <c r="H617" t="str">
        <f>IFERROR(VLOOKUP($A617,Sheet2!$A$2:$C$397,2,FALSE),"C")</f>
        <v>B</v>
      </c>
      <c r="I617" s="1">
        <f>IFERROR(VLOOKUP($A617,Sheet2!$A$2:$C$397,3,FALSE),0)</f>
        <v>0.25490195999999998</v>
      </c>
      <c r="J617">
        <f>VLOOKUP($H617,Sheet2!$F$4:$G$16,2,FALSE)</f>
        <v>3</v>
      </c>
      <c r="K617" s="1">
        <f t="shared" si="37"/>
        <v>41.127450979999999</v>
      </c>
      <c r="L617" s="1">
        <f t="shared" si="38"/>
        <v>45.872549020000001</v>
      </c>
      <c r="M617" s="1">
        <f t="shared" si="39"/>
        <v>-4.745098040000002</v>
      </c>
      <c r="N617">
        <f t="shared" si="42"/>
        <v>2.8149764491449878E-2</v>
      </c>
      <c r="O617" s="1">
        <f t="shared" si="48"/>
        <v>0</v>
      </c>
      <c r="P617" s="1">
        <f t="shared" si="49"/>
        <v>0.26521267457075659</v>
      </c>
      <c r="Q617" s="1">
        <f t="shared" si="50"/>
        <v>-0.26521267457075659</v>
      </c>
      <c r="R617" s="1">
        <f t="shared" si="51"/>
        <v>15</v>
      </c>
      <c r="S617" s="1">
        <f t="shared" si="45"/>
        <v>-0.39999999999999991</v>
      </c>
      <c r="T617" s="1">
        <f t="shared" si="46"/>
        <v>-0.16460673842699516</v>
      </c>
      <c r="U617" s="1">
        <f t="shared" si="52"/>
        <v>0.78107511188072776</v>
      </c>
    </row>
    <row r="618" spans="1:23" x14ac:dyDescent="0.3">
      <c r="A618" t="s">
        <v>9</v>
      </c>
      <c r="B618" s="2" t="s">
        <v>1086</v>
      </c>
      <c r="C618" t="s">
        <v>1087</v>
      </c>
      <c r="D618" t="s">
        <v>420</v>
      </c>
      <c r="E618">
        <v>47</v>
      </c>
      <c r="F618">
        <v>50</v>
      </c>
      <c r="G618">
        <f t="shared" si="36"/>
        <v>-3</v>
      </c>
      <c r="H618" t="str">
        <f>IFERROR(VLOOKUP($A618,Sheet2!$A$2:$C$397,2,FALSE),"C")</f>
        <v>B+</v>
      </c>
      <c r="I618" s="1">
        <f>IFERROR(VLOOKUP($A618,Sheet2!$A$2:$C$397,3,FALSE),0)</f>
        <v>6.0699999999999997E-2</v>
      </c>
      <c r="J618">
        <f>VLOOKUP($H618,Sheet2!$F$4:$G$16,2,FALSE)</f>
        <v>3.3</v>
      </c>
      <c r="K618" s="1">
        <f t="shared" si="37"/>
        <v>47.030349999999999</v>
      </c>
      <c r="L618" s="1">
        <f t="shared" si="38"/>
        <v>49.969650000000001</v>
      </c>
      <c r="M618" s="1">
        <f t="shared" si="39"/>
        <v>-2.9393000000000029</v>
      </c>
      <c r="N618">
        <f t="shared" si="42"/>
        <v>3.5112143831100909E-2</v>
      </c>
      <c r="O618" s="1">
        <f t="shared" si="48"/>
        <v>0.29999999999999982</v>
      </c>
      <c r="P618" s="1">
        <f t="shared" si="49"/>
        <v>1</v>
      </c>
      <c r="Q618" s="1">
        <f t="shared" si="50"/>
        <v>-1</v>
      </c>
      <c r="R618" s="1">
        <f t="shared" si="51"/>
        <v>16</v>
      </c>
      <c r="S618" s="1">
        <f t="shared" si="45"/>
        <v>-0.5</v>
      </c>
      <c r="T618" s="1">
        <f t="shared" si="46"/>
        <v>-2.6623917830081223E-2</v>
      </c>
      <c r="U618" s="1">
        <f t="shared" si="52"/>
        <v>7.8255681677957822E-2</v>
      </c>
    </row>
    <row r="619" spans="1:23" x14ac:dyDescent="0.3">
      <c r="A619" t="s">
        <v>10</v>
      </c>
      <c r="B619" s="2" t="s">
        <v>1083</v>
      </c>
      <c r="C619" t="s">
        <v>1088</v>
      </c>
      <c r="D619" t="s">
        <v>420</v>
      </c>
      <c r="E619">
        <v>39</v>
      </c>
      <c r="F619">
        <v>44</v>
      </c>
      <c r="G619">
        <f t="shared" si="36"/>
        <v>-5</v>
      </c>
      <c r="H619" t="str">
        <f>IFERROR(VLOOKUP($A619,Sheet2!$A$2:$C$397,2,FALSE),"C")</f>
        <v>B+</v>
      </c>
      <c r="I619" s="1">
        <f>IFERROR(VLOOKUP($A619,Sheet2!$A$2:$C$397,3,FALSE),0)</f>
        <v>0.59550000000000003</v>
      </c>
      <c r="J619">
        <f>VLOOKUP($H619,Sheet2!$F$4:$G$16,2,FALSE)</f>
        <v>3.3</v>
      </c>
      <c r="K619" s="1">
        <f t="shared" si="37"/>
        <v>39.297750000000001</v>
      </c>
      <c r="L619" s="1">
        <f t="shared" si="38"/>
        <v>43.702249999999999</v>
      </c>
      <c r="M619" s="1">
        <f t="shared" si="39"/>
        <v>-4.4044999999999987</v>
      </c>
      <c r="N619">
        <f t="shared" si="42"/>
        <v>2.8650561964029618E-2</v>
      </c>
      <c r="O619" s="1">
        <f t="shared" si="48"/>
        <v>0.29999999999999982</v>
      </c>
      <c r="P619" s="1">
        <f t="shared" si="49"/>
        <v>0.31806524371517741</v>
      </c>
      <c r="Q619" s="1">
        <f t="shared" si="50"/>
        <v>-0.31806524371517741</v>
      </c>
      <c r="R619" s="1">
        <f t="shared" si="51"/>
        <v>15</v>
      </c>
      <c r="S619" s="1">
        <f t="shared" si="45"/>
        <v>-0.39999999999999991</v>
      </c>
      <c r="T619" s="1">
        <f t="shared" si="46"/>
        <v>1.8208853982243201E-2</v>
      </c>
      <c r="U619" s="1">
        <f t="shared" si="52"/>
        <v>-8.020089736479015E-2</v>
      </c>
    </row>
    <row r="620" spans="1:23" x14ac:dyDescent="0.3">
      <c r="A620" t="s">
        <v>16</v>
      </c>
      <c r="B620" s="2" t="s">
        <v>1089</v>
      </c>
      <c r="C620" t="s">
        <v>1090</v>
      </c>
      <c r="D620" t="s">
        <v>431</v>
      </c>
      <c r="E620">
        <v>38</v>
      </c>
      <c r="F620">
        <v>43</v>
      </c>
      <c r="G620">
        <f t="shared" si="36"/>
        <v>-5</v>
      </c>
      <c r="H620" t="str">
        <f>IFERROR(VLOOKUP($A620,Sheet2!$A$2:$C$397,2,FALSE),"C")</f>
        <v>B</v>
      </c>
      <c r="I620" s="1">
        <f>IFERROR(VLOOKUP($A620,Sheet2!$A$2:$C$397,3,FALSE),0)</f>
        <v>0.26403360999999997</v>
      </c>
      <c r="J620">
        <f>VLOOKUP($H620,Sheet2!$F$4:$G$16,2,FALSE)</f>
        <v>3</v>
      </c>
      <c r="K620" s="1">
        <f t="shared" si="37"/>
        <v>38.132016804999999</v>
      </c>
      <c r="L620" s="1">
        <f t="shared" si="38"/>
        <v>42.867983195000001</v>
      </c>
      <c r="M620" s="1">
        <f t="shared" si="39"/>
        <v>-4.7359663900000015</v>
      </c>
      <c r="N620">
        <f t="shared" si="42"/>
        <v>3.2222201511850034E-2</v>
      </c>
      <c r="O620" s="1">
        <f t="shared" si="48"/>
        <v>0</v>
      </c>
      <c r="P620" s="1">
        <f t="shared" si="49"/>
        <v>0.69500469827695865</v>
      </c>
      <c r="Q620" s="1">
        <f t="shared" si="50"/>
        <v>-0.69500469827695865</v>
      </c>
      <c r="R620" s="1">
        <f t="shared" si="51"/>
        <v>21</v>
      </c>
      <c r="S620" s="1">
        <f t="shared" si="45"/>
        <v>-1</v>
      </c>
      <c r="T620" s="1">
        <f t="shared" si="46"/>
        <v>-0.62831853071795862</v>
      </c>
      <c r="U620" s="1">
        <f t="shared" si="52"/>
        <v>2.9756954436944354</v>
      </c>
    </row>
    <row r="621" spans="1:23" x14ac:dyDescent="0.3">
      <c r="A621" t="s">
        <v>505</v>
      </c>
      <c r="B621" s="2" t="s">
        <v>1091</v>
      </c>
      <c r="C621" t="s">
        <v>494</v>
      </c>
      <c r="D621" t="s">
        <v>420</v>
      </c>
      <c r="E621">
        <v>43</v>
      </c>
      <c r="F621">
        <v>47</v>
      </c>
      <c r="G621">
        <f t="shared" si="36"/>
        <v>-4</v>
      </c>
      <c r="H621" t="str">
        <f>IFERROR(VLOOKUP($A621,Sheet2!$A$2:$C$397,2,FALSE),"C")</f>
        <v>C</v>
      </c>
      <c r="I621" s="1">
        <f>IFERROR(VLOOKUP($A621,Sheet2!$A$2:$C$397,3,FALSE),0)</f>
        <v>0</v>
      </c>
      <c r="J621">
        <f>VLOOKUP($H621,Sheet2!$F$4:$G$16,2,FALSE)</f>
        <v>2</v>
      </c>
      <c r="K621" s="1">
        <f t="shared" si="37"/>
        <v>43</v>
      </c>
      <c r="L621" s="1">
        <f t="shared" si="38"/>
        <v>47</v>
      </c>
      <c r="M621" s="1">
        <f t="shared" si="39"/>
        <v>-4</v>
      </c>
      <c r="N621">
        <f t="shared" si="42"/>
        <v>3.0897766394852148E-2</v>
      </c>
      <c r="O621" s="1"/>
      <c r="P621" s="1"/>
      <c r="Q621" s="1"/>
      <c r="R621" s="1"/>
      <c r="S621" s="1"/>
      <c r="T621" s="1"/>
      <c r="U621" s="1"/>
    </row>
    <row r="622" spans="1:23" x14ac:dyDescent="0.3">
      <c r="A622" t="s">
        <v>10</v>
      </c>
      <c r="B622" s="2" t="s">
        <v>1091</v>
      </c>
      <c r="C622" t="s">
        <v>1092</v>
      </c>
      <c r="D622" t="s">
        <v>420</v>
      </c>
      <c r="E622">
        <v>39</v>
      </c>
      <c r="F622">
        <v>43</v>
      </c>
      <c r="G622">
        <f t="shared" si="36"/>
        <v>-4</v>
      </c>
      <c r="H622" t="str">
        <f>IFERROR(VLOOKUP($A622,Sheet2!$A$2:$C$397,2,FALSE),"C")</f>
        <v>B+</v>
      </c>
      <c r="I622" s="1">
        <f>IFERROR(VLOOKUP($A622,Sheet2!$A$2:$C$397,3,FALSE),0)</f>
        <v>0.59550000000000003</v>
      </c>
      <c r="J622">
        <f>VLOOKUP($H622,Sheet2!$F$4:$G$16,2,FALSE)</f>
        <v>3.3</v>
      </c>
      <c r="K622" s="1">
        <f t="shared" si="37"/>
        <v>39.297750000000001</v>
      </c>
      <c r="L622" s="1">
        <f t="shared" si="38"/>
        <v>42.702249999999999</v>
      </c>
      <c r="M622" s="1">
        <f t="shared" si="39"/>
        <v>-3.4044999999999987</v>
      </c>
      <c r="N622">
        <f t="shared" si="42"/>
        <v>2.8408780746969974E-2</v>
      </c>
      <c r="O622" s="1"/>
      <c r="P622" s="1"/>
      <c r="Q622" s="1"/>
      <c r="R622" s="1"/>
      <c r="S622" s="1"/>
      <c r="T622" s="1">
        <f>SUM(U606:U620)/SUM(T606:T620)</f>
        <v>-1.6599258389175757</v>
      </c>
      <c r="U622" s="1"/>
    </row>
    <row r="623" spans="1:23" x14ac:dyDescent="0.3">
      <c r="A623" t="s">
        <v>5</v>
      </c>
      <c r="B623" s="2" t="s">
        <v>1093</v>
      </c>
      <c r="C623" t="s">
        <v>1094</v>
      </c>
      <c r="D623" t="s">
        <v>420</v>
      </c>
      <c r="E623">
        <v>45</v>
      </c>
      <c r="F623">
        <v>50</v>
      </c>
      <c r="G623">
        <f t="shared" si="36"/>
        <v>-5</v>
      </c>
      <c r="H623" t="str">
        <f>IFERROR(VLOOKUP($A623,Sheet2!$A$2:$C$397,2,FALSE),"C")</f>
        <v>A-</v>
      </c>
      <c r="I623" s="1">
        <f>IFERROR(VLOOKUP($A623,Sheet2!$A$2:$C$397,3,FALSE),0)</f>
        <v>0.43547944999999999</v>
      </c>
      <c r="J623">
        <f>VLOOKUP($H623,Sheet2!$F$4:$G$16,2,FALSE)</f>
        <v>3.7</v>
      </c>
      <c r="K623" s="1">
        <f t="shared" si="37"/>
        <v>45.217739725000001</v>
      </c>
      <c r="L623" s="1">
        <f t="shared" si="38"/>
        <v>49.782260274999999</v>
      </c>
      <c r="M623" s="1">
        <f t="shared" si="39"/>
        <v>-4.5645205499999975</v>
      </c>
      <c r="N623">
        <f t="shared" si="42"/>
        <v>2.8420724737721333E-2</v>
      </c>
      <c r="O623" s="1"/>
      <c r="P623" s="1"/>
      <c r="Q623" s="1"/>
      <c r="R623" s="1"/>
      <c r="S623" s="1"/>
      <c r="T623" s="1"/>
      <c r="U623" s="1"/>
    </row>
    <row r="624" spans="1:23" x14ac:dyDescent="0.3">
      <c r="A624" t="s">
        <v>4</v>
      </c>
      <c r="B624" s="2" t="s">
        <v>1095</v>
      </c>
      <c r="C624" t="s">
        <v>609</v>
      </c>
      <c r="D624" t="s">
        <v>420</v>
      </c>
      <c r="E624">
        <v>44</v>
      </c>
      <c r="F624">
        <v>47</v>
      </c>
      <c r="G624">
        <f t="shared" si="36"/>
        <v>-3</v>
      </c>
      <c r="H624" t="str">
        <f>IFERROR(VLOOKUP($A624,Sheet2!$A$2:$C$397,2,FALSE),"C")</f>
        <v>A-</v>
      </c>
      <c r="I624" s="1">
        <f>IFERROR(VLOOKUP($A624,Sheet2!$A$2:$C$397,3,FALSE),0)</f>
        <v>0.80923076999999999</v>
      </c>
      <c r="J624">
        <f>VLOOKUP($H624,Sheet2!$F$4:$G$16,2,FALSE)</f>
        <v>3.7</v>
      </c>
      <c r="K624" s="1">
        <f t="shared" si="37"/>
        <v>44.404615385</v>
      </c>
      <c r="L624" s="1">
        <f t="shared" si="38"/>
        <v>46.595384615</v>
      </c>
      <c r="M624" s="1">
        <f t="shared" si="39"/>
        <v>-2.1907692300000008</v>
      </c>
      <c r="N624">
        <f t="shared" si="42"/>
        <v>3.2576302270412145E-2</v>
      </c>
      <c r="O624" s="1"/>
      <c r="P624" s="1"/>
      <c r="Q624" s="1"/>
      <c r="R624" s="1"/>
      <c r="S624" s="1"/>
      <c r="T624" s="1"/>
      <c r="U624" s="1"/>
    </row>
    <row r="625" spans="1:21" x14ac:dyDescent="0.3">
      <c r="A625" t="s">
        <v>13</v>
      </c>
      <c r="B625" s="2" t="s">
        <v>1095</v>
      </c>
      <c r="C625" t="s">
        <v>1096</v>
      </c>
      <c r="D625" t="s">
        <v>420</v>
      </c>
      <c r="E625">
        <v>44</v>
      </c>
      <c r="F625">
        <v>47</v>
      </c>
      <c r="G625">
        <f t="shared" si="36"/>
        <v>-3</v>
      </c>
      <c r="H625" t="str">
        <f>IFERROR(VLOOKUP($A625,Sheet2!$A$2:$C$397,2,FALSE),"C")</f>
        <v>A+</v>
      </c>
      <c r="I625" s="1">
        <f>IFERROR(VLOOKUP($A625,Sheet2!$A$2:$C$397,3,FALSE),0)</f>
        <v>0.61341175999999997</v>
      </c>
      <c r="J625">
        <f>VLOOKUP($H625,Sheet2!$F$4:$G$16,2,FALSE)</f>
        <v>4</v>
      </c>
      <c r="K625" s="1">
        <f t="shared" si="37"/>
        <v>44.306705880000003</v>
      </c>
      <c r="L625" s="1">
        <f t="shared" si="38"/>
        <v>46.693294119999997</v>
      </c>
      <c r="M625" s="1">
        <f t="shared" si="39"/>
        <v>-2.3865882399999947</v>
      </c>
      <c r="N625">
        <f t="shared" si="42"/>
        <v>3.6025516482596581E-2</v>
      </c>
      <c r="O625" s="1"/>
      <c r="P625" s="1"/>
      <c r="Q625" s="1"/>
      <c r="R625" s="1"/>
      <c r="S625" s="1"/>
      <c r="T625" s="1"/>
      <c r="U625" s="1"/>
    </row>
    <row r="626" spans="1:21" x14ac:dyDescent="0.3">
      <c r="A626" t="s">
        <v>366</v>
      </c>
      <c r="B626" s="2" t="s">
        <v>1097</v>
      </c>
      <c r="C626" t="s">
        <v>1098</v>
      </c>
      <c r="D626" t="s">
        <v>420</v>
      </c>
      <c r="E626">
        <v>42</v>
      </c>
      <c r="F626">
        <v>48</v>
      </c>
      <c r="G626">
        <f t="shared" si="36"/>
        <v>-6</v>
      </c>
      <c r="H626" t="str">
        <f>IFERROR(VLOOKUP($A626,Sheet2!$A$2:$C$397,2,FALSE),"C")</f>
        <v>A</v>
      </c>
      <c r="I626" s="1">
        <f>IFERROR(VLOOKUP($A626,Sheet2!$A$2:$C$397,3,FALSE),0)</f>
        <v>-1.5</v>
      </c>
      <c r="J626">
        <f>VLOOKUP($H626,Sheet2!$F$4:$G$16,2,FALSE)</f>
        <v>4</v>
      </c>
      <c r="K626" s="1">
        <f t="shared" si="37"/>
        <v>41.25</v>
      </c>
      <c r="L626" s="1">
        <f t="shared" si="38"/>
        <v>48.75</v>
      </c>
      <c r="M626" s="1">
        <f t="shared" si="39"/>
        <v>-7.5</v>
      </c>
      <c r="N626">
        <f t="shared" si="42"/>
        <v>3.23624511475075E-2</v>
      </c>
      <c r="O626" s="1"/>
      <c r="P626" s="1"/>
      <c r="Q626" s="1"/>
      <c r="R626" s="1"/>
      <c r="S626" s="1"/>
      <c r="T626" s="1"/>
      <c r="U626" s="1"/>
    </row>
    <row r="627" spans="1:21" x14ac:dyDescent="0.3">
      <c r="A627" t="s">
        <v>8</v>
      </c>
      <c r="B627" s="2" t="s">
        <v>1095</v>
      </c>
      <c r="C627" t="s">
        <v>426</v>
      </c>
      <c r="D627" t="s">
        <v>420</v>
      </c>
      <c r="E627">
        <v>42</v>
      </c>
      <c r="F627">
        <v>47</v>
      </c>
      <c r="G627">
        <f t="shared" si="36"/>
        <v>-5</v>
      </c>
      <c r="H627" t="str">
        <f>IFERROR(VLOOKUP($A627,Sheet2!$A$2:$C$397,2,FALSE),"C")</f>
        <v>B</v>
      </c>
      <c r="I627" s="1">
        <f>IFERROR(VLOOKUP($A627,Sheet2!$A$2:$C$397,3,FALSE),0)</f>
        <v>-0.97508196999999996</v>
      </c>
      <c r="J627">
        <f>VLOOKUP($H627,Sheet2!$F$4:$G$16,2,FALSE)</f>
        <v>3</v>
      </c>
      <c r="K627" s="1">
        <f t="shared" si="37"/>
        <v>41.512459014999997</v>
      </c>
      <c r="L627" s="1">
        <f t="shared" si="38"/>
        <v>47.487540985000003</v>
      </c>
      <c r="M627" s="1">
        <f t="shared" si="39"/>
        <v>-5.9750819700000051</v>
      </c>
      <c r="N627">
        <f t="shared" si="42"/>
        <v>3.0990321069650113E-2</v>
      </c>
      <c r="O627" s="1"/>
      <c r="P627" s="1"/>
      <c r="Q627" s="1"/>
      <c r="R627" s="1"/>
      <c r="S627" s="1"/>
      <c r="T627" s="1"/>
      <c r="U627" s="1"/>
    </row>
    <row r="628" spans="1:21" x14ac:dyDescent="0.3">
      <c r="A628" t="s">
        <v>4</v>
      </c>
      <c r="B628" s="2" t="s">
        <v>1099</v>
      </c>
      <c r="C628" t="s">
        <v>439</v>
      </c>
      <c r="D628" t="s">
        <v>431</v>
      </c>
      <c r="E628">
        <v>42</v>
      </c>
      <c r="F628">
        <v>48</v>
      </c>
      <c r="G628">
        <f t="shared" si="36"/>
        <v>-6</v>
      </c>
      <c r="H628" t="str">
        <f>IFERROR(VLOOKUP($A628,Sheet2!$A$2:$C$397,2,FALSE),"C")</f>
        <v>A-</v>
      </c>
      <c r="I628" s="1">
        <f>IFERROR(VLOOKUP($A628,Sheet2!$A$2:$C$397,3,FALSE),0)</f>
        <v>0.80923076999999999</v>
      </c>
      <c r="J628">
        <f>VLOOKUP($H628,Sheet2!$F$4:$G$16,2,FALSE)</f>
        <v>3.7</v>
      </c>
      <c r="K628" s="1">
        <f t="shared" si="37"/>
        <v>42.404615385</v>
      </c>
      <c r="L628" s="1">
        <f t="shared" si="38"/>
        <v>47.595384615</v>
      </c>
      <c r="M628" s="1">
        <f t="shared" si="39"/>
        <v>-5.1907692300000008</v>
      </c>
      <c r="N628">
        <f t="shared" si="42"/>
        <v>3.2666666666666663E-2</v>
      </c>
      <c r="O628" s="1"/>
      <c r="P628" s="1"/>
      <c r="Q628" s="1"/>
      <c r="R628" s="1"/>
      <c r="S628" s="1"/>
      <c r="T628" s="1"/>
      <c r="U628" s="1"/>
    </row>
    <row r="629" spans="1:21" x14ac:dyDescent="0.3">
      <c r="A629" t="s">
        <v>10</v>
      </c>
      <c r="B629" s="2" t="s">
        <v>1099</v>
      </c>
      <c r="C629" t="s">
        <v>1100</v>
      </c>
      <c r="D629" t="s">
        <v>1</v>
      </c>
      <c r="E629">
        <v>36</v>
      </c>
      <c r="F629">
        <v>46</v>
      </c>
      <c r="G629">
        <f t="shared" si="36"/>
        <v>-10</v>
      </c>
      <c r="H629" t="str">
        <f>IFERROR(VLOOKUP($A629,Sheet2!$A$2:$C$397,2,FALSE),"C")</f>
        <v>B+</v>
      </c>
      <c r="I629" s="1">
        <f>IFERROR(VLOOKUP($A629,Sheet2!$A$2:$C$397,3,FALSE),0)</f>
        <v>0.59550000000000003</v>
      </c>
      <c r="J629">
        <f>VLOOKUP($H629,Sheet2!$F$4:$G$16,2,FALSE)</f>
        <v>3.3</v>
      </c>
      <c r="K629" s="1">
        <f t="shared" si="37"/>
        <v>36.297750000000001</v>
      </c>
      <c r="L629" s="1">
        <f t="shared" si="38"/>
        <v>45.702249999999999</v>
      </c>
      <c r="M629" s="1">
        <f t="shared" si="39"/>
        <v>-9.4044999999999987</v>
      </c>
      <c r="N629">
        <f t="shared" si="42"/>
        <v>2.0160171156465342E-2</v>
      </c>
      <c r="O629" s="1"/>
      <c r="P629" s="1"/>
      <c r="Q629" s="1"/>
      <c r="R629" s="1"/>
      <c r="S629" s="1"/>
      <c r="T629" s="1"/>
      <c r="U629" s="1"/>
    </row>
    <row r="630" spans="1:21" x14ac:dyDescent="0.3">
      <c r="A630" t="s">
        <v>4</v>
      </c>
      <c r="B630" s="2" t="s">
        <v>1101</v>
      </c>
      <c r="C630" t="s">
        <v>1102</v>
      </c>
      <c r="D630" t="s">
        <v>431</v>
      </c>
      <c r="E630">
        <v>42</v>
      </c>
      <c r="F630">
        <v>49</v>
      </c>
      <c r="G630">
        <f t="shared" si="36"/>
        <v>-7</v>
      </c>
      <c r="H630" t="str">
        <f>IFERROR(VLOOKUP($A630,Sheet2!$A$2:$C$397,2,FALSE),"C")</f>
        <v>A-</v>
      </c>
      <c r="I630" s="1">
        <f>IFERROR(VLOOKUP($A630,Sheet2!$A$2:$C$397,3,FALSE),0)</f>
        <v>0.80923076999999999</v>
      </c>
      <c r="J630">
        <f>VLOOKUP($H630,Sheet2!$F$4:$G$16,2,FALSE)</f>
        <v>3.7</v>
      </c>
      <c r="K630" s="1">
        <f t="shared" si="37"/>
        <v>42.404615385</v>
      </c>
      <c r="L630" s="1">
        <f t="shared" si="38"/>
        <v>48.595384615</v>
      </c>
      <c r="M630" s="1">
        <f t="shared" si="39"/>
        <v>-6.1907692300000008</v>
      </c>
      <c r="N630">
        <f t="shared" si="42"/>
        <v>4.3826932358995881E-2</v>
      </c>
      <c r="O630" s="1"/>
      <c r="P630" s="1"/>
      <c r="Q630" s="1"/>
      <c r="R630" s="1"/>
      <c r="S630" s="1"/>
      <c r="T630" s="1"/>
      <c r="U630" s="1"/>
    </row>
    <row r="631" spans="1:21" x14ac:dyDescent="0.3">
      <c r="A631" t="s">
        <v>16</v>
      </c>
      <c r="B631" s="2" t="s">
        <v>1103</v>
      </c>
      <c r="C631" t="s">
        <v>1104</v>
      </c>
      <c r="D631" t="s">
        <v>431</v>
      </c>
      <c r="E631">
        <v>39</v>
      </c>
      <c r="F631">
        <v>42</v>
      </c>
      <c r="G631">
        <f t="shared" si="36"/>
        <v>-3</v>
      </c>
      <c r="H631" t="str">
        <f>IFERROR(VLOOKUP($A631,Sheet2!$A$2:$C$397,2,FALSE),"C")</f>
        <v>B</v>
      </c>
      <c r="I631" s="1">
        <f>IFERROR(VLOOKUP($A631,Sheet2!$A$2:$C$397,3,FALSE),0)</f>
        <v>0.26403360999999997</v>
      </c>
      <c r="J631">
        <f>VLOOKUP($H631,Sheet2!$F$4:$G$16,2,FALSE)</f>
        <v>3</v>
      </c>
      <c r="K631" s="1">
        <f t="shared" si="37"/>
        <v>39.132016804999999</v>
      </c>
      <c r="L631" s="1">
        <f t="shared" si="38"/>
        <v>41.867983195000001</v>
      </c>
      <c r="M631" s="1">
        <f t="shared" si="39"/>
        <v>-2.7359663900000015</v>
      </c>
      <c r="N631">
        <f t="shared" si="42"/>
        <v>3.1449696646478315E-2</v>
      </c>
      <c r="O631" s="1"/>
      <c r="P631" s="1"/>
      <c r="Q631" s="1"/>
      <c r="R631" s="1"/>
      <c r="S631" s="1"/>
      <c r="T631" s="1"/>
      <c r="U631" s="1"/>
    </row>
    <row r="632" spans="1:21" x14ac:dyDescent="0.3">
      <c r="A632" t="s">
        <v>16</v>
      </c>
      <c r="B632" s="2" t="s">
        <v>1105</v>
      </c>
      <c r="C632" t="s">
        <v>954</v>
      </c>
      <c r="D632" t="s">
        <v>431</v>
      </c>
      <c r="E632">
        <v>37</v>
      </c>
      <c r="F632">
        <v>43</v>
      </c>
      <c r="G632">
        <f t="shared" si="36"/>
        <v>-6</v>
      </c>
      <c r="H632" t="str">
        <f>IFERROR(VLOOKUP($A632,Sheet2!$A$2:$C$397,2,FALSE),"C")</f>
        <v>B</v>
      </c>
      <c r="I632" s="1">
        <f>IFERROR(VLOOKUP($A632,Sheet2!$A$2:$C$397,3,FALSE),0)</f>
        <v>0.26403360999999997</v>
      </c>
      <c r="J632">
        <f>VLOOKUP($H632,Sheet2!$F$4:$G$16,2,FALSE)</f>
        <v>3</v>
      </c>
      <c r="K632" s="1">
        <f t="shared" si="37"/>
        <v>37.132016804999999</v>
      </c>
      <c r="L632" s="1">
        <f t="shared" si="38"/>
        <v>42.867983195000001</v>
      </c>
      <c r="M632" s="1">
        <f t="shared" si="39"/>
        <v>-5.7359663900000015</v>
      </c>
      <c r="N632">
        <f t="shared" si="42"/>
        <v>3.2468848534206014E-2</v>
      </c>
      <c r="O632" s="1"/>
      <c r="P632" s="1"/>
      <c r="Q632" s="1"/>
      <c r="R632" s="1"/>
      <c r="S632" s="1"/>
      <c r="T632" s="1"/>
      <c r="U632" s="1"/>
    </row>
    <row r="633" spans="1:21" x14ac:dyDescent="0.3">
      <c r="A633" t="s">
        <v>10</v>
      </c>
      <c r="B633" s="2" t="s">
        <v>1105</v>
      </c>
      <c r="C633" t="s">
        <v>680</v>
      </c>
      <c r="D633" t="s">
        <v>431</v>
      </c>
      <c r="E633">
        <v>38</v>
      </c>
      <c r="F633">
        <v>42</v>
      </c>
      <c r="G633">
        <f t="shared" si="36"/>
        <v>-4</v>
      </c>
      <c r="H633" t="str">
        <f>IFERROR(VLOOKUP($A633,Sheet2!$A$2:$C$397,2,FALSE),"C")</f>
        <v>B+</v>
      </c>
      <c r="I633" s="1">
        <f>IFERROR(VLOOKUP($A633,Sheet2!$A$2:$C$397,3,FALSE),0)</f>
        <v>0.59550000000000003</v>
      </c>
      <c r="J633">
        <f>VLOOKUP($H633,Sheet2!$F$4:$G$16,2,FALSE)</f>
        <v>3.3</v>
      </c>
      <c r="K633" s="1">
        <f t="shared" si="37"/>
        <v>38.297750000000001</v>
      </c>
      <c r="L633" s="1">
        <f t="shared" si="38"/>
        <v>41.702249999999999</v>
      </c>
      <c r="M633" s="1">
        <f t="shared" si="39"/>
        <v>-3.4044999999999987</v>
      </c>
      <c r="N633">
        <f t="shared" si="42"/>
        <v>2.3988213602755167E-2</v>
      </c>
      <c r="O633" s="1"/>
      <c r="P633" s="1"/>
      <c r="Q633" s="1"/>
      <c r="R633" s="1"/>
      <c r="S633" s="1"/>
      <c r="T633" s="1"/>
      <c r="U633" s="1"/>
    </row>
    <row r="634" spans="1:21" x14ac:dyDescent="0.3">
      <c r="A634" t="s">
        <v>366</v>
      </c>
      <c r="B634" s="2" t="s">
        <v>1106</v>
      </c>
      <c r="C634" t="s">
        <v>954</v>
      </c>
      <c r="D634" t="s">
        <v>420</v>
      </c>
      <c r="E634">
        <v>43</v>
      </c>
      <c r="F634">
        <v>44</v>
      </c>
      <c r="G634">
        <f t="shared" si="36"/>
        <v>-1</v>
      </c>
      <c r="H634" t="str">
        <f>IFERROR(VLOOKUP($A634,Sheet2!$A$2:$C$397,2,FALSE),"C")</f>
        <v>A</v>
      </c>
      <c r="I634" s="1">
        <f>IFERROR(VLOOKUP($A634,Sheet2!$A$2:$C$397,3,FALSE),0)</f>
        <v>-1.5</v>
      </c>
      <c r="J634">
        <f>VLOOKUP($H634,Sheet2!$F$4:$G$16,2,FALSE)</f>
        <v>4</v>
      </c>
      <c r="K634" s="1">
        <f t="shared" si="37"/>
        <v>42.25</v>
      </c>
      <c r="L634" s="1">
        <f t="shared" si="38"/>
        <v>44.75</v>
      </c>
      <c r="M634" s="1">
        <f t="shared" si="39"/>
        <v>-2.5</v>
      </c>
      <c r="N634">
        <f t="shared" si="42"/>
        <v>3.2468848534206014E-2</v>
      </c>
      <c r="O634" s="1"/>
      <c r="P634" s="1"/>
      <c r="Q634" s="1"/>
      <c r="R634" s="1"/>
      <c r="S634" s="1"/>
      <c r="T634" s="1"/>
      <c r="U634" s="1"/>
    </row>
    <row r="635" spans="1:21" x14ac:dyDescent="0.3">
      <c r="A635" t="s">
        <v>10</v>
      </c>
      <c r="B635" s="2" t="s">
        <v>1107</v>
      </c>
      <c r="C635" t="s">
        <v>1108</v>
      </c>
      <c r="D635" t="s">
        <v>420</v>
      </c>
      <c r="E635">
        <v>36</v>
      </c>
      <c r="F635">
        <v>42</v>
      </c>
      <c r="G635">
        <f t="shared" si="36"/>
        <v>-6</v>
      </c>
      <c r="H635" t="str">
        <f>IFERROR(VLOOKUP($A635,Sheet2!$A$2:$C$397,2,FALSE),"C")</f>
        <v>B+</v>
      </c>
      <c r="I635" s="1">
        <f>IFERROR(VLOOKUP($A635,Sheet2!$A$2:$C$397,3,FALSE),0)</f>
        <v>0.59550000000000003</v>
      </c>
      <c r="J635">
        <f>VLOOKUP($H635,Sheet2!$F$4:$G$16,2,FALSE)</f>
        <v>3.3</v>
      </c>
      <c r="K635" s="1">
        <f t="shared" si="37"/>
        <v>36.297750000000001</v>
      </c>
      <c r="L635" s="1">
        <f t="shared" si="38"/>
        <v>41.702249999999999</v>
      </c>
      <c r="M635" s="1">
        <f t="shared" si="39"/>
        <v>-5.4044999999999987</v>
      </c>
      <c r="N635">
        <f t="shared" si="42"/>
        <v>3.0373910641313437E-2</v>
      </c>
      <c r="O635" s="1"/>
      <c r="P635" s="1"/>
      <c r="Q635" s="1"/>
      <c r="R635" s="1"/>
      <c r="S635" s="1"/>
      <c r="T635" s="1"/>
      <c r="U635" s="1"/>
    </row>
    <row r="636" spans="1:21" x14ac:dyDescent="0.3">
      <c r="A636" t="s">
        <v>505</v>
      </c>
      <c r="B636" s="2" t="s">
        <v>1109</v>
      </c>
      <c r="C636" t="s">
        <v>974</v>
      </c>
      <c r="D636" t="s">
        <v>420</v>
      </c>
      <c r="E636">
        <v>44</v>
      </c>
      <c r="F636">
        <v>46</v>
      </c>
      <c r="G636">
        <f t="shared" si="36"/>
        <v>-2</v>
      </c>
      <c r="H636" t="str">
        <f>IFERROR(VLOOKUP($A636,Sheet2!$A$2:$C$397,2,FALSE),"C")</f>
        <v>C</v>
      </c>
      <c r="I636" s="1">
        <f>IFERROR(VLOOKUP($A636,Sheet2!$A$2:$C$397,3,FALSE),0)</f>
        <v>0</v>
      </c>
      <c r="J636">
        <f>VLOOKUP($H636,Sheet2!$F$4:$G$16,2,FALSE)</f>
        <v>2</v>
      </c>
      <c r="K636" s="1">
        <f t="shared" si="37"/>
        <v>44</v>
      </c>
      <c r="L636" s="1">
        <f t="shared" si="38"/>
        <v>46</v>
      </c>
      <c r="M636" s="1">
        <f t="shared" si="39"/>
        <v>-2</v>
      </c>
      <c r="N636">
        <f t="shared" si="42"/>
        <v>3.0959377156721604E-2</v>
      </c>
      <c r="O636" s="1"/>
      <c r="P636" s="1"/>
      <c r="Q636" s="1"/>
      <c r="R636" s="1"/>
      <c r="S636" s="1"/>
      <c r="T636" s="1"/>
      <c r="U636" s="1"/>
    </row>
    <row r="637" spans="1:21" x14ac:dyDescent="0.3">
      <c r="A637" t="s">
        <v>16</v>
      </c>
      <c r="B637" s="2" t="s">
        <v>1109</v>
      </c>
      <c r="C637" t="s">
        <v>1110</v>
      </c>
      <c r="D637" t="s">
        <v>431</v>
      </c>
      <c r="E637">
        <v>38</v>
      </c>
      <c r="F637">
        <v>43</v>
      </c>
      <c r="G637">
        <f t="shared" si="36"/>
        <v>-5</v>
      </c>
      <c r="H637" t="str">
        <f>IFERROR(VLOOKUP($A637,Sheet2!$A$2:$C$397,2,FALSE),"C")</f>
        <v>B</v>
      </c>
      <c r="I637" s="1">
        <f>IFERROR(VLOOKUP($A637,Sheet2!$A$2:$C$397,3,FALSE),0)</f>
        <v>0.26403360999999997</v>
      </c>
      <c r="J637">
        <f>VLOOKUP($H637,Sheet2!$F$4:$G$16,2,FALSE)</f>
        <v>3</v>
      </c>
      <c r="K637" s="1">
        <f t="shared" si="37"/>
        <v>38.132016804999999</v>
      </c>
      <c r="L637" s="1">
        <f t="shared" si="38"/>
        <v>42.867983195000001</v>
      </c>
      <c r="M637" s="1">
        <f t="shared" si="39"/>
        <v>-4.7359663900000015</v>
      </c>
      <c r="N637">
        <f t="shared" si="42"/>
        <v>3.1828920320619909E-2</v>
      </c>
      <c r="O637" s="1"/>
      <c r="P637" s="1"/>
      <c r="Q637" s="1"/>
      <c r="R637" s="1"/>
      <c r="S637" s="1"/>
      <c r="T637" s="1"/>
      <c r="U637" s="1"/>
    </row>
    <row r="638" spans="1:21" x14ac:dyDescent="0.3">
      <c r="A638" t="s">
        <v>4</v>
      </c>
      <c r="B638" s="2" t="s">
        <v>1111</v>
      </c>
      <c r="C638" t="s">
        <v>426</v>
      </c>
      <c r="D638" t="s">
        <v>431</v>
      </c>
      <c r="E638">
        <v>45</v>
      </c>
      <c r="F638">
        <v>48</v>
      </c>
      <c r="G638">
        <f t="shared" si="36"/>
        <v>-3</v>
      </c>
      <c r="H638" t="str">
        <f>IFERROR(VLOOKUP($A638,Sheet2!$A$2:$C$397,2,FALSE),"C")</f>
        <v>A-</v>
      </c>
      <c r="I638" s="1">
        <f>IFERROR(VLOOKUP($A638,Sheet2!$A$2:$C$397,3,FALSE),0)</f>
        <v>0.80923076999999999</v>
      </c>
      <c r="J638">
        <f>VLOOKUP($H638,Sheet2!$F$4:$G$16,2,FALSE)</f>
        <v>3.7</v>
      </c>
      <c r="K638" s="1">
        <f t="shared" si="37"/>
        <v>45.404615385</v>
      </c>
      <c r="L638" s="1">
        <f t="shared" si="38"/>
        <v>47.595384615</v>
      </c>
      <c r="M638" s="1">
        <f t="shared" si="39"/>
        <v>-2.1907692300000008</v>
      </c>
      <c r="N638">
        <f t="shared" si="42"/>
        <v>3.0990321069650113E-2</v>
      </c>
      <c r="O638" s="1"/>
      <c r="P638" s="1"/>
      <c r="Q638" s="1"/>
      <c r="R638" s="1"/>
      <c r="S638" s="1"/>
      <c r="T638" s="1"/>
      <c r="U638" s="1"/>
    </row>
    <row r="639" spans="1:21" x14ac:dyDescent="0.3">
      <c r="A639" t="s">
        <v>12</v>
      </c>
      <c r="B639" s="2" t="s">
        <v>1112</v>
      </c>
      <c r="C639" t="s">
        <v>890</v>
      </c>
      <c r="D639" t="s">
        <v>420</v>
      </c>
      <c r="E639">
        <v>45</v>
      </c>
      <c r="F639">
        <v>49</v>
      </c>
      <c r="G639">
        <f t="shared" si="36"/>
        <v>-4</v>
      </c>
      <c r="H639" t="str">
        <f>IFERROR(VLOOKUP($A639,Sheet2!$A$2:$C$397,2,FALSE),"C")</f>
        <v>A</v>
      </c>
      <c r="I639" s="1">
        <f>IFERROR(VLOOKUP($A639,Sheet2!$A$2:$C$397,3,FALSE),0)</f>
        <v>-0.45775194000000002</v>
      </c>
      <c r="J639">
        <f>VLOOKUP($H639,Sheet2!$F$4:$G$16,2,FALSE)</f>
        <v>4</v>
      </c>
      <c r="K639" s="1">
        <f t="shared" si="37"/>
        <v>44.771124030000003</v>
      </c>
      <c r="L639" s="1">
        <f t="shared" si="38"/>
        <v>49.228875969999997</v>
      </c>
      <c r="M639" s="1">
        <f t="shared" si="39"/>
        <v>-4.4577519399999943</v>
      </c>
      <c r="N639">
        <f t="shared" si="42"/>
        <v>3.559520290231525E-2</v>
      </c>
      <c r="O639" s="1"/>
      <c r="P639" s="1"/>
      <c r="Q639" s="1"/>
      <c r="R639" s="1"/>
      <c r="S639" s="1"/>
      <c r="T639" s="1"/>
      <c r="U639" s="1"/>
    </row>
    <row r="640" spans="1:21" x14ac:dyDescent="0.3">
      <c r="A640" t="s">
        <v>16</v>
      </c>
      <c r="B640" s="2" t="s">
        <v>1111</v>
      </c>
      <c r="C640" t="s">
        <v>552</v>
      </c>
      <c r="D640" t="s">
        <v>431</v>
      </c>
      <c r="E640">
        <v>36</v>
      </c>
      <c r="F640">
        <v>43</v>
      </c>
      <c r="G640">
        <f t="shared" si="36"/>
        <v>-7</v>
      </c>
      <c r="H640" t="str">
        <f>IFERROR(VLOOKUP($A640,Sheet2!$A$2:$C$397,2,FALSE),"C")</f>
        <v>B</v>
      </c>
      <c r="I640" s="1">
        <f>IFERROR(VLOOKUP($A640,Sheet2!$A$2:$C$397,3,FALSE),0)</f>
        <v>0.26403360999999997</v>
      </c>
      <c r="J640">
        <f>VLOOKUP($H640,Sheet2!$F$4:$G$16,2,FALSE)</f>
        <v>3</v>
      </c>
      <c r="K640" s="1">
        <f t="shared" si="37"/>
        <v>36.132016804999999</v>
      </c>
      <c r="L640" s="1">
        <f t="shared" si="38"/>
        <v>42.867983195000001</v>
      </c>
      <c r="M640" s="1">
        <f t="shared" si="39"/>
        <v>-6.7359663900000015</v>
      </c>
      <c r="N640">
        <f t="shared" si="42"/>
        <v>3.203230207257006E-2</v>
      </c>
      <c r="O640" s="1"/>
      <c r="P640" s="1"/>
      <c r="Q640" s="1"/>
      <c r="R640" s="1"/>
      <c r="S640" s="1"/>
      <c r="T640" s="1"/>
      <c r="U640" s="1"/>
    </row>
    <row r="641" spans="1:21" x14ac:dyDescent="0.3">
      <c r="A641" t="s">
        <v>10</v>
      </c>
      <c r="B641" s="2" t="s">
        <v>1111</v>
      </c>
      <c r="C641" t="s">
        <v>1113</v>
      </c>
      <c r="D641" t="s">
        <v>420</v>
      </c>
      <c r="E641">
        <v>40</v>
      </c>
      <c r="F641">
        <v>39</v>
      </c>
      <c r="G641">
        <f t="shared" si="36"/>
        <v>1</v>
      </c>
      <c r="H641" t="str">
        <f>IFERROR(VLOOKUP($A641,Sheet2!$A$2:$C$397,2,FALSE),"C")</f>
        <v>B+</v>
      </c>
      <c r="I641" s="1">
        <f>IFERROR(VLOOKUP($A641,Sheet2!$A$2:$C$397,3,FALSE),0)</f>
        <v>0.59550000000000003</v>
      </c>
      <c r="J641">
        <f>VLOOKUP($H641,Sheet2!$F$4:$G$16,2,FALSE)</f>
        <v>3.3</v>
      </c>
      <c r="K641" s="1">
        <f t="shared" si="37"/>
        <v>40.297750000000001</v>
      </c>
      <c r="L641" s="1">
        <f t="shared" si="38"/>
        <v>38.702249999999999</v>
      </c>
      <c r="M641" s="1">
        <f t="shared" si="39"/>
        <v>1.5955000000000013</v>
      </c>
      <c r="N641">
        <f t="shared" si="42"/>
        <v>2.9401470110259186E-2</v>
      </c>
      <c r="O641" s="1"/>
      <c r="P641" s="1"/>
      <c r="Q641" s="1"/>
      <c r="R641" s="1"/>
      <c r="S641" s="1"/>
      <c r="T641" s="1"/>
      <c r="U641" s="1"/>
    </row>
    <row r="642" spans="1:21" x14ac:dyDescent="0.3">
      <c r="A642" t="s">
        <v>16</v>
      </c>
      <c r="B642" s="2" t="s">
        <v>1114</v>
      </c>
      <c r="C642" t="s">
        <v>1115</v>
      </c>
      <c r="D642" t="s">
        <v>431</v>
      </c>
      <c r="E642">
        <v>38</v>
      </c>
      <c r="F642">
        <v>44</v>
      </c>
      <c r="G642">
        <f t="shared" si="36"/>
        <v>-6</v>
      </c>
      <c r="H642" t="str">
        <f>IFERROR(VLOOKUP($A642,Sheet2!$A$2:$C$397,2,FALSE),"C")</f>
        <v>B</v>
      </c>
      <c r="I642" s="1">
        <f>IFERROR(VLOOKUP($A642,Sheet2!$A$2:$C$397,3,FALSE),0)</f>
        <v>0.26403360999999997</v>
      </c>
      <c r="J642">
        <f>VLOOKUP($H642,Sheet2!$F$4:$G$16,2,FALSE)</f>
        <v>3</v>
      </c>
      <c r="K642" s="1">
        <f t="shared" si="37"/>
        <v>38.132016804999999</v>
      </c>
      <c r="L642" s="1">
        <f t="shared" si="38"/>
        <v>43.867983195000001</v>
      </c>
      <c r="M642" s="1">
        <f t="shared" si="39"/>
        <v>-5.7359663900000015</v>
      </c>
      <c r="N642">
        <f t="shared" si="42"/>
        <v>3.2204798215137977E-2</v>
      </c>
      <c r="O642" s="1"/>
      <c r="P642" s="1"/>
      <c r="Q642" s="1"/>
      <c r="R642" s="1"/>
      <c r="S642" s="1"/>
      <c r="T642" s="1"/>
      <c r="U642" s="1"/>
    </row>
    <row r="643" spans="1:21" x14ac:dyDescent="0.3">
      <c r="A643" t="s">
        <v>10</v>
      </c>
      <c r="B643" s="2" t="s">
        <v>1116</v>
      </c>
      <c r="C643" t="s">
        <v>1117</v>
      </c>
      <c r="D643" t="s">
        <v>1</v>
      </c>
      <c r="E643">
        <v>38</v>
      </c>
      <c r="F643">
        <v>40</v>
      </c>
      <c r="G643">
        <f t="shared" ref="G643:G706" si="53">E643-F643</f>
        <v>-2</v>
      </c>
      <c r="H643" t="str">
        <f>IFERROR(VLOOKUP($A643,Sheet2!$A$2:$C$397,2,FALSE),"C")</f>
        <v>B+</v>
      </c>
      <c r="I643" s="1">
        <f>IFERROR(VLOOKUP($A643,Sheet2!$A$2:$C$397,3,FALSE),0)</f>
        <v>0.59550000000000003</v>
      </c>
      <c r="J643">
        <f>VLOOKUP($H643,Sheet2!$F$4:$G$16,2,FALSE)</f>
        <v>3.3</v>
      </c>
      <c r="K643" s="1">
        <f t="shared" ref="K643:K706" si="54">E643+(I643/2)</f>
        <v>38.297750000000001</v>
      </c>
      <c r="L643" s="1">
        <f t="shared" ref="L643:L706" si="55">F643-(I643/2)</f>
        <v>39.702249999999999</v>
      </c>
      <c r="M643" s="1">
        <f t="shared" ref="M643:M706" si="56">K643-L643</f>
        <v>-1.4044999999999987</v>
      </c>
      <c r="N643">
        <f t="shared" si="42"/>
        <v>2.3413105645807331E-2</v>
      </c>
      <c r="O643" s="1"/>
      <c r="P643" s="1"/>
      <c r="Q643" s="1"/>
      <c r="R643" s="1"/>
      <c r="S643" s="1"/>
      <c r="T643" s="1"/>
      <c r="U643" s="1"/>
    </row>
    <row r="644" spans="1:21" x14ac:dyDescent="0.3">
      <c r="A644" t="s">
        <v>16</v>
      </c>
      <c r="B644" s="2" t="s">
        <v>1118</v>
      </c>
      <c r="C644" t="s">
        <v>650</v>
      </c>
      <c r="D644" t="s">
        <v>431</v>
      </c>
      <c r="E644">
        <v>38</v>
      </c>
      <c r="F644">
        <v>41</v>
      </c>
      <c r="G644">
        <f t="shared" si="53"/>
        <v>-3</v>
      </c>
      <c r="H644" t="str">
        <f>IFERROR(VLOOKUP($A644,Sheet2!$A$2:$C$397,2,FALSE),"C")</f>
        <v>B</v>
      </c>
      <c r="I644" s="1">
        <f>IFERROR(VLOOKUP($A644,Sheet2!$A$2:$C$397,3,FALSE),0)</f>
        <v>0.26403360999999997</v>
      </c>
      <c r="J644">
        <f>VLOOKUP($H644,Sheet2!$F$4:$G$16,2,FALSE)</f>
        <v>3</v>
      </c>
      <c r="K644" s="1">
        <f t="shared" si="54"/>
        <v>38.132016804999999</v>
      </c>
      <c r="L644" s="1">
        <f t="shared" si="55"/>
        <v>40.867983195000001</v>
      </c>
      <c r="M644" s="1">
        <f t="shared" si="56"/>
        <v>-2.7359663900000015</v>
      </c>
      <c r="N644">
        <f t="shared" si="42"/>
        <v>3.1712055282838103E-2</v>
      </c>
      <c r="O644" s="1"/>
      <c r="P644" s="1"/>
      <c r="Q644" s="1"/>
      <c r="R644" s="1"/>
      <c r="S644" s="1"/>
      <c r="T644" s="1"/>
      <c r="U644" s="1"/>
    </row>
    <row r="645" spans="1:21" x14ac:dyDescent="0.3">
      <c r="A645" t="s">
        <v>10</v>
      </c>
      <c r="B645" s="2" t="s">
        <v>1119</v>
      </c>
      <c r="C645" t="s">
        <v>1120</v>
      </c>
      <c r="D645" t="s">
        <v>420</v>
      </c>
      <c r="E645">
        <v>39</v>
      </c>
      <c r="F645">
        <v>40</v>
      </c>
      <c r="G645">
        <f t="shared" si="53"/>
        <v>-1</v>
      </c>
      <c r="H645" t="str">
        <f>IFERROR(VLOOKUP($A645,Sheet2!$A$2:$C$397,2,FALSE),"C")</f>
        <v>B+</v>
      </c>
      <c r="I645" s="1">
        <f>IFERROR(VLOOKUP($A645,Sheet2!$A$2:$C$397,3,FALSE),0)</f>
        <v>0.59550000000000003</v>
      </c>
      <c r="J645">
        <f>VLOOKUP($H645,Sheet2!$F$4:$G$16,2,FALSE)</f>
        <v>3.3</v>
      </c>
      <c r="K645" s="1">
        <f t="shared" si="54"/>
        <v>39.297750000000001</v>
      </c>
      <c r="L645" s="1">
        <f t="shared" si="55"/>
        <v>39.702249999999999</v>
      </c>
      <c r="M645" s="1">
        <f t="shared" si="56"/>
        <v>-0.40449999999999875</v>
      </c>
      <c r="N645">
        <f t="shared" si="42"/>
        <v>2.9765380222308561E-2</v>
      </c>
      <c r="O645" s="1"/>
      <c r="P645" s="1"/>
      <c r="Q645" s="1"/>
      <c r="R645" s="1"/>
      <c r="S645" s="1"/>
      <c r="T645" s="1"/>
      <c r="U645" s="1"/>
    </row>
    <row r="646" spans="1:21" x14ac:dyDescent="0.3">
      <c r="A646" t="s">
        <v>9</v>
      </c>
      <c r="B646" s="2" t="s">
        <v>1121</v>
      </c>
      <c r="C646" t="s">
        <v>504</v>
      </c>
      <c r="D646" t="s">
        <v>420</v>
      </c>
      <c r="E646">
        <v>49</v>
      </c>
      <c r="F646">
        <v>47</v>
      </c>
      <c r="G646">
        <f t="shared" si="53"/>
        <v>2</v>
      </c>
      <c r="H646" t="str">
        <f>IFERROR(VLOOKUP($A646,Sheet2!$A$2:$C$397,2,FALSE),"C")</f>
        <v>B+</v>
      </c>
      <c r="I646" s="1">
        <f>IFERROR(VLOOKUP($A646,Sheet2!$A$2:$C$397,3,FALSE),0)</f>
        <v>6.0699999999999997E-2</v>
      </c>
      <c r="J646">
        <f>VLOOKUP($H646,Sheet2!$F$4:$G$16,2,FALSE)</f>
        <v>3.3</v>
      </c>
      <c r="K646" s="1">
        <f t="shared" si="54"/>
        <v>49.030349999999999</v>
      </c>
      <c r="L646" s="1">
        <f t="shared" si="55"/>
        <v>46.969650000000001</v>
      </c>
      <c r="M646" s="1">
        <f t="shared" si="56"/>
        <v>2.0606999999999971</v>
      </c>
      <c r="N646">
        <f t="shared" si="42"/>
        <v>3.4955442375314665E-2</v>
      </c>
      <c r="O646" s="1"/>
      <c r="P646" s="1"/>
      <c r="Q646" s="1"/>
      <c r="R646" s="1"/>
      <c r="S646" s="1"/>
      <c r="T646" s="1"/>
      <c r="U646" s="1"/>
    </row>
    <row r="647" spans="1:21" x14ac:dyDescent="0.3">
      <c r="A647" t="s">
        <v>8</v>
      </c>
      <c r="B647" s="2" t="s">
        <v>1122</v>
      </c>
      <c r="C647" t="s">
        <v>426</v>
      </c>
      <c r="D647" t="s">
        <v>420</v>
      </c>
      <c r="E647">
        <v>43</v>
      </c>
      <c r="F647">
        <v>45</v>
      </c>
      <c r="G647">
        <f t="shared" si="53"/>
        <v>-2</v>
      </c>
      <c r="H647" t="str">
        <f>IFERROR(VLOOKUP($A647,Sheet2!$A$2:$C$397,2,FALSE),"C")</f>
        <v>B</v>
      </c>
      <c r="I647" s="1">
        <f>IFERROR(VLOOKUP($A647,Sheet2!$A$2:$C$397,3,FALSE),0)</f>
        <v>-0.97508196999999996</v>
      </c>
      <c r="J647">
        <f>VLOOKUP($H647,Sheet2!$F$4:$G$16,2,FALSE)</f>
        <v>3</v>
      </c>
      <c r="K647" s="1">
        <f t="shared" si="54"/>
        <v>42.512459014999997</v>
      </c>
      <c r="L647" s="1">
        <f t="shared" si="55"/>
        <v>45.487540985000003</v>
      </c>
      <c r="M647" s="1">
        <f t="shared" si="56"/>
        <v>-2.9750819700000051</v>
      </c>
      <c r="N647">
        <f t="shared" si="42"/>
        <v>3.0990321069650113E-2</v>
      </c>
      <c r="O647" s="1"/>
      <c r="P647" s="1"/>
      <c r="Q647" s="1"/>
      <c r="R647" s="1"/>
      <c r="S647" s="1"/>
      <c r="T647" s="1"/>
      <c r="U647" s="1"/>
    </row>
    <row r="648" spans="1:21" x14ac:dyDescent="0.3">
      <c r="A648" t="s">
        <v>12</v>
      </c>
      <c r="B648" s="2" t="s">
        <v>1123</v>
      </c>
      <c r="C648" t="s">
        <v>1124</v>
      </c>
      <c r="D648" t="s">
        <v>431</v>
      </c>
      <c r="E648">
        <v>41</v>
      </c>
      <c r="F648">
        <v>49</v>
      </c>
      <c r="G648">
        <f t="shared" si="53"/>
        <v>-8</v>
      </c>
      <c r="H648" t="str">
        <f>IFERROR(VLOOKUP($A648,Sheet2!$A$2:$C$397,2,FALSE),"C")</f>
        <v>A</v>
      </c>
      <c r="I648" s="1">
        <f>IFERROR(VLOOKUP($A648,Sheet2!$A$2:$C$397,3,FALSE),0)</f>
        <v>-0.45775194000000002</v>
      </c>
      <c r="J648">
        <f>VLOOKUP($H648,Sheet2!$F$4:$G$16,2,FALSE)</f>
        <v>4</v>
      </c>
      <c r="K648" s="1">
        <f t="shared" si="54"/>
        <v>40.771124030000003</v>
      </c>
      <c r="L648" s="1">
        <f t="shared" si="55"/>
        <v>49.228875969999997</v>
      </c>
      <c r="M648" s="1">
        <f t="shared" si="56"/>
        <v>-8.4577519399999943</v>
      </c>
      <c r="N648">
        <f t="shared" si="42"/>
        <v>3.1257145673365343E-2</v>
      </c>
      <c r="O648" s="1"/>
      <c r="P648" s="1"/>
      <c r="Q648" s="1"/>
      <c r="R648" s="1"/>
      <c r="S648" s="1"/>
      <c r="T648" s="1"/>
      <c r="U648" s="1"/>
    </row>
    <row r="649" spans="1:21" x14ac:dyDescent="0.3">
      <c r="A649" t="s">
        <v>4</v>
      </c>
      <c r="B649" s="2" t="s">
        <v>1123</v>
      </c>
      <c r="C649" t="s">
        <v>440</v>
      </c>
      <c r="D649" t="s">
        <v>431</v>
      </c>
      <c r="E649">
        <v>43</v>
      </c>
      <c r="F649">
        <v>47</v>
      </c>
      <c r="G649">
        <f t="shared" si="53"/>
        <v>-4</v>
      </c>
      <c r="H649" t="str">
        <f>IFERROR(VLOOKUP($A649,Sheet2!$A$2:$C$397,2,FALSE),"C")</f>
        <v>A-</v>
      </c>
      <c r="I649" s="1">
        <f>IFERROR(VLOOKUP($A649,Sheet2!$A$2:$C$397,3,FALSE),0)</f>
        <v>0.80923076999999999</v>
      </c>
      <c r="J649">
        <f>VLOOKUP($H649,Sheet2!$F$4:$G$16,2,FALSE)</f>
        <v>3.7</v>
      </c>
      <c r="K649" s="1">
        <f t="shared" si="54"/>
        <v>43.404615385</v>
      </c>
      <c r="L649" s="1">
        <f t="shared" si="55"/>
        <v>46.595384615</v>
      </c>
      <c r="M649" s="1">
        <f t="shared" si="56"/>
        <v>-3.1907692300000008</v>
      </c>
      <c r="N649">
        <f t="shared" si="42"/>
        <v>3.4648232278140831E-2</v>
      </c>
      <c r="O649" s="1"/>
      <c r="P649" s="1"/>
      <c r="Q649" s="1"/>
      <c r="R649" s="1"/>
      <c r="S649" s="1"/>
      <c r="T649" s="1"/>
      <c r="U649" s="1"/>
    </row>
    <row r="650" spans="1:21" x14ac:dyDescent="0.3">
      <c r="A650" t="s">
        <v>366</v>
      </c>
      <c r="B650" s="2" t="s">
        <v>1125</v>
      </c>
      <c r="C650" t="s">
        <v>1126</v>
      </c>
      <c r="D650" t="s">
        <v>431</v>
      </c>
      <c r="E650">
        <v>41</v>
      </c>
      <c r="F650">
        <v>46</v>
      </c>
      <c r="G650">
        <f t="shared" si="53"/>
        <v>-5</v>
      </c>
      <c r="H650" t="str">
        <f>IFERROR(VLOOKUP($A650,Sheet2!$A$2:$C$397,2,FALSE),"C")</f>
        <v>A</v>
      </c>
      <c r="I650" s="1">
        <f>IFERROR(VLOOKUP($A650,Sheet2!$A$2:$C$397,3,FALSE),0)</f>
        <v>-1.5</v>
      </c>
      <c r="J650">
        <f>VLOOKUP($H650,Sheet2!$F$4:$G$16,2,FALSE)</f>
        <v>4</v>
      </c>
      <c r="K650" s="1">
        <f t="shared" si="54"/>
        <v>40.25</v>
      </c>
      <c r="L650" s="1">
        <f t="shared" si="55"/>
        <v>46.75</v>
      </c>
      <c r="M650" s="1">
        <f t="shared" si="56"/>
        <v>-6.5</v>
      </c>
      <c r="N650">
        <f t="shared" si="42"/>
        <v>3.0730215033864181E-2</v>
      </c>
      <c r="O650" s="1"/>
      <c r="P650" s="1"/>
      <c r="Q650" s="1"/>
      <c r="R650" s="1"/>
      <c r="S650" s="1"/>
      <c r="T650" s="1"/>
      <c r="U650" s="1"/>
    </row>
    <row r="651" spans="1:21" x14ac:dyDescent="0.3">
      <c r="A651" t="s">
        <v>4</v>
      </c>
      <c r="B651" s="2" t="s">
        <v>1127</v>
      </c>
      <c r="C651" t="s">
        <v>426</v>
      </c>
      <c r="D651" t="s">
        <v>431</v>
      </c>
      <c r="E651">
        <v>46</v>
      </c>
      <c r="F651">
        <v>46</v>
      </c>
      <c r="G651">
        <f t="shared" si="53"/>
        <v>0</v>
      </c>
      <c r="H651" t="str">
        <f>IFERROR(VLOOKUP($A651,Sheet2!$A$2:$C$397,2,FALSE),"C")</f>
        <v>A-</v>
      </c>
      <c r="I651" s="1">
        <f>IFERROR(VLOOKUP($A651,Sheet2!$A$2:$C$397,3,FALSE),0)</f>
        <v>0.80923076999999999</v>
      </c>
      <c r="J651">
        <f>VLOOKUP($H651,Sheet2!$F$4:$G$16,2,FALSE)</f>
        <v>3.7</v>
      </c>
      <c r="K651" s="1">
        <f t="shared" si="54"/>
        <v>46.404615385</v>
      </c>
      <c r="L651" s="1">
        <f t="shared" si="55"/>
        <v>45.595384615</v>
      </c>
      <c r="M651" s="1">
        <f t="shared" si="56"/>
        <v>0.80923076999999921</v>
      </c>
      <c r="N651">
        <f t="shared" si="42"/>
        <v>3.0990321069650113E-2</v>
      </c>
      <c r="O651" s="1"/>
      <c r="P651" s="1"/>
      <c r="Q651" s="1"/>
      <c r="R651" s="1"/>
      <c r="S651" s="1"/>
      <c r="T651" s="1"/>
      <c r="U651" s="1"/>
    </row>
    <row r="652" spans="1:21" x14ac:dyDescent="0.3">
      <c r="A652" t="s">
        <v>4</v>
      </c>
      <c r="B652" s="2" t="s">
        <v>1128</v>
      </c>
      <c r="C652" t="s">
        <v>426</v>
      </c>
      <c r="D652" t="s">
        <v>431</v>
      </c>
      <c r="E652">
        <v>44</v>
      </c>
      <c r="F652">
        <v>48</v>
      </c>
      <c r="G652">
        <f t="shared" si="53"/>
        <v>-4</v>
      </c>
      <c r="H652" t="str">
        <f>IFERROR(VLOOKUP($A652,Sheet2!$A$2:$C$397,2,FALSE),"C")</f>
        <v>A-</v>
      </c>
      <c r="I652" s="1">
        <f>IFERROR(VLOOKUP($A652,Sheet2!$A$2:$C$397,3,FALSE),0)</f>
        <v>0.80923076999999999</v>
      </c>
      <c r="J652">
        <f>VLOOKUP($H652,Sheet2!$F$4:$G$16,2,FALSE)</f>
        <v>3.7</v>
      </c>
      <c r="K652" s="1">
        <f t="shared" si="54"/>
        <v>44.404615385</v>
      </c>
      <c r="L652" s="1">
        <f t="shared" si="55"/>
        <v>47.595384615</v>
      </c>
      <c r="M652" s="1">
        <f t="shared" si="56"/>
        <v>-3.1907692300000008</v>
      </c>
      <c r="N652">
        <f t="shared" si="42"/>
        <v>3.0990321069650113E-2</v>
      </c>
      <c r="O652" s="1"/>
      <c r="P652" s="1"/>
      <c r="Q652" s="1"/>
      <c r="R652" s="1"/>
      <c r="S652" s="1"/>
      <c r="T652" s="1"/>
      <c r="U652" s="1"/>
    </row>
    <row r="653" spans="1:21" x14ac:dyDescent="0.3">
      <c r="A653" t="s">
        <v>13</v>
      </c>
      <c r="B653" s="2" t="s">
        <v>1128</v>
      </c>
      <c r="C653" t="s">
        <v>1129</v>
      </c>
      <c r="D653" t="s">
        <v>431</v>
      </c>
      <c r="E653">
        <v>45</v>
      </c>
      <c r="F653">
        <v>45</v>
      </c>
      <c r="G653">
        <f t="shared" si="53"/>
        <v>0</v>
      </c>
      <c r="H653" t="str">
        <f>IFERROR(VLOOKUP($A653,Sheet2!$A$2:$C$397,2,FALSE),"C")</f>
        <v>A+</v>
      </c>
      <c r="I653" s="1">
        <f>IFERROR(VLOOKUP($A653,Sheet2!$A$2:$C$397,3,FALSE),0)</f>
        <v>0.61341175999999997</v>
      </c>
      <c r="J653">
        <f>VLOOKUP($H653,Sheet2!$F$4:$G$16,2,FALSE)</f>
        <v>4</v>
      </c>
      <c r="K653" s="1">
        <f t="shared" si="54"/>
        <v>45.306705880000003</v>
      </c>
      <c r="L653" s="1">
        <f t="shared" si="55"/>
        <v>44.693294119999997</v>
      </c>
      <c r="M653" s="1">
        <f t="shared" si="56"/>
        <v>0.6134117600000053</v>
      </c>
      <c r="N653">
        <f t="shared" si="42"/>
        <v>3.4036806870712207E-2</v>
      </c>
      <c r="O653" s="1"/>
      <c r="P653" s="1"/>
      <c r="Q653" s="1"/>
      <c r="R653" s="1"/>
      <c r="S653" s="1"/>
      <c r="T653" s="1"/>
      <c r="U653" s="1"/>
    </row>
    <row r="654" spans="1:21" x14ac:dyDescent="0.3">
      <c r="A654" t="s">
        <v>8</v>
      </c>
      <c r="B654" s="2" t="s">
        <v>1130</v>
      </c>
      <c r="C654" t="s">
        <v>426</v>
      </c>
      <c r="D654" t="s">
        <v>420</v>
      </c>
      <c r="E654">
        <v>41</v>
      </c>
      <c r="F654">
        <v>46</v>
      </c>
      <c r="G654">
        <f t="shared" si="53"/>
        <v>-5</v>
      </c>
      <c r="H654" t="str">
        <f>IFERROR(VLOOKUP($A654,Sheet2!$A$2:$C$397,2,FALSE),"C")</f>
        <v>B</v>
      </c>
      <c r="I654" s="1">
        <f>IFERROR(VLOOKUP($A654,Sheet2!$A$2:$C$397,3,FALSE),0)</f>
        <v>-0.97508196999999996</v>
      </c>
      <c r="J654">
        <f>VLOOKUP($H654,Sheet2!$F$4:$G$16,2,FALSE)</f>
        <v>3</v>
      </c>
      <c r="K654" s="1">
        <f t="shared" si="54"/>
        <v>40.512459014999997</v>
      </c>
      <c r="L654" s="1">
        <f t="shared" si="55"/>
        <v>46.487540985000003</v>
      </c>
      <c r="M654" s="1">
        <f t="shared" si="56"/>
        <v>-5.9750819700000051</v>
      </c>
      <c r="N654">
        <f t="shared" si="42"/>
        <v>3.0990321069650113E-2</v>
      </c>
      <c r="O654" s="1"/>
      <c r="P654" s="1"/>
      <c r="Q654" s="1"/>
      <c r="R654" s="1"/>
      <c r="S654" s="1"/>
      <c r="T654" s="1"/>
      <c r="U654" s="1"/>
    </row>
    <row r="655" spans="1:21" x14ac:dyDescent="0.3">
      <c r="A655" t="s">
        <v>4</v>
      </c>
      <c r="B655" s="2" t="s">
        <v>1131</v>
      </c>
      <c r="C655" t="s">
        <v>426</v>
      </c>
      <c r="D655" t="s">
        <v>431</v>
      </c>
      <c r="E655">
        <v>45</v>
      </c>
      <c r="F655">
        <v>47</v>
      </c>
      <c r="G655">
        <f t="shared" si="53"/>
        <v>-2</v>
      </c>
      <c r="H655" t="str">
        <f>IFERROR(VLOOKUP($A655,Sheet2!$A$2:$C$397,2,FALSE),"C")</f>
        <v>A-</v>
      </c>
      <c r="I655" s="1">
        <f>IFERROR(VLOOKUP($A655,Sheet2!$A$2:$C$397,3,FALSE),0)</f>
        <v>0.80923076999999999</v>
      </c>
      <c r="J655">
        <f>VLOOKUP($H655,Sheet2!$F$4:$G$16,2,FALSE)</f>
        <v>3.7</v>
      </c>
      <c r="K655" s="1">
        <f t="shared" si="54"/>
        <v>45.404615385</v>
      </c>
      <c r="L655" s="1">
        <f t="shared" si="55"/>
        <v>46.595384615</v>
      </c>
      <c r="M655" s="1">
        <f t="shared" si="56"/>
        <v>-1.1907692300000008</v>
      </c>
      <c r="N655">
        <f t="shared" si="42"/>
        <v>3.0990321069650113E-2</v>
      </c>
      <c r="O655" s="1"/>
      <c r="P655" s="1"/>
      <c r="Q655" s="1"/>
      <c r="R655" s="1"/>
      <c r="S655" s="1"/>
      <c r="T655" s="1"/>
      <c r="U655" s="1"/>
    </row>
    <row r="656" spans="1:21" x14ac:dyDescent="0.3">
      <c r="A656" t="s">
        <v>4</v>
      </c>
      <c r="B656" s="2" t="s">
        <v>1132</v>
      </c>
      <c r="C656" t="s">
        <v>1133</v>
      </c>
      <c r="D656" t="s">
        <v>431</v>
      </c>
      <c r="E656">
        <v>45</v>
      </c>
      <c r="F656">
        <v>45</v>
      </c>
      <c r="G656">
        <f t="shared" si="53"/>
        <v>0</v>
      </c>
      <c r="H656" t="str">
        <f>IFERROR(VLOOKUP($A656,Sheet2!$A$2:$C$397,2,FALSE),"C")</f>
        <v>A-</v>
      </c>
      <c r="I656" s="1">
        <f>IFERROR(VLOOKUP($A656,Sheet2!$A$2:$C$397,3,FALSE),0)</f>
        <v>0.80923076999999999</v>
      </c>
      <c r="J656">
        <f>VLOOKUP($H656,Sheet2!$F$4:$G$16,2,FALSE)</f>
        <v>3.7</v>
      </c>
      <c r="K656" s="1">
        <f t="shared" si="54"/>
        <v>45.404615385</v>
      </c>
      <c r="L656" s="1">
        <f t="shared" si="55"/>
        <v>44.595384615</v>
      </c>
      <c r="M656" s="1">
        <f t="shared" si="56"/>
        <v>0.80923076999999921</v>
      </c>
      <c r="N656">
        <f t="shared" si="42"/>
        <v>3.3673198504458421E-2</v>
      </c>
      <c r="O656" s="1"/>
      <c r="P656" s="1"/>
      <c r="Q656" s="1"/>
      <c r="R656" s="1"/>
      <c r="S656" s="1"/>
      <c r="T656" s="1"/>
      <c r="U656" s="1"/>
    </row>
    <row r="657" spans="1:21" x14ac:dyDescent="0.3">
      <c r="A657" t="s">
        <v>15</v>
      </c>
      <c r="B657" s="2" t="s">
        <v>1134</v>
      </c>
      <c r="C657" t="s">
        <v>668</v>
      </c>
      <c r="D657" t="s">
        <v>431</v>
      </c>
      <c r="E657">
        <v>39</v>
      </c>
      <c r="F657">
        <v>37</v>
      </c>
      <c r="G657">
        <f t="shared" si="53"/>
        <v>2</v>
      </c>
      <c r="H657" t="str">
        <f>IFERROR(VLOOKUP($A657,Sheet2!$A$2:$C$397,2,FALSE),"C")</f>
        <v>A-</v>
      </c>
      <c r="I657" s="1">
        <f>IFERROR(VLOOKUP($A657,Sheet2!$A$2:$C$397,3,FALSE),0)</f>
        <v>6.8150290000000002E-2</v>
      </c>
      <c r="J657">
        <f>VLOOKUP($H657,Sheet2!$F$4:$G$16,2,FALSE)</f>
        <v>3.7</v>
      </c>
      <c r="K657" s="1">
        <f t="shared" si="54"/>
        <v>39.034075145000003</v>
      </c>
      <c r="L657" s="1">
        <f t="shared" si="55"/>
        <v>36.965924854999997</v>
      </c>
      <c r="M657" s="1">
        <f t="shared" si="56"/>
        <v>2.0681502900000055</v>
      </c>
      <c r="N657">
        <f t="shared" si="42"/>
        <v>2.4169917559682515E-2</v>
      </c>
      <c r="O657" s="1"/>
      <c r="P657" s="1"/>
      <c r="Q657" s="1"/>
      <c r="R657" s="1"/>
      <c r="S657" s="1"/>
      <c r="T657" s="1"/>
      <c r="U657" s="1"/>
    </row>
    <row r="658" spans="1:21" x14ac:dyDescent="0.3">
      <c r="A658" t="s">
        <v>15</v>
      </c>
      <c r="B658" s="2" t="s">
        <v>1135</v>
      </c>
      <c r="C658" t="s">
        <v>1047</v>
      </c>
      <c r="D658" t="s">
        <v>431</v>
      </c>
      <c r="E658">
        <v>36</v>
      </c>
      <c r="F658">
        <v>39</v>
      </c>
      <c r="G658">
        <f t="shared" si="53"/>
        <v>-3</v>
      </c>
      <c r="H658" t="str">
        <f>IFERROR(VLOOKUP($A658,Sheet2!$A$2:$C$397,2,FALSE),"C")</f>
        <v>A-</v>
      </c>
      <c r="I658" s="1">
        <f>IFERROR(VLOOKUP($A658,Sheet2!$A$2:$C$397,3,FALSE),0)</f>
        <v>6.8150290000000002E-2</v>
      </c>
      <c r="J658">
        <f>VLOOKUP($H658,Sheet2!$F$4:$G$16,2,FALSE)</f>
        <v>3.7</v>
      </c>
      <c r="K658" s="1">
        <f t="shared" si="54"/>
        <v>36.034075145000003</v>
      </c>
      <c r="L658" s="1">
        <f t="shared" si="55"/>
        <v>38.965924854999997</v>
      </c>
      <c r="M658" s="1">
        <f t="shared" si="56"/>
        <v>-2.9318497099999945</v>
      </c>
      <c r="N658">
        <f t="shared" si="42"/>
        <v>2.3691964374456462E-2</v>
      </c>
      <c r="O658" s="1"/>
      <c r="P658" s="1"/>
      <c r="Q658" s="1"/>
      <c r="R658" s="1"/>
      <c r="S658" s="1"/>
      <c r="T658" s="1"/>
      <c r="U658" s="1"/>
    </row>
    <row r="659" spans="1:21" x14ac:dyDescent="0.3">
      <c r="A659" t="s">
        <v>7</v>
      </c>
      <c r="B659" s="2" t="s">
        <v>1136</v>
      </c>
      <c r="C659" t="s">
        <v>655</v>
      </c>
      <c r="D659" t="s">
        <v>420</v>
      </c>
      <c r="E659">
        <v>38</v>
      </c>
      <c r="F659">
        <v>38</v>
      </c>
      <c r="G659">
        <f t="shared" si="53"/>
        <v>0</v>
      </c>
      <c r="H659" t="str">
        <f>IFERROR(VLOOKUP($A659,Sheet2!$A$2:$C$397,2,FALSE),"C")</f>
        <v>C+</v>
      </c>
      <c r="I659" s="1">
        <f>IFERROR(VLOOKUP($A659,Sheet2!$A$2:$C$397,3,FALSE),0)</f>
        <v>-1.4892512</v>
      </c>
      <c r="J659">
        <f>VLOOKUP($H659,Sheet2!$F$4:$G$16,2,FALSE)</f>
        <v>2.2999999999999998</v>
      </c>
      <c r="K659" s="1">
        <f t="shared" si="54"/>
        <v>37.255374400000001</v>
      </c>
      <c r="L659" s="1">
        <f t="shared" si="55"/>
        <v>38.744625599999999</v>
      </c>
      <c r="M659" s="1">
        <f t="shared" si="56"/>
        <v>-1.4892511999999982</v>
      </c>
      <c r="N659">
        <f t="shared" si="42"/>
        <v>1.9599999999999999E-2</v>
      </c>
      <c r="O659" s="1"/>
      <c r="P659" s="1"/>
      <c r="Q659" s="1"/>
      <c r="R659" s="1"/>
      <c r="S659" s="1"/>
      <c r="T659" s="1"/>
      <c r="U659" s="1"/>
    </row>
    <row r="660" spans="1:21" x14ac:dyDescent="0.3">
      <c r="A660" t="s">
        <v>366</v>
      </c>
      <c r="B660" s="2" t="s">
        <v>1137</v>
      </c>
      <c r="C660" t="s">
        <v>1138</v>
      </c>
      <c r="D660" t="s">
        <v>420</v>
      </c>
      <c r="E660">
        <v>42</v>
      </c>
      <c r="F660">
        <v>49</v>
      </c>
      <c r="G660">
        <f t="shared" si="53"/>
        <v>-7</v>
      </c>
      <c r="H660" t="str">
        <f>IFERROR(VLOOKUP($A660,Sheet2!$A$2:$C$397,2,FALSE),"C")</f>
        <v>A</v>
      </c>
      <c r="I660" s="1">
        <f>IFERROR(VLOOKUP($A660,Sheet2!$A$2:$C$397,3,FALSE),0)</f>
        <v>-1.5</v>
      </c>
      <c r="J660">
        <f>VLOOKUP($H660,Sheet2!$F$4:$G$16,2,FALSE)</f>
        <v>4</v>
      </c>
      <c r="K660" s="1">
        <f t="shared" si="54"/>
        <v>41.25</v>
      </c>
      <c r="L660" s="1">
        <f t="shared" si="55"/>
        <v>49.75</v>
      </c>
      <c r="M660" s="1">
        <f t="shared" si="56"/>
        <v>-8.5</v>
      </c>
      <c r="O660">
        <f>(2*($J660-$T$663))/($T$662-$T$663)-1</f>
        <v>1</v>
      </c>
      <c r="R660">
        <f>_xlfn.DAYS($T$660,$B660)</f>
        <v>6</v>
      </c>
      <c r="S660">
        <f>(2*($R660-$T$666))/($T$665-$T$666)-1</f>
        <v>-1</v>
      </c>
      <c r="T660" s="2">
        <v>43368</v>
      </c>
    </row>
    <row r="661" spans="1:21" x14ac:dyDescent="0.3">
      <c r="A661" t="s">
        <v>4</v>
      </c>
      <c r="B661" s="2" t="s">
        <v>1137</v>
      </c>
      <c r="C661" t="s">
        <v>1139</v>
      </c>
      <c r="D661" t="s">
        <v>420</v>
      </c>
      <c r="E661">
        <v>43</v>
      </c>
      <c r="F661">
        <v>51</v>
      </c>
      <c r="G661">
        <f t="shared" si="53"/>
        <v>-8</v>
      </c>
      <c r="H661" t="str">
        <f>IFERROR(VLOOKUP($A661,Sheet2!$A$2:$C$397,2,FALSE),"C")</f>
        <v>A-</v>
      </c>
      <c r="I661" s="1">
        <f>IFERROR(VLOOKUP($A661,Sheet2!$A$2:$C$397,3,FALSE),0)</f>
        <v>0.80923076999999999</v>
      </c>
      <c r="J661">
        <f>VLOOKUP($H661,Sheet2!$F$4:$G$16,2,FALSE)</f>
        <v>3.7</v>
      </c>
      <c r="K661" s="1">
        <f t="shared" si="54"/>
        <v>43.404615385</v>
      </c>
      <c r="L661" s="1">
        <f t="shared" si="55"/>
        <v>50.595384615</v>
      </c>
      <c r="M661" s="1">
        <f t="shared" si="56"/>
        <v>-7.1907692300000008</v>
      </c>
      <c r="O661">
        <f t="shared" ref="O661:O672" si="57">(2*($J661-$T$663))/($T$662-$T$663)-1</f>
        <v>0.64705882352941191</v>
      </c>
      <c r="R661">
        <f t="shared" ref="R661:R672" si="58">_xlfn.DAYS($T$660,$B661)</f>
        <v>6</v>
      </c>
      <c r="S661">
        <f t="shared" ref="S661:S672" si="59">(2*($R661-$T$666))/($T$665-$T$666)-1</f>
        <v>-1</v>
      </c>
    </row>
    <row r="662" spans="1:21" x14ac:dyDescent="0.3">
      <c r="A662" t="s">
        <v>16</v>
      </c>
      <c r="B662" s="2" t="s">
        <v>1140</v>
      </c>
      <c r="C662" t="s">
        <v>1141</v>
      </c>
      <c r="D662" t="s">
        <v>431</v>
      </c>
      <c r="E662">
        <v>41</v>
      </c>
      <c r="F662">
        <v>45</v>
      </c>
      <c r="G662">
        <f t="shared" si="53"/>
        <v>-4</v>
      </c>
      <c r="H662" t="str">
        <f>IFERROR(VLOOKUP($A662,Sheet2!$A$2:$C$397,2,FALSE),"C")</f>
        <v>B</v>
      </c>
      <c r="I662" s="1">
        <f>IFERROR(VLOOKUP($A662,Sheet2!$A$2:$C$397,3,FALSE),0)</f>
        <v>0.26403360999999997</v>
      </c>
      <c r="J662">
        <f>VLOOKUP($H662,Sheet2!$F$4:$G$16,2,FALSE)</f>
        <v>3</v>
      </c>
      <c r="K662" s="1">
        <f t="shared" si="54"/>
        <v>41.132016804999999</v>
      </c>
      <c r="L662" s="1">
        <f t="shared" si="55"/>
        <v>44.867983195000001</v>
      </c>
      <c r="M662" s="1">
        <f t="shared" si="56"/>
        <v>-3.7359663900000015</v>
      </c>
      <c r="O662">
        <f t="shared" si="57"/>
        <v>-0.17647058823529405</v>
      </c>
      <c r="R662">
        <f t="shared" si="58"/>
        <v>7</v>
      </c>
      <c r="S662">
        <f t="shared" si="59"/>
        <v>-0.8666666666666667</v>
      </c>
      <c r="T662">
        <f>MAX(J660:J672)</f>
        <v>4</v>
      </c>
    </row>
    <row r="663" spans="1:21" x14ac:dyDescent="0.3">
      <c r="A663" t="s">
        <v>10</v>
      </c>
      <c r="B663" s="2" t="s">
        <v>1140</v>
      </c>
      <c r="C663" t="s">
        <v>1142</v>
      </c>
      <c r="D663" t="s">
        <v>420</v>
      </c>
      <c r="E663">
        <v>41</v>
      </c>
      <c r="F663">
        <v>48</v>
      </c>
      <c r="G663">
        <f t="shared" si="53"/>
        <v>-7</v>
      </c>
      <c r="H663" t="str">
        <f>IFERROR(VLOOKUP($A663,Sheet2!$A$2:$C$397,2,FALSE),"C")</f>
        <v>B+</v>
      </c>
      <c r="I663" s="1">
        <f>IFERROR(VLOOKUP($A663,Sheet2!$A$2:$C$397,3,FALSE),0)</f>
        <v>0.59550000000000003</v>
      </c>
      <c r="J663">
        <f>VLOOKUP($H663,Sheet2!$F$4:$G$16,2,FALSE)</f>
        <v>3.3</v>
      </c>
      <c r="K663" s="1">
        <f t="shared" si="54"/>
        <v>41.297750000000001</v>
      </c>
      <c r="L663" s="1">
        <f t="shared" si="55"/>
        <v>47.702249999999999</v>
      </c>
      <c r="M663" s="1">
        <f t="shared" si="56"/>
        <v>-6.4044999999999987</v>
      </c>
      <c r="O663">
        <f t="shared" si="57"/>
        <v>0.17647058823529393</v>
      </c>
      <c r="R663">
        <f t="shared" si="58"/>
        <v>7</v>
      </c>
      <c r="S663">
        <f t="shared" si="59"/>
        <v>-0.8666666666666667</v>
      </c>
      <c r="T663">
        <f>MIN(J660:J672)</f>
        <v>2.2999999999999998</v>
      </c>
    </row>
    <row r="664" spans="1:21" x14ac:dyDescent="0.3">
      <c r="A664" t="s">
        <v>7</v>
      </c>
      <c r="B664" s="2" t="s">
        <v>1143</v>
      </c>
      <c r="C664" t="s">
        <v>655</v>
      </c>
      <c r="D664" t="s">
        <v>420</v>
      </c>
      <c r="E664">
        <v>42</v>
      </c>
      <c r="F664">
        <v>47</v>
      </c>
      <c r="G664">
        <f t="shared" si="53"/>
        <v>-5</v>
      </c>
      <c r="H664" t="str">
        <f>IFERROR(VLOOKUP($A664,Sheet2!$A$2:$C$397,2,FALSE),"C")</f>
        <v>C+</v>
      </c>
      <c r="I664" s="1">
        <f>IFERROR(VLOOKUP($A664,Sheet2!$A$2:$C$397,3,FALSE),0)</f>
        <v>-1.4892512</v>
      </c>
      <c r="J664">
        <f>VLOOKUP($H664,Sheet2!$F$4:$G$16,2,FALSE)</f>
        <v>2.2999999999999998</v>
      </c>
      <c r="K664" s="1">
        <f t="shared" si="54"/>
        <v>41.255374400000001</v>
      </c>
      <c r="L664" s="1">
        <f t="shared" si="55"/>
        <v>47.744625599999999</v>
      </c>
      <c r="M664" s="1">
        <f t="shared" si="56"/>
        <v>-6.4892511999999982</v>
      </c>
      <c r="O664">
        <f t="shared" si="57"/>
        <v>-1</v>
      </c>
      <c r="R664">
        <f t="shared" si="58"/>
        <v>12</v>
      </c>
      <c r="S664">
        <f t="shared" si="59"/>
        <v>-0.19999999999999996</v>
      </c>
    </row>
    <row r="665" spans="1:21" x14ac:dyDescent="0.3">
      <c r="A665" t="s">
        <v>16</v>
      </c>
      <c r="B665" s="2" t="s">
        <v>1144</v>
      </c>
      <c r="C665" t="s">
        <v>1145</v>
      </c>
      <c r="D665" t="s">
        <v>431</v>
      </c>
      <c r="E665">
        <v>41</v>
      </c>
      <c r="F665">
        <v>44</v>
      </c>
      <c r="G665">
        <f t="shared" si="53"/>
        <v>-3</v>
      </c>
      <c r="H665" t="str">
        <f>IFERROR(VLOOKUP($A665,Sheet2!$A$2:$C$397,2,FALSE),"C")</f>
        <v>B</v>
      </c>
      <c r="I665" s="1">
        <f>IFERROR(VLOOKUP($A665,Sheet2!$A$2:$C$397,3,FALSE),0)</f>
        <v>0.26403360999999997</v>
      </c>
      <c r="J665">
        <f>VLOOKUP($H665,Sheet2!$F$4:$G$16,2,FALSE)</f>
        <v>3</v>
      </c>
      <c r="K665" s="1">
        <f t="shared" si="54"/>
        <v>41.132016804999999</v>
      </c>
      <c r="L665" s="1">
        <f t="shared" si="55"/>
        <v>43.867983195000001</v>
      </c>
      <c r="M665" s="1">
        <f t="shared" si="56"/>
        <v>-2.7359663900000015</v>
      </c>
      <c r="O665">
        <f t="shared" si="57"/>
        <v>-0.17647058823529405</v>
      </c>
      <c r="R665">
        <f t="shared" si="58"/>
        <v>14</v>
      </c>
      <c r="S665">
        <f t="shared" si="59"/>
        <v>6.6666666666666652E-2</v>
      </c>
      <c r="T665">
        <f>MAX(R660:R672)</f>
        <v>21</v>
      </c>
    </row>
    <row r="666" spans="1:21" x14ac:dyDescent="0.3">
      <c r="A666" t="s">
        <v>10</v>
      </c>
      <c r="B666" s="2" t="s">
        <v>1144</v>
      </c>
      <c r="C666" t="s">
        <v>1146</v>
      </c>
      <c r="D666" t="s">
        <v>420</v>
      </c>
      <c r="E666">
        <v>41</v>
      </c>
      <c r="F666">
        <v>49</v>
      </c>
      <c r="G666">
        <f t="shared" si="53"/>
        <v>-8</v>
      </c>
      <c r="H666" t="str">
        <f>IFERROR(VLOOKUP($A666,Sheet2!$A$2:$C$397,2,FALSE),"C")</f>
        <v>B+</v>
      </c>
      <c r="I666" s="1">
        <f>IFERROR(VLOOKUP($A666,Sheet2!$A$2:$C$397,3,FALSE),0)</f>
        <v>0.59550000000000003</v>
      </c>
      <c r="J666">
        <f>VLOOKUP($H666,Sheet2!$F$4:$G$16,2,FALSE)</f>
        <v>3.3</v>
      </c>
      <c r="K666" s="1">
        <f t="shared" si="54"/>
        <v>41.297750000000001</v>
      </c>
      <c r="L666" s="1">
        <f t="shared" si="55"/>
        <v>48.702249999999999</v>
      </c>
      <c r="M666" s="1">
        <f t="shared" si="56"/>
        <v>-7.4044999999999987</v>
      </c>
      <c r="O666">
        <f t="shared" si="57"/>
        <v>0.17647058823529393</v>
      </c>
      <c r="R666">
        <f t="shared" si="58"/>
        <v>14</v>
      </c>
      <c r="S666">
        <f t="shared" si="59"/>
        <v>6.6666666666666652E-2</v>
      </c>
      <c r="T666">
        <f>MIN(R660:R672)</f>
        <v>6</v>
      </c>
    </row>
    <row r="667" spans="1:21" x14ac:dyDescent="0.3">
      <c r="A667" t="s">
        <v>15</v>
      </c>
      <c r="B667" s="2" t="s">
        <v>1147</v>
      </c>
      <c r="C667" t="s">
        <v>459</v>
      </c>
      <c r="D667" t="s">
        <v>431</v>
      </c>
      <c r="E667">
        <v>38</v>
      </c>
      <c r="F667">
        <v>52</v>
      </c>
      <c r="G667">
        <f t="shared" si="53"/>
        <v>-14</v>
      </c>
      <c r="H667" t="str">
        <f>IFERROR(VLOOKUP($A667,Sheet2!$A$2:$C$397,2,FALSE),"C")</f>
        <v>A-</v>
      </c>
      <c r="I667" s="1">
        <f>IFERROR(VLOOKUP($A667,Sheet2!$A$2:$C$397,3,FALSE),0)</f>
        <v>6.8150290000000002E-2</v>
      </c>
      <c r="J667">
        <f>VLOOKUP($H667,Sheet2!$F$4:$G$16,2,FALSE)</f>
        <v>3.7</v>
      </c>
      <c r="K667" s="1">
        <f t="shared" si="54"/>
        <v>38.034075145000003</v>
      </c>
      <c r="L667" s="1">
        <f t="shared" si="55"/>
        <v>51.965924854999997</v>
      </c>
      <c r="M667" s="1">
        <f t="shared" si="56"/>
        <v>-13.931849709999995</v>
      </c>
      <c r="O667">
        <f t="shared" si="57"/>
        <v>0.64705882352941191</v>
      </c>
      <c r="R667">
        <f t="shared" si="58"/>
        <v>16</v>
      </c>
      <c r="S667">
        <f t="shared" si="59"/>
        <v>0.33333333333333326</v>
      </c>
    </row>
    <row r="668" spans="1:21" x14ac:dyDescent="0.3">
      <c r="A668" t="s">
        <v>9</v>
      </c>
      <c r="B668" s="2" t="s">
        <v>1147</v>
      </c>
      <c r="C668" t="s">
        <v>1148</v>
      </c>
      <c r="D668" t="s">
        <v>420</v>
      </c>
      <c r="E668">
        <v>42</v>
      </c>
      <c r="F668">
        <v>52</v>
      </c>
      <c r="G668">
        <f t="shared" si="53"/>
        <v>-10</v>
      </c>
      <c r="H668" t="str">
        <f>IFERROR(VLOOKUP($A668,Sheet2!$A$2:$C$397,2,FALSE),"C")</f>
        <v>B+</v>
      </c>
      <c r="I668" s="1">
        <f>IFERROR(VLOOKUP($A668,Sheet2!$A$2:$C$397,3,FALSE),0)</f>
        <v>6.0699999999999997E-2</v>
      </c>
      <c r="J668">
        <f>VLOOKUP($H668,Sheet2!$F$4:$G$16,2,FALSE)</f>
        <v>3.3</v>
      </c>
      <c r="K668" s="1">
        <f t="shared" si="54"/>
        <v>42.030349999999999</v>
      </c>
      <c r="L668" s="1">
        <f t="shared" si="55"/>
        <v>51.969650000000001</v>
      </c>
      <c r="M668" s="1">
        <f t="shared" si="56"/>
        <v>-9.9393000000000029</v>
      </c>
      <c r="O668">
        <f t="shared" si="57"/>
        <v>0.17647058823529393</v>
      </c>
      <c r="R668">
        <f t="shared" si="58"/>
        <v>16</v>
      </c>
      <c r="S668">
        <f t="shared" si="59"/>
        <v>0.33333333333333326</v>
      </c>
    </row>
    <row r="669" spans="1:21" x14ac:dyDescent="0.3">
      <c r="A669" t="s">
        <v>12</v>
      </c>
      <c r="B669" s="2" t="s">
        <v>1147</v>
      </c>
      <c r="C669" t="s">
        <v>1149</v>
      </c>
      <c r="D669" t="s">
        <v>431</v>
      </c>
      <c r="E669">
        <v>38</v>
      </c>
      <c r="F669">
        <v>50</v>
      </c>
      <c r="G669">
        <f t="shared" si="53"/>
        <v>-12</v>
      </c>
      <c r="H669" t="str">
        <f>IFERROR(VLOOKUP($A669,Sheet2!$A$2:$C$397,2,FALSE),"C")</f>
        <v>A</v>
      </c>
      <c r="I669" s="1">
        <f>IFERROR(VLOOKUP($A669,Sheet2!$A$2:$C$397,3,FALSE),0)</f>
        <v>-0.45775194000000002</v>
      </c>
      <c r="J669">
        <f>VLOOKUP($H669,Sheet2!$F$4:$G$16,2,FALSE)</f>
        <v>4</v>
      </c>
      <c r="K669" s="1">
        <f t="shared" si="54"/>
        <v>37.771124030000003</v>
      </c>
      <c r="L669" s="1">
        <f t="shared" si="55"/>
        <v>50.228875969999997</v>
      </c>
      <c r="M669" s="1">
        <f t="shared" si="56"/>
        <v>-12.457751939999994</v>
      </c>
      <c r="O669">
        <f t="shared" si="57"/>
        <v>1</v>
      </c>
      <c r="R669">
        <f t="shared" si="58"/>
        <v>16</v>
      </c>
      <c r="S669">
        <f t="shared" si="59"/>
        <v>0.33333333333333326</v>
      </c>
    </row>
    <row r="670" spans="1:21" x14ac:dyDescent="0.3">
      <c r="A670" t="s">
        <v>7</v>
      </c>
      <c r="B670" s="2" t="s">
        <v>1150</v>
      </c>
      <c r="C670" t="s">
        <v>655</v>
      </c>
      <c r="D670" t="s">
        <v>420</v>
      </c>
      <c r="E670">
        <v>42</v>
      </c>
      <c r="F670">
        <v>46</v>
      </c>
      <c r="G670">
        <f t="shared" si="53"/>
        <v>-4</v>
      </c>
      <c r="H670" t="str">
        <f>IFERROR(VLOOKUP($A670,Sheet2!$A$2:$C$397,2,FALSE),"C")</f>
        <v>C+</v>
      </c>
      <c r="I670" s="1">
        <f>IFERROR(VLOOKUP($A670,Sheet2!$A$2:$C$397,3,FALSE),0)</f>
        <v>-1.4892512</v>
      </c>
      <c r="J670">
        <f>VLOOKUP($H670,Sheet2!$F$4:$G$16,2,FALSE)</f>
        <v>2.2999999999999998</v>
      </c>
      <c r="K670" s="1">
        <f t="shared" si="54"/>
        <v>41.255374400000001</v>
      </c>
      <c r="L670" s="1">
        <f t="shared" si="55"/>
        <v>46.744625599999999</v>
      </c>
      <c r="M670" s="1">
        <f t="shared" si="56"/>
        <v>-5.4892511999999982</v>
      </c>
      <c r="O670">
        <f t="shared" si="57"/>
        <v>-1</v>
      </c>
      <c r="R670">
        <f t="shared" si="58"/>
        <v>19</v>
      </c>
      <c r="S670">
        <f t="shared" si="59"/>
        <v>0.73333333333333339</v>
      </c>
    </row>
    <row r="671" spans="1:21" x14ac:dyDescent="0.3">
      <c r="A671" t="s">
        <v>16</v>
      </c>
      <c r="B671" s="2" t="s">
        <v>1151</v>
      </c>
      <c r="C671" t="s">
        <v>1152</v>
      </c>
      <c r="D671" t="s">
        <v>431</v>
      </c>
      <c r="E671">
        <v>40</v>
      </c>
      <c r="F671">
        <v>45</v>
      </c>
      <c r="G671">
        <f t="shared" si="53"/>
        <v>-5</v>
      </c>
      <c r="H671" t="str">
        <f>IFERROR(VLOOKUP($A671,Sheet2!$A$2:$C$397,2,FALSE),"C")</f>
        <v>B</v>
      </c>
      <c r="I671" s="1">
        <f>IFERROR(VLOOKUP($A671,Sheet2!$A$2:$C$397,3,FALSE),0)</f>
        <v>0.26403360999999997</v>
      </c>
      <c r="J671">
        <f>VLOOKUP($H671,Sheet2!$F$4:$G$16,2,FALSE)</f>
        <v>3</v>
      </c>
      <c r="K671" s="1">
        <f t="shared" si="54"/>
        <v>40.132016804999999</v>
      </c>
      <c r="L671" s="1">
        <f t="shared" si="55"/>
        <v>44.867983195000001</v>
      </c>
      <c r="M671" s="1">
        <f t="shared" si="56"/>
        <v>-4.7359663900000015</v>
      </c>
      <c r="O671">
        <f t="shared" si="57"/>
        <v>-0.17647058823529405</v>
      </c>
      <c r="R671">
        <f t="shared" si="58"/>
        <v>21</v>
      </c>
      <c r="S671">
        <f t="shared" si="59"/>
        <v>1</v>
      </c>
    </row>
    <row r="672" spans="1:21" x14ac:dyDescent="0.3">
      <c r="A672" t="s">
        <v>10</v>
      </c>
      <c r="B672" s="2" t="s">
        <v>1151</v>
      </c>
      <c r="C672" t="s">
        <v>1153</v>
      </c>
      <c r="D672" t="s">
        <v>431</v>
      </c>
      <c r="E672">
        <v>35</v>
      </c>
      <c r="F672">
        <v>44</v>
      </c>
      <c r="G672">
        <f t="shared" si="53"/>
        <v>-9</v>
      </c>
      <c r="H672" t="str">
        <f>IFERROR(VLOOKUP($A672,Sheet2!$A$2:$C$397,2,FALSE),"C")</f>
        <v>B+</v>
      </c>
      <c r="I672" s="1">
        <f>IFERROR(VLOOKUP($A672,Sheet2!$A$2:$C$397,3,FALSE),0)</f>
        <v>0.59550000000000003</v>
      </c>
      <c r="J672">
        <f>VLOOKUP($H672,Sheet2!$F$4:$G$16,2,FALSE)</f>
        <v>3.3</v>
      </c>
      <c r="K672" s="1">
        <f t="shared" si="54"/>
        <v>35.297750000000001</v>
      </c>
      <c r="L672" s="1">
        <f t="shared" si="55"/>
        <v>43.702249999999999</v>
      </c>
      <c r="M672" s="1">
        <f t="shared" si="56"/>
        <v>-8.4044999999999987</v>
      </c>
      <c r="O672">
        <f t="shared" si="57"/>
        <v>0.17647058823529393</v>
      </c>
      <c r="R672">
        <f t="shared" si="58"/>
        <v>21</v>
      </c>
      <c r="S672">
        <f t="shared" si="59"/>
        <v>1</v>
      </c>
    </row>
    <row r="673" spans="1:18" x14ac:dyDescent="0.3">
      <c r="A673" t="s">
        <v>353</v>
      </c>
      <c r="B673" s="2" t="s">
        <v>1154</v>
      </c>
      <c r="C673" t="s">
        <v>1087</v>
      </c>
      <c r="D673" t="s">
        <v>420</v>
      </c>
      <c r="E673">
        <v>43</v>
      </c>
      <c r="F673">
        <v>45</v>
      </c>
      <c r="G673">
        <f t="shared" si="53"/>
        <v>-2</v>
      </c>
      <c r="H673" t="str">
        <f>IFERROR(VLOOKUP($A673,Sheet2!$A$2:$C$397,2,FALSE),"C")</f>
        <v>A+</v>
      </c>
      <c r="I673" s="1">
        <f>IFERROR(VLOOKUP($A673,Sheet2!$A$2:$C$397,3,FALSE),0)</f>
        <v>-3.6666699999999999E-3</v>
      </c>
      <c r="J673">
        <f>VLOOKUP($H673,Sheet2!$F$4:$G$16,2,FALSE)</f>
        <v>4</v>
      </c>
      <c r="K673" s="1">
        <f t="shared" si="54"/>
        <v>42.998166664999999</v>
      </c>
      <c r="L673" s="1">
        <f t="shared" si="55"/>
        <v>45.001833335000001</v>
      </c>
      <c r="M673" s="1">
        <f t="shared" si="56"/>
        <v>-2.0036666700000012</v>
      </c>
    </row>
    <row r="674" spans="1:18" x14ac:dyDescent="0.3">
      <c r="A674" t="s">
        <v>386</v>
      </c>
      <c r="B674" s="2" t="s">
        <v>1155</v>
      </c>
      <c r="C674" t="s">
        <v>426</v>
      </c>
      <c r="D674" t="s">
        <v>431</v>
      </c>
      <c r="E674">
        <v>39</v>
      </c>
      <c r="F674">
        <v>52</v>
      </c>
      <c r="G674">
        <f t="shared" si="53"/>
        <v>-13</v>
      </c>
      <c r="H674" t="str">
        <f>IFERROR(VLOOKUP($A674,Sheet2!$A$2:$C$397,2,FALSE),"C")</f>
        <v>B+</v>
      </c>
      <c r="I674" s="1">
        <f>IFERROR(VLOOKUP($A674,Sheet2!$A$2:$C$397,3,FALSE),0)</f>
        <v>-0.6</v>
      </c>
      <c r="J674">
        <f>VLOOKUP($H674,Sheet2!$F$4:$G$16,2,FALSE)</f>
        <v>3.3</v>
      </c>
      <c r="K674" s="1">
        <f t="shared" si="54"/>
        <v>38.700000000000003</v>
      </c>
      <c r="L674" s="1">
        <f t="shared" si="55"/>
        <v>52.3</v>
      </c>
      <c r="M674" s="1">
        <f t="shared" si="56"/>
        <v>-13.599999999999994</v>
      </c>
      <c r="O674">
        <f>0.6*ASIN(O660)+0.4*ACOS(S660)</f>
        <v>2.1991148575128552</v>
      </c>
      <c r="P674">
        <f>O674*M660</f>
        <v>-18.692476288859268</v>
      </c>
      <c r="R674">
        <f>SUM(P674:P686)/SUM(O674:O686)</f>
        <v>-8.6703565753255791</v>
      </c>
    </row>
    <row r="675" spans="1:18" x14ac:dyDescent="0.3">
      <c r="A675" t="s">
        <v>7</v>
      </c>
      <c r="B675" s="2" t="s">
        <v>1156</v>
      </c>
      <c r="C675" t="s">
        <v>655</v>
      </c>
      <c r="D675" t="s">
        <v>420</v>
      </c>
      <c r="E675">
        <v>42</v>
      </c>
      <c r="F675">
        <v>46</v>
      </c>
      <c r="G675">
        <f t="shared" si="53"/>
        <v>-4</v>
      </c>
      <c r="H675" t="str">
        <f>IFERROR(VLOOKUP($A675,Sheet2!$A$2:$C$397,2,FALSE),"C")</f>
        <v>C+</v>
      </c>
      <c r="I675" s="1">
        <f>IFERROR(VLOOKUP($A675,Sheet2!$A$2:$C$397,3,FALSE),0)</f>
        <v>-1.4892512</v>
      </c>
      <c r="J675">
        <f>VLOOKUP($H675,Sheet2!$F$4:$G$16,2,FALSE)</f>
        <v>2.2999999999999998</v>
      </c>
      <c r="K675" s="1">
        <f t="shared" si="54"/>
        <v>41.255374400000001</v>
      </c>
      <c r="L675" s="1">
        <f t="shared" si="55"/>
        <v>46.744625599999999</v>
      </c>
      <c r="M675" s="1">
        <f t="shared" si="56"/>
        <v>-5.4892511999999982</v>
      </c>
      <c r="O675">
        <f t="shared" ref="O675:O682" si="60">0.6*ASIN(O661)+0.4*ACOS(S661)</f>
        <v>1.6788693662858514</v>
      </c>
      <c r="P675">
        <f t="shared" ref="P675:P686" si="61">O675*M661</f>
        <v>-12.072362180277901</v>
      </c>
    </row>
    <row r="676" spans="1:18" x14ac:dyDescent="0.3">
      <c r="A676" t="s">
        <v>13</v>
      </c>
      <c r="B676" s="2" t="s">
        <v>1157</v>
      </c>
      <c r="C676" t="s">
        <v>1158</v>
      </c>
      <c r="D676" t="s">
        <v>431</v>
      </c>
      <c r="E676">
        <v>38</v>
      </c>
      <c r="F676">
        <v>52</v>
      </c>
      <c r="G676">
        <f t="shared" si="53"/>
        <v>-14</v>
      </c>
      <c r="H676" t="str">
        <f>IFERROR(VLOOKUP($A676,Sheet2!$A$2:$C$397,2,FALSE),"C")</f>
        <v>A+</v>
      </c>
      <c r="I676" s="1">
        <f>IFERROR(VLOOKUP($A676,Sheet2!$A$2:$C$397,3,FALSE),0)</f>
        <v>0.61341175999999997</v>
      </c>
      <c r="J676">
        <f>VLOOKUP($H676,Sheet2!$F$4:$G$16,2,FALSE)</f>
        <v>4</v>
      </c>
      <c r="K676" s="1">
        <f t="shared" si="54"/>
        <v>38.306705880000003</v>
      </c>
      <c r="L676" s="1">
        <f t="shared" si="55"/>
        <v>51.693294119999997</v>
      </c>
      <c r="M676" s="1">
        <f t="shared" si="56"/>
        <v>-13.386588239999995</v>
      </c>
      <c r="O676">
        <f t="shared" si="60"/>
        <v>0.94127137004927564</v>
      </c>
      <c r="P676">
        <f t="shared" si="61"/>
        <v>-3.5165582023733477</v>
      </c>
    </row>
    <row r="677" spans="1:18" x14ac:dyDescent="0.3">
      <c r="A677" t="s">
        <v>16</v>
      </c>
      <c r="B677" s="2" t="s">
        <v>1159</v>
      </c>
      <c r="C677" t="s">
        <v>1160</v>
      </c>
      <c r="D677" t="s">
        <v>431</v>
      </c>
      <c r="E677">
        <v>39</v>
      </c>
      <c r="F677">
        <v>45</v>
      </c>
      <c r="G677">
        <f t="shared" si="53"/>
        <v>-6</v>
      </c>
      <c r="H677" t="str">
        <f>IFERROR(VLOOKUP($A677,Sheet2!$A$2:$C$397,2,FALSE),"C")</f>
        <v>B</v>
      </c>
      <c r="I677" s="1">
        <f>IFERROR(VLOOKUP($A677,Sheet2!$A$2:$C$397,3,FALSE),0)</f>
        <v>0.26403360999999997</v>
      </c>
      <c r="J677">
        <f>VLOOKUP($H677,Sheet2!$F$4:$G$16,2,FALSE)</f>
        <v>3</v>
      </c>
      <c r="K677" s="1">
        <f t="shared" si="54"/>
        <v>39.132016804999999</v>
      </c>
      <c r="L677" s="1">
        <f t="shared" si="55"/>
        <v>44.867983195000001</v>
      </c>
      <c r="M677" s="1">
        <f t="shared" si="56"/>
        <v>-5.7359663900000015</v>
      </c>
      <c r="O677">
        <f t="shared" si="60"/>
        <v>1.15415089537772</v>
      </c>
      <c r="P677">
        <f t="shared" si="61"/>
        <v>-7.3917594094466059</v>
      </c>
    </row>
    <row r="678" spans="1:18" x14ac:dyDescent="0.3">
      <c r="A678" t="s">
        <v>400</v>
      </c>
      <c r="B678" s="2" t="s">
        <v>1159</v>
      </c>
      <c r="C678" t="s">
        <v>426</v>
      </c>
      <c r="D678" t="s">
        <v>431</v>
      </c>
      <c r="E678">
        <v>39</v>
      </c>
      <c r="F678">
        <v>50</v>
      </c>
      <c r="G678">
        <f t="shared" si="53"/>
        <v>-11</v>
      </c>
      <c r="H678" t="str">
        <f>IFERROR(VLOOKUP($A678,Sheet2!$A$2:$C$397,2,FALSE),"C")</f>
        <v>B+</v>
      </c>
      <c r="I678" s="1">
        <f>IFERROR(VLOOKUP($A678,Sheet2!$A$2:$C$397,3,FALSE),0)</f>
        <v>0.59554054000000001</v>
      </c>
      <c r="J678">
        <f>VLOOKUP($H678,Sheet2!$F$4:$G$16,2,FALSE)</f>
        <v>3.3</v>
      </c>
      <c r="K678" s="1">
        <f t="shared" si="54"/>
        <v>39.297770270000001</v>
      </c>
      <c r="L678" s="1">
        <f t="shared" si="55"/>
        <v>49.702229729999999</v>
      </c>
      <c r="M678" s="1">
        <f t="shared" si="56"/>
        <v>-10.404459459999998</v>
      </c>
      <c r="O678">
        <f t="shared" si="60"/>
        <v>-0.23361609704284692</v>
      </c>
      <c r="P678">
        <f t="shared" si="61"/>
        <v>1.5159935380746103</v>
      </c>
    </row>
    <row r="679" spans="1:18" x14ac:dyDescent="0.3">
      <c r="A679" t="s">
        <v>3</v>
      </c>
      <c r="B679" s="2" t="s">
        <v>1156</v>
      </c>
      <c r="C679" t="s">
        <v>1161</v>
      </c>
      <c r="D679" t="s">
        <v>431</v>
      </c>
      <c r="E679">
        <v>39</v>
      </c>
      <c r="F679">
        <v>50</v>
      </c>
      <c r="G679">
        <f t="shared" si="53"/>
        <v>-11</v>
      </c>
      <c r="H679" t="str">
        <f>IFERROR(VLOOKUP($A679,Sheet2!$A$2:$C$397,2,FALSE),"C")</f>
        <v>A-</v>
      </c>
      <c r="I679" s="1">
        <f>IFERROR(VLOOKUP($A679,Sheet2!$A$2:$C$397,3,FALSE),0)</f>
        <v>-0.78254902000000004</v>
      </c>
      <c r="J679">
        <f>VLOOKUP($H679,Sheet2!$F$4:$G$16,2,FALSE)</f>
        <v>3.7</v>
      </c>
      <c r="K679" s="1">
        <f t="shared" si="54"/>
        <v>38.608725489999998</v>
      </c>
      <c r="L679" s="1">
        <f t="shared" si="55"/>
        <v>50.391274510000002</v>
      </c>
      <c r="M679" s="1">
        <f t="shared" si="56"/>
        <v>-11.782549020000005</v>
      </c>
      <c r="O679">
        <f t="shared" si="60"/>
        <v>0.49519230868964637</v>
      </c>
      <c r="P679">
        <f t="shared" si="61"/>
        <v>-1.3548295131613781</v>
      </c>
    </row>
    <row r="680" spans="1:18" x14ac:dyDescent="0.3">
      <c r="A680" t="s">
        <v>10</v>
      </c>
      <c r="B680" s="2" t="s">
        <v>1159</v>
      </c>
      <c r="C680" t="s">
        <v>1162</v>
      </c>
      <c r="D680" t="s">
        <v>431</v>
      </c>
      <c r="E680">
        <v>34</v>
      </c>
      <c r="F680">
        <v>47</v>
      </c>
      <c r="G680">
        <f t="shared" si="53"/>
        <v>-13</v>
      </c>
      <c r="H680" t="str">
        <f>IFERROR(VLOOKUP($A680,Sheet2!$A$2:$C$397,2,FALSE),"C")</f>
        <v>B+</v>
      </c>
      <c r="I680" s="1">
        <f>IFERROR(VLOOKUP($A680,Sheet2!$A$2:$C$397,3,FALSE),0)</f>
        <v>0.59550000000000003</v>
      </c>
      <c r="J680">
        <f>VLOOKUP($H680,Sheet2!$F$4:$G$16,2,FALSE)</f>
        <v>3.3</v>
      </c>
      <c r="K680" s="1">
        <f t="shared" si="54"/>
        <v>34.297750000000001</v>
      </c>
      <c r="L680" s="1">
        <f t="shared" si="55"/>
        <v>46.702249999999999</v>
      </c>
      <c r="M680" s="1">
        <f t="shared" si="56"/>
        <v>-12.404499999999999</v>
      </c>
      <c r="O680">
        <f t="shared" si="60"/>
        <v>0.70807183401809071</v>
      </c>
      <c r="P680">
        <f t="shared" si="61"/>
        <v>-5.2429178949869515</v>
      </c>
    </row>
    <row r="681" spans="1:18" x14ac:dyDescent="0.3">
      <c r="A681" t="s">
        <v>254</v>
      </c>
      <c r="B681" s="2" t="s">
        <v>1163</v>
      </c>
      <c r="C681" t="s">
        <v>1164</v>
      </c>
      <c r="D681" t="s">
        <v>431</v>
      </c>
      <c r="E681">
        <v>37</v>
      </c>
      <c r="F681">
        <v>45</v>
      </c>
      <c r="G681">
        <f t="shared" si="53"/>
        <v>-8</v>
      </c>
      <c r="H681" t="str">
        <f>IFERROR(VLOOKUP($A681,Sheet2!$A$2:$C$397,2,FALSE),"C")</f>
        <v>C+</v>
      </c>
      <c r="I681" s="1">
        <f>IFERROR(VLOOKUP($A681,Sheet2!$A$2:$C$397,3,FALSE),0)</f>
        <v>-1.5215757999999999</v>
      </c>
      <c r="J681">
        <f>VLOOKUP($H681,Sheet2!$F$4:$G$16,2,FALSE)</f>
        <v>2.2999999999999998</v>
      </c>
      <c r="K681" s="1">
        <f t="shared" si="54"/>
        <v>36.239212100000003</v>
      </c>
      <c r="L681" s="1">
        <f t="shared" si="55"/>
        <v>45.760787899999997</v>
      </c>
      <c r="M681" s="1">
        <f t="shared" si="56"/>
        <v>-9.5215757999999937</v>
      </c>
      <c r="O681">
        <f t="shared" si="60"/>
        <v>0.91461607178624416</v>
      </c>
      <c r="P681">
        <f t="shared" si="61"/>
        <v>-12.742293654476519</v>
      </c>
    </row>
    <row r="682" spans="1:18" x14ac:dyDescent="0.3">
      <c r="A682" t="s">
        <v>7</v>
      </c>
      <c r="B682" s="2" t="s">
        <v>1163</v>
      </c>
      <c r="C682" t="s">
        <v>655</v>
      </c>
      <c r="D682" t="s">
        <v>420</v>
      </c>
      <c r="E682">
        <v>41</v>
      </c>
      <c r="F682">
        <v>46</v>
      </c>
      <c r="G682">
        <f t="shared" si="53"/>
        <v>-5</v>
      </c>
      <c r="H682" t="str">
        <f>IFERROR(VLOOKUP($A682,Sheet2!$A$2:$C$397,2,FALSE),"C")</f>
        <v>C+</v>
      </c>
      <c r="I682" s="1">
        <f>IFERROR(VLOOKUP($A682,Sheet2!$A$2:$C$397,3,FALSE),0)</f>
        <v>-1.4892512</v>
      </c>
      <c r="J682">
        <f>VLOOKUP($H682,Sheet2!$F$4:$G$16,2,FALSE)</f>
        <v>2.2999999999999998</v>
      </c>
      <c r="K682" s="1">
        <f t="shared" si="54"/>
        <v>40.255374400000001</v>
      </c>
      <c r="L682" s="1">
        <f t="shared" si="55"/>
        <v>46.744625599999999</v>
      </c>
      <c r="M682" s="1">
        <f t="shared" si="56"/>
        <v>-6.4892511999999982</v>
      </c>
      <c r="O682">
        <f t="shared" si="60"/>
        <v>0.59882352960053198</v>
      </c>
      <c r="P682">
        <f t="shared" si="61"/>
        <v>-5.9518867077585691</v>
      </c>
    </row>
    <row r="683" spans="1:18" x14ac:dyDescent="0.3">
      <c r="A683" t="s">
        <v>4</v>
      </c>
      <c r="B683" s="2" t="s">
        <v>1165</v>
      </c>
      <c r="C683" t="s">
        <v>439</v>
      </c>
      <c r="D683" t="s">
        <v>431</v>
      </c>
      <c r="E683">
        <v>42</v>
      </c>
      <c r="F683">
        <v>50</v>
      </c>
      <c r="G683">
        <f t="shared" si="53"/>
        <v>-8</v>
      </c>
      <c r="H683" t="str">
        <f>IFERROR(VLOOKUP($A683,Sheet2!$A$2:$C$397,2,FALSE),"C")</f>
        <v>A-</v>
      </c>
      <c r="I683" s="1">
        <f>IFERROR(VLOOKUP($A683,Sheet2!$A$2:$C$397,3,FALSE),0)</f>
        <v>0.80923076999999999</v>
      </c>
      <c r="J683">
        <f>VLOOKUP($H683,Sheet2!$F$4:$G$16,2,FALSE)</f>
        <v>3.7</v>
      </c>
      <c r="K683" s="1">
        <f t="shared" si="54"/>
        <v>42.404615385</v>
      </c>
      <c r="L683" s="1">
        <f t="shared" si="55"/>
        <v>49.595384615</v>
      </c>
      <c r="M683" s="1">
        <f t="shared" si="56"/>
        <v>-7.1907692300000008</v>
      </c>
      <c r="O683">
        <f>0.6*ASIN(O669)+0.4*ACOS(S669)</f>
        <v>1.4348615630132477</v>
      </c>
      <c r="P683">
        <f t="shared" si="61"/>
        <v>-17.87514942025971</v>
      </c>
    </row>
    <row r="684" spans="1:18" x14ac:dyDescent="0.3">
      <c r="A684" t="s">
        <v>16</v>
      </c>
      <c r="B684" s="2" t="s">
        <v>1166</v>
      </c>
      <c r="C684" t="s">
        <v>1167</v>
      </c>
      <c r="D684" t="s">
        <v>431</v>
      </c>
      <c r="E684">
        <v>38</v>
      </c>
      <c r="F684">
        <v>44</v>
      </c>
      <c r="G684">
        <f t="shared" si="53"/>
        <v>-6</v>
      </c>
      <c r="H684" t="str">
        <f>IFERROR(VLOOKUP($A684,Sheet2!$A$2:$C$397,2,FALSE),"C")</f>
        <v>B</v>
      </c>
      <c r="I684" s="1">
        <f>IFERROR(VLOOKUP($A684,Sheet2!$A$2:$C$397,3,FALSE),0)</f>
        <v>0.26403360999999997</v>
      </c>
      <c r="J684">
        <f>VLOOKUP($H684,Sheet2!$F$4:$G$16,2,FALSE)</f>
        <v>3</v>
      </c>
      <c r="K684" s="1">
        <f t="shared" si="54"/>
        <v>38.132016804999999</v>
      </c>
      <c r="L684" s="1">
        <f t="shared" si="55"/>
        <v>43.867983195000001</v>
      </c>
      <c r="M684" s="1">
        <f t="shared" si="56"/>
        <v>-5.7359663900000015</v>
      </c>
      <c r="O684">
        <f t="shared" ref="O684:O686" si="62">0.6*ASIN(O670)+0.4*ACOS(S670)</f>
        <v>-0.64344405620932965</v>
      </c>
      <c r="P684">
        <f t="shared" si="61"/>
        <v>3.5320260576799289</v>
      </c>
    </row>
    <row r="685" spans="1:18" x14ac:dyDescent="0.3">
      <c r="A685" t="s">
        <v>366</v>
      </c>
      <c r="B685" s="2" t="s">
        <v>1166</v>
      </c>
      <c r="C685" t="s">
        <v>1168</v>
      </c>
      <c r="D685" t="s">
        <v>431</v>
      </c>
      <c r="E685">
        <v>38</v>
      </c>
      <c r="F685">
        <v>49</v>
      </c>
      <c r="G685">
        <f t="shared" si="53"/>
        <v>-11</v>
      </c>
      <c r="H685" t="str">
        <f>IFERROR(VLOOKUP($A685,Sheet2!$A$2:$C$397,2,FALSE),"C")</f>
        <v>A</v>
      </c>
      <c r="I685" s="1">
        <f>IFERROR(VLOOKUP($A685,Sheet2!$A$2:$C$397,3,FALSE),0)</f>
        <v>-1.5</v>
      </c>
      <c r="J685">
        <f>VLOOKUP($H685,Sheet2!$F$4:$G$16,2,FALSE)</f>
        <v>4</v>
      </c>
      <c r="K685" s="1">
        <f t="shared" si="54"/>
        <v>37.25</v>
      </c>
      <c r="L685" s="1">
        <f t="shared" si="55"/>
        <v>49.75</v>
      </c>
      <c r="M685" s="1">
        <f t="shared" si="56"/>
        <v>-12.5</v>
      </c>
      <c r="O685">
        <f t="shared" si="62"/>
        <v>-0.10643976266422218</v>
      </c>
      <c r="P685">
        <f t="shared" si="61"/>
        <v>0.50409513853733323</v>
      </c>
    </row>
    <row r="686" spans="1:18" x14ac:dyDescent="0.3">
      <c r="A686" t="s">
        <v>10</v>
      </c>
      <c r="B686" s="2" t="s">
        <v>1166</v>
      </c>
      <c r="C686" t="s">
        <v>1169</v>
      </c>
      <c r="D686" t="s">
        <v>431</v>
      </c>
      <c r="E686">
        <v>37</v>
      </c>
      <c r="F686">
        <v>41</v>
      </c>
      <c r="G686">
        <f t="shared" si="53"/>
        <v>-4</v>
      </c>
      <c r="H686" t="str">
        <f>IFERROR(VLOOKUP($A686,Sheet2!$A$2:$C$397,2,FALSE),"C")</f>
        <v>B+</v>
      </c>
      <c r="I686" s="1">
        <f>IFERROR(VLOOKUP($A686,Sheet2!$A$2:$C$397,3,FALSE),0)</f>
        <v>0.59550000000000003</v>
      </c>
      <c r="J686">
        <f>VLOOKUP($H686,Sheet2!$F$4:$G$16,2,FALSE)</f>
        <v>3.3</v>
      </c>
      <c r="K686" s="1">
        <f t="shared" si="54"/>
        <v>37.297750000000001</v>
      </c>
      <c r="L686" s="1">
        <f t="shared" si="55"/>
        <v>40.702249999999999</v>
      </c>
      <c r="M686" s="1">
        <f t="shared" si="56"/>
        <v>-3.4044999999999987</v>
      </c>
      <c r="O686">
        <f t="shared" si="62"/>
        <v>0.10643976266422212</v>
      </c>
      <c r="P686">
        <f t="shared" si="61"/>
        <v>-0.89457298531145468</v>
      </c>
    </row>
    <row r="687" spans="1:18" x14ac:dyDescent="0.3">
      <c r="A687" t="s">
        <v>354</v>
      </c>
      <c r="B687" s="2" t="s">
        <v>1170</v>
      </c>
      <c r="C687" t="s">
        <v>1171</v>
      </c>
      <c r="D687" t="s">
        <v>431</v>
      </c>
      <c r="E687">
        <v>43</v>
      </c>
      <c r="F687">
        <v>48</v>
      </c>
      <c r="G687">
        <f t="shared" si="53"/>
        <v>-5</v>
      </c>
      <c r="H687" t="str">
        <f>IFERROR(VLOOKUP($A687,Sheet2!$A$2:$C$397,2,FALSE),"C")</f>
        <v>A+</v>
      </c>
      <c r="I687" s="1">
        <f>IFERROR(VLOOKUP($A687,Sheet2!$A$2:$C$397,3,FALSE),0)</f>
        <v>0.2</v>
      </c>
      <c r="J687">
        <f>VLOOKUP($H687,Sheet2!$F$4:$G$16,2,FALSE)</f>
        <v>4</v>
      </c>
      <c r="K687" s="1">
        <f t="shared" si="54"/>
        <v>43.1</v>
      </c>
      <c r="L687" s="1">
        <f t="shared" si="55"/>
        <v>47.9</v>
      </c>
      <c r="M687" s="1">
        <f t="shared" si="56"/>
        <v>-4.7999999999999972</v>
      </c>
    </row>
    <row r="688" spans="1:18" x14ac:dyDescent="0.3">
      <c r="A688" t="s">
        <v>7</v>
      </c>
      <c r="B688" s="2" t="s">
        <v>1172</v>
      </c>
      <c r="C688" t="s">
        <v>655</v>
      </c>
      <c r="D688" t="s">
        <v>420</v>
      </c>
      <c r="E688">
        <v>44</v>
      </c>
      <c r="F688">
        <v>44</v>
      </c>
      <c r="G688">
        <f t="shared" si="53"/>
        <v>0</v>
      </c>
      <c r="H688" t="str">
        <f>IFERROR(VLOOKUP($A688,Sheet2!$A$2:$C$397,2,FALSE),"C")</f>
        <v>C+</v>
      </c>
      <c r="I688" s="1">
        <f>IFERROR(VLOOKUP($A688,Sheet2!$A$2:$C$397,3,FALSE),0)</f>
        <v>-1.4892512</v>
      </c>
      <c r="J688">
        <f>VLOOKUP($H688,Sheet2!$F$4:$G$16,2,FALSE)</f>
        <v>2.2999999999999998</v>
      </c>
      <c r="K688" s="1">
        <f t="shared" si="54"/>
        <v>43.255374400000001</v>
      </c>
      <c r="L688" s="1">
        <f t="shared" si="55"/>
        <v>44.744625599999999</v>
      </c>
      <c r="M688" s="1">
        <f t="shared" si="56"/>
        <v>-1.4892511999999982</v>
      </c>
    </row>
    <row r="689" spans="1:13" x14ac:dyDescent="0.3">
      <c r="A689" t="s">
        <v>16</v>
      </c>
      <c r="B689" s="2" t="s">
        <v>1173</v>
      </c>
      <c r="C689" t="s">
        <v>1174</v>
      </c>
      <c r="D689" t="s">
        <v>431</v>
      </c>
      <c r="E689">
        <v>40</v>
      </c>
      <c r="F689">
        <v>44</v>
      </c>
      <c r="G689">
        <f t="shared" si="53"/>
        <v>-4</v>
      </c>
      <c r="H689" t="str">
        <f>IFERROR(VLOOKUP($A689,Sheet2!$A$2:$C$397,2,FALSE),"C")</f>
        <v>B</v>
      </c>
      <c r="I689" s="1">
        <f>IFERROR(VLOOKUP($A689,Sheet2!$A$2:$C$397,3,FALSE),0)</f>
        <v>0.26403360999999997</v>
      </c>
      <c r="J689">
        <f>VLOOKUP($H689,Sheet2!$F$4:$G$16,2,FALSE)</f>
        <v>3</v>
      </c>
      <c r="K689" s="1">
        <f t="shared" si="54"/>
        <v>40.132016804999999</v>
      </c>
      <c r="L689" s="1">
        <f t="shared" si="55"/>
        <v>43.867983195000001</v>
      </c>
      <c r="M689" s="1">
        <f t="shared" si="56"/>
        <v>-3.7359663900000015</v>
      </c>
    </row>
    <row r="690" spans="1:13" x14ac:dyDescent="0.3">
      <c r="A690" t="s">
        <v>10</v>
      </c>
      <c r="B690" s="2" t="s">
        <v>1173</v>
      </c>
      <c r="C690" t="s">
        <v>1175</v>
      </c>
      <c r="D690" t="s">
        <v>431</v>
      </c>
      <c r="E690">
        <v>36</v>
      </c>
      <c r="F690">
        <v>45</v>
      </c>
      <c r="G690">
        <f t="shared" si="53"/>
        <v>-9</v>
      </c>
      <c r="H690" t="str">
        <f>IFERROR(VLOOKUP($A690,Sheet2!$A$2:$C$397,2,FALSE),"C")</f>
        <v>B+</v>
      </c>
      <c r="I690" s="1">
        <f>IFERROR(VLOOKUP($A690,Sheet2!$A$2:$C$397,3,FALSE),0)</f>
        <v>0.59550000000000003</v>
      </c>
      <c r="J690">
        <f>VLOOKUP($H690,Sheet2!$F$4:$G$16,2,FALSE)</f>
        <v>3.3</v>
      </c>
      <c r="K690" s="1">
        <f t="shared" si="54"/>
        <v>36.297750000000001</v>
      </c>
      <c r="L690" s="1">
        <f t="shared" si="55"/>
        <v>44.702249999999999</v>
      </c>
      <c r="M690" s="1">
        <f t="shared" si="56"/>
        <v>-8.4044999999999987</v>
      </c>
    </row>
    <row r="691" spans="1:13" x14ac:dyDescent="0.3">
      <c r="A691" t="s">
        <v>15</v>
      </c>
      <c r="B691" s="2" t="s">
        <v>1176</v>
      </c>
      <c r="C691" t="s">
        <v>1177</v>
      </c>
      <c r="D691" t="s">
        <v>431</v>
      </c>
      <c r="E691">
        <v>42</v>
      </c>
      <c r="F691">
        <v>51</v>
      </c>
      <c r="G691">
        <f t="shared" si="53"/>
        <v>-9</v>
      </c>
      <c r="H691" t="str">
        <f>IFERROR(VLOOKUP($A691,Sheet2!$A$2:$C$397,2,FALSE),"C")</f>
        <v>A-</v>
      </c>
      <c r="I691" s="1">
        <f>IFERROR(VLOOKUP($A691,Sheet2!$A$2:$C$397,3,FALSE),0)</f>
        <v>6.8150290000000002E-2</v>
      </c>
      <c r="J691">
        <f>VLOOKUP($H691,Sheet2!$F$4:$G$16,2,FALSE)</f>
        <v>3.7</v>
      </c>
      <c r="K691" s="1">
        <f t="shared" si="54"/>
        <v>42.034075145000003</v>
      </c>
      <c r="L691" s="1">
        <f t="shared" si="55"/>
        <v>50.965924854999997</v>
      </c>
      <c r="M691" s="1">
        <f t="shared" si="56"/>
        <v>-8.9318497099999945</v>
      </c>
    </row>
    <row r="692" spans="1:13" x14ac:dyDescent="0.3">
      <c r="A692" t="s">
        <v>9</v>
      </c>
      <c r="B692" s="2" t="s">
        <v>1178</v>
      </c>
      <c r="C692" t="s">
        <v>812</v>
      </c>
      <c r="D692" t="s">
        <v>431</v>
      </c>
      <c r="E692">
        <v>41</v>
      </c>
      <c r="F692">
        <v>52</v>
      </c>
      <c r="G692">
        <f t="shared" si="53"/>
        <v>-11</v>
      </c>
      <c r="H692" t="str">
        <f>IFERROR(VLOOKUP($A692,Sheet2!$A$2:$C$397,2,FALSE),"C")</f>
        <v>B+</v>
      </c>
      <c r="I692" s="1">
        <f>IFERROR(VLOOKUP($A692,Sheet2!$A$2:$C$397,3,FALSE),0)</f>
        <v>6.0699999999999997E-2</v>
      </c>
      <c r="J692">
        <f>VLOOKUP($H692,Sheet2!$F$4:$G$16,2,FALSE)</f>
        <v>3.3</v>
      </c>
      <c r="K692" s="1">
        <f t="shared" si="54"/>
        <v>41.030349999999999</v>
      </c>
      <c r="L692" s="1">
        <f t="shared" si="55"/>
        <v>51.969650000000001</v>
      </c>
      <c r="M692" s="1">
        <f t="shared" si="56"/>
        <v>-10.939300000000003</v>
      </c>
    </row>
    <row r="693" spans="1:13" x14ac:dyDescent="0.3">
      <c r="A693" t="s">
        <v>11</v>
      </c>
      <c r="B693" s="2" t="s">
        <v>1178</v>
      </c>
      <c r="C693" t="s">
        <v>1179</v>
      </c>
      <c r="D693" t="s">
        <v>431</v>
      </c>
      <c r="E693">
        <v>39</v>
      </c>
      <c r="F693">
        <v>46</v>
      </c>
      <c r="G693">
        <f t="shared" si="53"/>
        <v>-7</v>
      </c>
      <c r="H693" t="str">
        <f>IFERROR(VLOOKUP($A693,Sheet2!$A$2:$C$397,2,FALSE),"C")</f>
        <v>B-</v>
      </c>
      <c r="I693" s="1">
        <f>IFERROR(VLOOKUP($A693,Sheet2!$A$2:$C$397,3,FALSE),0)</f>
        <v>0.62980391999999996</v>
      </c>
      <c r="J693">
        <f>VLOOKUP($H693,Sheet2!$F$4:$G$16,2,FALSE)</f>
        <v>2.7</v>
      </c>
      <c r="K693" s="1">
        <f t="shared" si="54"/>
        <v>39.31490196</v>
      </c>
      <c r="L693" s="1">
        <f t="shared" si="55"/>
        <v>45.68509804</v>
      </c>
      <c r="M693" s="1">
        <f t="shared" si="56"/>
        <v>-6.3701960799999995</v>
      </c>
    </row>
    <row r="694" spans="1:13" x14ac:dyDescent="0.3">
      <c r="A694" t="s">
        <v>7</v>
      </c>
      <c r="B694" s="2" t="s">
        <v>1180</v>
      </c>
      <c r="C694" t="s">
        <v>655</v>
      </c>
      <c r="D694" t="s">
        <v>420</v>
      </c>
      <c r="E694">
        <v>41</v>
      </c>
      <c r="F694">
        <v>48</v>
      </c>
      <c r="G694">
        <f t="shared" si="53"/>
        <v>-7</v>
      </c>
      <c r="H694" t="str">
        <f>IFERROR(VLOOKUP($A694,Sheet2!$A$2:$C$397,2,FALSE),"C")</f>
        <v>C+</v>
      </c>
      <c r="I694" s="1">
        <f>IFERROR(VLOOKUP($A694,Sheet2!$A$2:$C$397,3,FALSE),0)</f>
        <v>-1.4892512</v>
      </c>
      <c r="J694">
        <f>VLOOKUP($H694,Sheet2!$F$4:$G$16,2,FALSE)</f>
        <v>2.2999999999999998</v>
      </c>
      <c r="K694" s="1">
        <f t="shared" si="54"/>
        <v>40.255374400000001</v>
      </c>
      <c r="L694" s="1">
        <f t="shared" si="55"/>
        <v>48.744625599999999</v>
      </c>
      <c r="M694" s="1">
        <f t="shared" si="56"/>
        <v>-8.4892511999999982</v>
      </c>
    </row>
    <row r="695" spans="1:13" x14ac:dyDescent="0.3">
      <c r="A695" t="s">
        <v>16</v>
      </c>
      <c r="B695" s="2" t="s">
        <v>1181</v>
      </c>
      <c r="C695" t="s">
        <v>1182</v>
      </c>
      <c r="D695" t="s">
        <v>431</v>
      </c>
      <c r="E695">
        <v>41</v>
      </c>
      <c r="F695">
        <v>44</v>
      </c>
      <c r="G695">
        <f t="shared" si="53"/>
        <v>-3</v>
      </c>
      <c r="H695" t="str">
        <f>IFERROR(VLOOKUP($A695,Sheet2!$A$2:$C$397,2,FALSE),"C")</f>
        <v>B</v>
      </c>
      <c r="I695" s="1">
        <f>IFERROR(VLOOKUP($A695,Sheet2!$A$2:$C$397,3,FALSE),0)</f>
        <v>0.26403360999999997</v>
      </c>
      <c r="J695">
        <f>VLOOKUP($H695,Sheet2!$F$4:$G$16,2,FALSE)</f>
        <v>3</v>
      </c>
      <c r="K695" s="1">
        <f t="shared" si="54"/>
        <v>41.132016804999999</v>
      </c>
      <c r="L695" s="1">
        <f t="shared" si="55"/>
        <v>43.867983195000001</v>
      </c>
      <c r="M695" s="1">
        <f t="shared" si="56"/>
        <v>-2.7359663900000015</v>
      </c>
    </row>
    <row r="696" spans="1:13" x14ac:dyDescent="0.3">
      <c r="A696" t="s">
        <v>10</v>
      </c>
      <c r="B696" s="2" t="s">
        <v>1181</v>
      </c>
      <c r="C696" t="s">
        <v>1183</v>
      </c>
      <c r="D696" t="s">
        <v>431</v>
      </c>
      <c r="E696">
        <v>39</v>
      </c>
      <c r="F696">
        <v>41</v>
      </c>
      <c r="G696">
        <f t="shared" si="53"/>
        <v>-2</v>
      </c>
      <c r="H696" t="str">
        <f>IFERROR(VLOOKUP($A696,Sheet2!$A$2:$C$397,2,FALSE),"C")</f>
        <v>B+</v>
      </c>
      <c r="I696" s="1">
        <f>IFERROR(VLOOKUP($A696,Sheet2!$A$2:$C$397,3,FALSE),0)</f>
        <v>0.59550000000000003</v>
      </c>
      <c r="J696">
        <f>VLOOKUP($H696,Sheet2!$F$4:$G$16,2,FALSE)</f>
        <v>3.3</v>
      </c>
      <c r="K696" s="1">
        <f t="shared" si="54"/>
        <v>39.297750000000001</v>
      </c>
      <c r="L696" s="1">
        <f t="shared" si="55"/>
        <v>40.702249999999999</v>
      </c>
      <c r="M696" s="1">
        <f t="shared" si="56"/>
        <v>-1.4044999999999987</v>
      </c>
    </row>
    <row r="697" spans="1:13" x14ac:dyDescent="0.3">
      <c r="A697" t="s">
        <v>7</v>
      </c>
      <c r="B697" s="2" t="s">
        <v>1184</v>
      </c>
      <c r="C697" t="s">
        <v>655</v>
      </c>
      <c r="D697" t="s">
        <v>420</v>
      </c>
      <c r="E697">
        <v>41</v>
      </c>
      <c r="F697">
        <v>45</v>
      </c>
      <c r="G697">
        <f t="shared" si="53"/>
        <v>-4</v>
      </c>
      <c r="H697" t="str">
        <f>IFERROR(VLOOKUP($A697,Sheet2!$A$2:$C$397,2,FALSE),"C")</f>
        <v>C+</v>
      </c>
      <c r="I697" s="1">
        <f>IFERROR(VLOOKUP($A697,Sheet2!$A$2:$C$397,3,FALSE),0)</f>
        <v>-1.4892512</v>
      </c>
      <c r="J697">
        <f>VLOOKUP($H697,Sheet2!$F$4:$G$16,2,FALSE)</f>
        <v>2.2999999999999998</v>
      </c>
      <c r="K697" s="1">
        <f t="shared" si="54"/>
        <v>40.255374400000001</v>
      </c>
      <c r="L697" s="1">
        <f t="shared" si="55"/>
        <v>45.744625599999999</v>
      </c>
      <c r="M697" s="1">
        <f t="shared" si="56"/>
        <v>-5.4892511999999982</v>
      </c>
    </row>
    <row r="698" spans="1:13" x14ac:dyDescent="0.3">
      <c r="A698" t="s">
        <v>3</v>
      </c>
      <c r="B698" s="2" t="s">
        <v>1184</v>
      </c>
      <c r="C698" t="s">
        <v>1185</v>
      </c>
      <c r="D698" t="s">
        <v>431</v>
      </c>
      <c r="E698">
        <v>45</v>
      </c>
      <c r="F698">
        <v>45</v>
      </c>
      <c r="G698">
        <f t="shared" si="53"/>
        <v>0</v>
      </c>
      <c r="H698" t="str">
        <f>IFERROR(VLOOKUP($A698,Sheet2!$A$2:$C$397,2,FALSE),"C")</f>
        <v>A-</v>
      </c>
      <c r="I698" s="1">
        <f>IFERROR(VLOOKUP($A698,Sheet2!$A$2:$C$397,3,FALSE),0)</f>
        <v>-0.78254902000000004</v>
      </c>
      <c r="J698">
        <f>VLOOKUP($H698,Sheet2!$F$4:$G$16,2,FALSE)</f>
        <v>3.7</v>
      </c>
      <c r="K698" s="1">
        <f t="shared" si="54"/>
        <v>44.608725489999998</v>
      </c>
      <c r="L698" s="1">
        <f t="shared" si="55"/>
        <v>45.391274510000002</v>
      </c>
      <c r="M698" s="1">
        <f t="shared" si="56"/>
        <v>-0.7825490200000047</v>
      </c>
    </row>
    <row r="699" spans="1:13" x14ac:dyDescent="0.3">
      <c r="A699" t="s">
        <v>16</v>
      </c>
      <c r="B699" s="2" t="s">
        <v>1186</v>
      </c>
      <c r="C699" t="s">
        <v>1187</v>
      </c>
      <c r="D699" t="s">
        <v>431</v>
      </c>
      <c r="E699">
        <v>40</v>
      </c>
      <c r="F699">
        <v>44</v>
      </c>
      <c r="G699">
        <f t="shared" si="53"/>
        <v>-4</v>
      </c>
      <c r="H699" t="str">
        <f>IFERROR(VLOOKUP($A699,Sheet2!$A$2:$C$397,2,FALSE),"C")</f>
        <v>B</v>
      </c>
      <c r="I699" s="1">
        <f>IFERROR(VLOOKUP($A699,Sheet2!$A$2:$C$397,3,FALSE),0)</f>
        <v>0.26403360999999997</v>
      </c>
      <c r="J699">
        <f>VLOOKUP($H699,Sheet2!$F$4:$G$16,2,FALSE)</f>
        <v>3</v>
      </c>
      <c r="K699" s="1">
        <f t="shared" si="54"/>
        <v>40.132016804999999</v>
      </c>
      <c r="L699" s="1">
        <f t="shared" si="55"/>
        <v>43.867983195000001</v>
      </c>
      <c r="M699" s="1">
        <f t="shared" si="56"/>
        <v>-3.7359663900000015</v>
      </c>
    </row>
    <row r="700" spans="1:13" x14ac:dyDescent="0.3">
      <c r="A700" t="s">
        <v>10</v>
      </c>
      <c r="B700" s="2" t="s">
        <v>1186</v>
      </c>
      <c r="C700" t="s">
        <v>1188</v>
      </c>
      <c r="D700" t="s">
        <v>431</v>
      </c>
      <c r="E700">
        <v>36</v>
      </c>
      <c r="F700">
        <v>42</v>
      </c>
      <c r="G700">
        <f t="shared" si="53"/>
        <v>-6</v>
      </c>
      <c r="H700" t="str">
        <f>IFERROR(VLOOKUP($A700,Sheet2!$A$2:$C$397,2,FALSE),"C")</f>
        <v>B+</v>
      </c>
      <c r="I700" s="1">
        <f>IFERROR(VLOOKUP($A700,Sheet2!$A$2:$C$397,3,FALSE),0)</f>
        <v>0.59550000000000003</v>
      </c>
      <c r="J700">
        <f>VLOOKUP($H700,Sheet2!$F$4:$G$16,2,FALSE)</f>
        <v>3.3</v>
      </c>
      <c r="K700" s="1">
        <f t="shared" si="54"/>
        <v>36.297750000000001</v>
      </c>
      <c r="L700" s="1">
        <f t="shared" si="55"/>
        <v>41.702249999999999</v>
      </c>
      <c r="M700" s="1">
        <f t="shared" si="56"/>
        <v>-5.4044999999999987</v>
      </c>
    </row>
    <row r="701" spans="1:13" x14ac:dyDescent="0.3">
      <c r="A701" t="s">
        <v>7</v>
      </c>
      <c r="B701" s="2" t="s">
        <v>1189</v>
      </c>
      <c r="C701" t="s">
        <v>655</v>
      </c>
      <c r="D701" t="s">
        <v>420</v>
      </c>
      <c r="E701">
        <v>40</v>
      </c>
      <c r="F701">
        <v>46</v>
      </c>
      <c r="G701">
        <f t="shared" si="53"/>
        <v>-6</v>
      </c>
      <c r="H701" t="str">
        <f>IFERROR(VLOOKUP($A701,Sheet2!$A$2:$C$397,2,FALSE),"C")</f>
        <v>C+</v>
      </c>
      <c r="I701" s="1">
        <f>IFERROR(VLOOKUP($A701,Sheet2!$A$2:$C$397,3,FALSE),0)</f>
        <v>-1.4892512</v>
      </c>
      <c r="J701">
        <f>VLOOKUP($H701,Sheet2!$F$4:$G$16,2,FALSE)</f>
        <v>2.2999999999999998</v>
      </c>
      <c r="K701" s="1">
        <f t="shared" si="54"/>
        <v>39.255374400000001</v>
      </c>
      <c r="L701" s="1">
        <f t="shared" si="55"/>
        <v>46.744625599999999</v>
      </c>
      <c r="M701" s="1">
        <f t="shared" si="56"/>
        <v>-7.4892511999999982</v>
      </c>
    </row>
    <row r="702" spans="1:13" x14ac:dyDescent="0.3">
      <c r="A702" t="s">
        <v>254</v>
      </c>
      <c r="B702" s="2" t="s">
        <v>1190</v>
      </c>
      <c r="C702" t="s">
        <v>1191</v>
      </c>
      <c r="D702" t="s">
        <v>431</v>
      </c>
      <c r="E702">
        <v>36</v>
      </c>
      <c r="F702">
        <v>43</v>
      </c>
      <c r="G702">
        <f t="shared" si="53"/>
        <v>-7</v>
      </c>
      <c r="H702" t="str">
        <f>IFERROR(VLOOKUP($A702,Sheet2!$A$2:$C$397,2,FALSE),"C")</f>
        <v>C+</v>
      </c>
      <c r="I702" s="1">
        <f>IFERROR(VLOOKUP($A702,Sheet2!$A$2:$C$397,3,FALSE),0)</f>
        <v>-1.5215757999999999</v>
      </c>
      <c r="J702">
        <f>VLOOKUP($H702,Sheet2!$F$4:$G$16,2,FALSE)</f>
        <v>2.2999999999999998</v>
      </c>
      <c r="K702" s="1">
        <f t="shared" si="54"/>
        <v>35.239212100000003</v>
      </c>
      <c r="L702" s="1">
        <f t="shared" si="55"/>
        <v>43.760787899999997</v>
      </c>
      <c r="M702" s="1">
        <f t="shared" si="56"/>
        <v>-8.5215757999999937</v>
      </c>
    </row>
    <row r="703" spans="1:13" x14ac:dyDescent="0.3">
      <c r="A703" t="s">
        <v>16</v>
      </c>
      <c r="B703" s="2" t="s">
        <v>1192</v>
      </c>
      <c r="C703" t="s">
        <v>1193</v>
      </c>
      <c r="D703" t="s">
        <v>431</v>
      </c>
      <c r="E703">
        <v>38</v>
      </c>
      <c r="F703">
        <v>44</v>
      </c>
      <c r="G703">
        <f t="shared" si="53"/>
        <v>-6</v>
      </c>
      <c r="H703" t="str">
        <f>IFERROR(VLOOKUP($A703,Sheet2!$A$2:$C$397,2,FALSE),"C")</f>
        <v>B</v>
      </c>
      <c r="I703" s="1">
        <f>IFERROR(VLOOKUP($A703,Sheet2!$A$2:$C$397,3,FALSE),0)</f>
        <v>0.26403360999999997</v>
      </c>
      <c r="J703">
        <f>VLOOKUP($H703,Sheet2!$F$4:$G$16,2,FALSE)</f>
        <v>3</v>
      </c>
      <c r="K703" s="1">
        <f t="shared" si="54"/>
        <v>38.132016804999999</v>
      </c>
      <c r="L703" s="1">
        <f t="shared" si="55"/>
        <v>43.867983195000001</v>
      </c>
      <c r="M703" s="1">
        <f t="shared" si="56"/>
        <v>-5.7359663900000015</v>
      </c>
    </row>
    <row r="704" spans="1:13" x14ac:dyDescent="0.3">
      <c r="A704" t="s">
        <v>10</v>
      </c>
      <c r="B704" s="2" t="s">
        <v>1192</v>
      </c>
      <c r="C704" t="s">
        <v>1194</v>
      </c>
      <c r="D704" t="s">
        <v>431</v>
      </c>
      <c r="E704">
        <v>37</v>
      </c>
      <c r="F704">
        <v>42</v>
      </c>
      <c r="G704">
        <f t="shared" si="53"/>
        <v>-5</v>
      </c>
      <c r="H704" t="str">
        <f>IFERROR(VLOOKUP($A704,Sheet2!$A$2:$C$397,2,FALSE),"C")</f>
        <v>B+</v>
      </c>
      <c r="I704" s="1">
        <f>IFERROR(VLOOKUP($A704,Sheet2!$A$2:$C$397,3,FALSE),0)</f>
        <v>0.59550000000000003</v>
      </c>
      <c r="J704">
        <f>VLOOKUP($H704,Sheet2!$F$4:$G$16,2,FALSE)</f>
        <v>3.3</v>
      </c>
      <c r="K704" s="1">
        <f t="shared" si="54"/>
        <v>37.297750000000001</v>
      </c>
      <c r="L704" s="1">
        <f t="shared" si="55"/>
        <v>41.702249999999999</v>
      </c>
      <c r="M704" s="1">
        <f t="shared" si="56"/>
        <v>-4.4044999999999987</v>
      </c>
    </row>
    <row r="705" spans="1:13" x14ac:dyDescent="0.3">
      <c r="A705" t="s">
        <v>12</v>
      </c>
      <c r="B705" s="2" t="s">
        <v>1195</v>
      </c>
      <c r="C705" t="s">
        <v>1196</v>
      </c>
      <c r="D705" t="s">
        <v>431</v>
      </c>
      <c r="E705">
        <v>40</v>
      </c>
      <c r="F705">
        <v>47</v>
      </c>
      <c r="G705">
        <f t="shared" si="53"/>
        <v>-7</v>
      </c>
      <c r="H705" t="str">
        <f>IFERROR(VLOOKUP($A705,Sheet2!$A$2:$C$397,2,FALSE),"C")</f>
        <v>A</v>
      </c>
      <c r="I705" s="1">
        <f>IFERROR(VLOOKUP($A705,Sheet2!$A$2:$C$397,3,FALSE),0)</f>
        <v>-0.45775194000000002</v>
      </c>
      <c r="J705">
        <f>VLOOKUP($H705,Sheet2!$F$4:$G$16,2,FALSE)</f>
        <v>4</v>
      </c>
      <c r="K705" s="1">
        <f t="shared" si="54"/>
        <v>39.771124030000003</v>
      </c>
      <c r="L705" s="1">
        <f t="shared" si="55"/>
        <v>47.228875969999997</v>
      </c>
      <c r="M705" s="1">
        <f t="shared" si="56"/>
        <v>-7.4577519399999943</v>
      </c>
    </row>
    <row r="706" spans="1:13" x14ac:dyDescent="0.3">
      <c r="A706" t="s">
        <v>15</v>
      </c>
      <c r="B706" s="2" t="s">
        <v>1197</v>
      </c>
      <c r="C706" t="s">
        <v>1198</v>
      </c>
      <c r="D706" t="s">
        <v>431</v>
      </c>
      <c r="E706">
        <v>39</v>
      </c>
      <c r="F706">
        <v>51</v>
      </c>
      <c r="G706">
        <f t="shared" si="53"/>
        <v>-12</v>
      </c>
      <c r="H706" t="str">
        <f>IFERROR(VLOOKUP($A706,Sheet2!$A$2:$C$397,2,FALSE),"C")</f>
        <v>A-</v>
      </c>
      <c r="I706" s="1">
        <f>IFERROR(VLOOKUP($A706,Sheet2!$A$2:$C$397,3,FALSE),0)</f>
        <v>6.8150290000000002E-2</v>
      </c>
      <c r="J706">
        <f>VLOOKUP($H706,Sheet2!$F$4:$G$16,2,FALSE)</f>
        <v>3.7</v>
      </c>
      <c r="K706" s="1">
        <f t="shared" si="54"/>
        <v>39.034075145000003</v>
      </c>
      <c r="L706" s="1">
        <f t="shared" si="55"/>
        <v>50.965924854999997</v>
      </c>
      <c r="M706" s="1">
        <f t="shared" si="56"/>
        <v>-11.931849709999995</v>
      </c>
    </row>
    <row r="707" spans="1:13" x14ac:dyDescent="0.3">
      <c r="A707" t="s">
        <v>7</v>
      </c>
      <c r="B707" s="2" t="s">
        <v>1199</v>
      </c>
      <c r="C707" t="s">
        <v>655</v>
      </c>
      <c r="D707" t="s">
        <v>420</v>
      </c>
      <c r="E707">
        <v>40</v>
      </c>
      <c r="F707">
        <v>47</v>
      </c>
      <c r="G707">
        <f t="shared" ref="G707:G770" si="63">E707-F707</f>
        <v>-7</v>
      </c>
      <c r="H707" t="str">
        <f>IFERROR(VLOOKUP($A707,Sheet2!$A$2:$C$397,2,FALSE),"C")</f>
        <v>C+</v>
      </c>
      <c r="I707" s="1">
        <f>IFERROR(VLOOKUP($A707,Sheet2!$A$2:$C$397,3,FALSE),0)</f>
        <v>-1.4892512</v>
      </c>
      <c r="J707">
        <f>VLOOKUP($H707,Sheet2!$F$4:$G$16,2,FALSE)</f>
        <v>2.2999999999999998</v>
      </c>
      <c r="K707" s="1">
        <f t="shared" ref="K707:K770" si="64">E707+(I707/2)</f>
        <v>39.255374400000001</v>
      </c>
      <c r="L707" s="1">
        <f t="shared" ref="L707:L770" si="65">F707-(I707/2)</f>
        <v>47.744625599999999</v>
      </c>
      <c r="M707" s="1">
        <f t="shared" ref="M707:M770" si="66">K707-L707</f>
        <v>-8.4892511999999982</v>
      </c>
    </row>
    <row r="708" spans="1:13" x14ac:dyDescent="0.3">
      <c r="A708" t="s">
        <v>4</v>
      </c>
      <c r="B708" s="2" t="s">
        <v>1200</v>
      </c>
      <c r="C708" t="s">
        <v>439</v>
      </c>
      <c r="D708" t="s">
        <v>431</v>
      </c>
      <c r="E708">
        <v>43</v>
      </c>
      <c r="F708">
        <v>49</v>
      </c>
      <c r="G708">
        <f t="shared" si="63"/>
        <v>-6</v>
      </c>
      <c r="H708" t="str">
        <f>IFERROR(VLOOKUP($A708,Sheet2!$A$2:$C$397,2,FALSE),"C")</f>
        <v>A-</v>
      </c>
      <c r="I708" s="1">
        <f>IFERROR(VLOOKUP($A708,Sheet2!$A$2:$C$397,3,FALSE),0)</f>
        <v>0.80923076999999999</v>
      </c>
      <c r="J708">
        <f>VLOOKUP($H708,Sheet2!$F$4:$G$16,2,FALSE)</f>
        <v>3.7</v>
      </c>
      <c r="K708" s="1">
        <f t="shared" si="64"/>
        <v>43.404615385</v>
      </c>
      <c r="L708" s="1">
        <f t="shared" si="65"/>
        <v>48.595384615</v>
      </c>
      <c r="M708" s="1">
        <f t="shared" si="66"/>
        <v>-5.1907692300000008</v>
      </c>
    </row>
    <row r="709" spans="1:13" x14ac:dyDescent="0.3">
      <c r="A709" t="s">
        <v>16</v>
      </c>
      <c r="B709" s="2" t="s">
        <v>1201</v>
      </c>
      <c r="C709" t="s">
        <v>1202</v>
      </c>
      <c r="D709" t="s">
        <v>431</v>
      </c>
      <c r="E709">
        <v>37</v>
      </c>
      <c r="F709">
        <v>45</v>
      </c>
      <c r="G709">
        <f t="shared" si="63"/>
        <v>-8</v>
      </c>
      <c r="H709" t="str">
        <f>IFERROR(VLOOKUP($A709,Sheet2!$A$2:$C$397,2,FALSE),"C")</f>
        <v>B</v>
      </c>
      <c r="I709" s="1">
        <f>IFERROR(VLOOKUP($A709,Sheet2!$A$2:$C$397,3,FALSE),0)</f>
        <v>0.26403360999999997</v>
      </c>
      <c r="J709">
        <f>VLOOKUP($H709,Sheet2!$F$4:$G$16,2,FALSE)</f>
        <v>3</v>
      </c>
      <c r="K709" s="1">
        <f t="shared" si="64"/>
        <v>37.132016804999999</v>
      </c>
      <c r="L709" s="1">
        <f t="shared" si="65"/>
        <v>44.867983195000001</v>
      </c>
      <c r="M709" s="1">
        <f t="shared" si="66"/>
        <v>-7.7359663900000015</v>
      </c>
    </row>
    <row r="710" spans="1:13" x14ac:dyDescent="0.3">
      <c r="A710" t="s">
        <v>7</v>
      </c>
      <c r="B710" s="2" t="s">
        <v>1203</v>
      </c>
      <c r="C710" t="s">
        <v>655</v>
      </c>
      <c r="D710" t="s">
        <v>420</v>
      </c>
      <c r="E710">
        <v>41</v>
      </c>
      <c r="F710">
        <v>46</v>
      </c>
      <c r="G710">
        <f t="shared" si="63"/>
        <v>-5</v>
      </c>
      <c r="H710" t="str">
        <f>IFERROR(VLOOKUP($A710,Sheet2!$A$2:$C$397,2,FALSE),"C")</f>
        <v>C+</v>
      </c>
      <c r="I710" s="1">
        <f>IFERROR(VLOOKUP($A710,Sheet2!$A$2:$C$397,3,FALSE),0)</f>
        <v>-1.4892512</v>
      </c>
      <c r="J710">
        <f>VLOOKUP($H710,Sheet2!$F$4:$G$16,2,FALSE)</f>
        <v>2.2999999999999998</v>
      </c>
      <c r="K710" s="1">
        <f t="shared" si="64"/>
        <v>40.255374400000001</v>
      </c>
      <c r="L710" s="1">
        <f t="shared" si="65"/>
        <v>46.744625599999999</v>
      </c>
      <c r="M710" s="1">
        <f t="shared" si="66"/>
        <v>-6.4892511999999982</v>
      </c>
    </row>
    <row r="711" spans="1:13" x14ac:dyDescent="0.3">
      <c r="A711" t="s">
        <v>10</v>
      </c>
      <c r="B711" s="2" t="s">
        <v>1201</v>
      </c>
      <c r="C711" t="s">
        <v>1204</v>
      </c>
      <c r="D711" t="s">
        <v>431</v>
      </c>
      <c r="E711">
        <v>35</v>
      </c>
      <c r="F711">
        <v>44</v>
      </c>
      <c r="G711">
        <f t="shared" si="63"/>
        <v>-9</v>
      </c>
      <c r="H711" t="str">
        <f>IFERROR(VLOOKUP($A711,Sheet2!$A$2:$C$397,2,FALSE),"C")</f>
        <v>B+</v>
      </c>
      <c r="I711" s="1">
        <f>IFERROR(VLOOKUP($A711,Sheet2!$A$2:$C$397,3,FALSE),0)</f>
        <v>0.59550000000000003</v>
      </c>
      <c r="J711">
        <f>VLOOKUP($H711,Sheet2!$F$4:$G$16,2,FALSE)</f>
        <v>3.3</v>
      </c>
      <c r="K711" s="1">
        <f t="shared" si="64"/>
        <v>35.297750000000001</v>
      </c>
      <c r="L711" s="1">
        <f t="shared" si="65"/>
        <v>43.702249999999999</v>
      </c>
      <c r="M711" s="1">
        <f t="shared" si="66"/>
        <v>-8.4044999999999987</v>
      </c>
    </row>
    <row r="712" spans="1:13" x14ac:dyDescent="0.3">
      <c r="A712" t="s">
        <v>366</v>
      </c>
      <c r="B712" s="2" t="s">
        <v>1205</v>
      </c>
      <c r="C712" t="s">
        <v>1206</v>
      </c>
      <c r="D712" t="s">
        <v>431</v>
      </c>
      <c r="E712">
        <v>40</v>
      </c>
      <c r="F712">
        <v>48</v>
      </c>
      <c r="G712">
        <f t="shared" si="63"/>
        <v>-8</v>
      </c>
      <c r="H712" t="str">
        <f>IFERROR(VLOOKUP($A712,Sheet2!$A$2:$C$397,2,FALSE),"C")</f>
        <v>A</v>
      </c>
      <c r="I712" s="1">
        <f>IFERROR(VLOOKUP($A712,Sheet2!$A$2:$C$397,3,FALSE),0)</f>
        <v>-1.5</v>
      </c>
      <c r="J712">
        <f>VLOOKUP($H712,Sheet2!$F$4:$G$16,2,FALSE)</f>
        <v>4</v>
      </c>
      <c r="K712" s="1">
        <f t="shared" si="64"/>
        <v>39.25</v>
      </c>
      <c r="L712" s="1">
        <f t="shared" si="65"/>
        <v>48.75</v>
      </c>
      <c r="M712" s="1">
        <f t="shared" si="66"/>
        <v>-9.5</v>
      </c>
    </row>
    <row r="713" spans="1:13" x14ac:dyDescent="0.3">
      <c r="A713" t="s">
        <v>16</v>
      </c>
      <c r="B713" s="2" t="s">
        <v>1207</v>
      </c>
      <c r="C713" t="s">
        <v>1208</v>
      </c>
      <c r="D713" t="s">
        <v>431</v>
      </c>
      <c r="E713">
        <v>38</v>
      </c>
      <c r="F713">
        <v>42</v>
      </c>
      <c r="G713">
        <f t="shared" si="63"/>
        <v>-4</v>
      </c>
      <c r="H713" t="str">
        <f>IFERROR(VLOOKUP($A713,Sheet2!$A$2:$C$397,2,FALSE),"C")</f>
        <v>B</v>
      </c>
      <c r="I713" s="1">
        <f>IFERROR(VLOOKUP($A713,Sheet2!$A$2:$C$397,3,FALSE),0)</f>
        <v>0.26403360999999997</v>
      </c>
      <c r="J713">
        <f>VLOOKUP($H713,Sheet2!$F$4:$G$16,2,FALSE)</f>
        <v>3</v>
      </c>
      <c r="K713" s="1">
        <f t="shared" si="64"/>
        <v>38.132016804999999</v>
      </c>
      <c r="L713" s="1">
        <f t="shared" si="65"/>
        <v>41.867983195000001</v>
      </c>
      <c r="M713" s="1">
        <f t="shared" si="66"/>
        <v>-3.7359663900000015</v>
      </c>
    </row>
    <row r="714" spans="1:13" x14ac:dyDescent="0.3">
      <c r="A714" t="s">
        <v>10</v>
      </c>
      <c r="B714" s="2" t="s">
        <v>1207</v>
      </c>
      <c r="C714" t="s">
        <v>1069</v>
      </c>
      <c r="D714" t="s">
        <v>431</v>
      </c>
      <c r="E714">
        <v>34</v>
      </c>
      <c r="F714">
        <v>47</v>
      </c>
      <c r="G714">
        <f t="shared" si="63"/>
        <v>-13</v>
      </c>
      <c r="H714" t="str">
        <f>IFERROR(VLOOKUP($A714,Sheet2!$A$2:$C$397,2,FALSE),"C")</f>
        <v>B+</v>
      </c>
      <c r="I714" s="1">
        <f>IFERROR(VLOOKUP($A714,Sheet2!$A$2:$C$397,3,FALSE),0)</f>
        <v>0.59550000000000003</v>
      </c>
      <c r="J714">
        <f>VLOOKUP($H714,Sheet2!$F$4:$G$16,2,FALSE)</f>
        <v>3.3</v>
      </c>
      <c r="K714" s="1">
        <f t="shared" si="64"/>
        <v>34.297750000000001</v>
      </c>
      <c r="L714" s="1">
        <f t="shared" si="65"/>
        <v>46.702249999999999</v>
      </c>
      <c r="M714" s="1">
        <f t="shared" si="66"/>
        <v>-12.404499999999999</v>
      </c>
    </row>
    <row r="715" spans="1:13" x14ac:dyDescent="0.3">
      <c r="A715" t="s">
        <v>386</v>
      </c>
      <c r="B715" s="2" t="s">
        <v>1209</v>
      </c>
      <c r="C715" t="s">
        <v>439</v>
      </c>
      <c r="D715" t="s">
        <v>431</v>
      </c>
      <c r="E715">
        <v>42</v>
      </c>
      <c r="F715">
        <v>49</v>
      </c>
      <c r="G715">
        <f t="shared" si="63"/>
        <v>-7</v>
      </c>
      <c r="H715" t="str">
        <f>IFERROR(VLOOKUP($A715,Sheet2!$A$2:$C$397,2,FALSE),"C")</f>
        <v>B+</v>
      </c>
      <c r="I715" s="1">
        <f>IFERROR(VLOOKUP($A715,Sheet2!$A$2:$C$397,3,FALSE),0)</f>
        <v>-0.6</v>
      </c>
      <c r="J715">
        <f>VLOOKUP($H715,Sheet2!$F$4:$G$16,2,FALSE)</f>
        <v>3.3</v>
      </c>
      <c r="K715" s="1">
        <f t="shared" si="64"/>
        <v>41.7</v>
      </c>
      <c r="L715" s="1">
        <f t="shared" si="65"/>
        <v>49.3</v>
      </c>
      <c r="M715" s="1">
        <f t="shared" si="66"/>
        <v>-7.5999999999999943</v>
      </c>
    </row>
    <row r="716" spans="1:13" x14ac:dyDescent="0.3">
      <c r="A716" t="s">
        <v>7</v>
      </c>
      <c r="B716" s="2" t="s">
        <v>1210</v>
      </c>
      <c r="C716" t="s">
        <v>655</v>
      </c>
      <c r="D716" t="s">
        <v>420</v>
      </c>
      <c r="E716">
        <v>40</v>
      </c>
      <c r="F716">
        <v>48</v>
      </c>
      <c r="G716">
        <f t="shared" si="63"/>
        <v>-8</v>
      </c>
      <c r="H716" t="str">
        <f>IFERROR(VLOOKUP($A716,Sheet2!$A$2:$C$397,2,FALSE),"C")</f>
        <v>C+</v>
      </c>
      <c r="I716" s="1">
        <f>IFERROR(VLOOKUP($A716,Sheet2!$A$2:$C$397,3,FALSE),0)</f>
        <v>-1.4892512</v>
      </c>
      <c r="J716">
        <f>VLOOKUP($H716,Sheet2!$F$4:$G$16,2,FALSE)</f>
        <v>2.2999999999999998</v>
      </c>
      <c r="K716" s="1">
        <f t="shared" si="64"/>
        <v>39.255374400000001</v>
      </c>
      <c r="L716" s="1">
        <f t="shared" si="65"/>
        <v>48.744625599999999</v>
      </c>
      <c r="M716" s="1">
        <f t="shared" si="66"/>
        <v>-9.4892511999999982</v>
      </c>
    </row>
    <row r="717" spans="1:13" x14ac:dyDescent="0.3">
      <c r="A717" t="s">
        <v>16</v>
      </c>
      <c r="B717" s="2" t="s">
        <v>1211</v>
      </c>
      <c r="C717" t="s">
        <v>1212</v>
      </c>
      <c r="D717" t="s">
        <v>431</v>
      </c>
      <c r="E717">
        <v>38</v>
      </c>
      <c r="F717">
        <v>42</v>
      </c>
      <c r="G717">
        <f t="shared" si="63"/>
        <v>-4</v>
      </c>
      <c r="H717" t="str">
        <f>IFERROR(VLOOKUP($A717,Sheet2!$A$2:$C$397,2,FALSE),"C")</f>
        <v>B</v>
      </c>
      <c r="I717" s="1">
        <f>IFERROR(VLOOKUP($A717,Sheet2!$A$2:$C$397,3,FALSE),0)</f>
        <v>0.26403360999999997</v>
      </c>
      <c r="J717">
        <f>VLOOKUP($H717,Sheet2!$F$4:$G$16,2,FALSE)</f>
        <v>3</v>
      </c>
      <c r="K717" s="1">
        <f t="shared" si="64"/>
        <v>38.132016804999999</v>
      </c>
      <c r="L717" s="1">
        <f t="shared" si="65"/>
        <v>41.867983195000001</v>
      </c>
      <c r="M717" s="1">
        <f t="shared" si="66"/>
        <v>-3.7359663900000015</v>
      </c>
    </row>
    <row r="718" spans="1:13" x14ac:dyDescent="0.3">
      <c r="A718" t="s">
        <v>7</v>
      </c>
      <c r="B718" s="2" t="s">
        <v>1213</v>
      </c>
      <c r="C718" t="s">
        <v>655</v>
      </c>
      <c r="D718" t="s">
        <v>420</v>
      </c>
      <c r="E718">
        <v>40</v>
      </c>
      <c r="F718">
        <v>46</v>
      </c>
      <c r="G718">
        <f t="shared" si="63"/>
        <v>-6</v>
      </c>
      <c r="H718" t="str">
        <f>IFERROR(VLOOKUP($A718,Sheet2!$A$2:$C$397,2,FALSE),"C")</f>
        <v>C+</v>
      </c>
      <c r="I718" s="1">
        <f>IFERROR(VLOOKUP($A718,Sheet2!$A$2:$C$397,3,FALSE),0)</f>
        <v>-1.4892512</v>
      </c>
      <c r="J718">
        <f>VLOOKUP($H718,Sheet2!$F$4:$G$16,2,FALSE)</f>
        <v>2.2999999999999998</v>
      </c>
      <c r="K718" s="1">
        <f t="shared" si="64"/>
        <v>39.255374400000001</v>
      </c>
      <c r="L718" s="1">
        <f t="shared" si="65"/>
        <v>46.744625599999999</v>
      </c>
      <c r="M718" s="1">
        <f t="shared" si="66"/>
        <v>-7.4892511999999982</v>
      </c>
    </row>
    <row r="719" spans="1:13" x14ac:dyDescent="0.3">
      <c r="A719" t="s">
        <v>10</v>
      </c>
      <c r="B719" s="2" t="s">
        <v>1214</v>
      </c>
      <c r="C719" t="s">
        <v>1215</v>
      </c>
      <c r="D719" t="s">
        <v>431</v>
      </c>
      <c r="E719">
        <v>34</v>
      </c>
      <c r="F719">
        <v>44</v>
      </c>
      <c r="G719">
        <f t="shared" si="63"/>
        <v>-10</v>
      </c>
      <c r="H719" t="str">
        <f>IFERROR(VLOOKUP($A719,Sheet2!$A$2:$C$397,2,FALSE),"C")</f>
        <v>B+</v>
      </c>
      <c r="I719" s="1">
        <f>IFERROR(VLOOKUP($A719,Sheet2!$A$2:$C$397,3,FALSE),0)</f>
        <v>0.59550000000000003</v>
      </c>
      <c r="J719">
        <f>VLOOKUP($H719,Sheet2!$F$4:$G$16,2,FALSE)</f>
        <v>3.3</v>
      </c>
      <c r="K719" s="1">
        <f t="shared" si="64"/>
        <v>34.297750000000001</v>
      </c>
      <c r="L719" s="1">
        <f t="shared" si="65"/>
        <v>43.702249999999999</v>
      </c>
      <c r="M719" s="1">
        <f t="shared" si="66"/>
        <v>-9.4044999999999987</v>
      </c>
    </row>
    <row r="720" spans="1:13" x14ac:dyDescent="0.3">
      <c r="A720" t="s">
        <v>15</v>
      </c>
      <c r="B720" s="2" t="s">
        <v>1216</v>
      </c>
      <c r="C720" t="s">
        <v>1015</v>
      </c>
      <c r="D720" t="s">
        <v>431</v>
      </c>
      <c r="E720">
        <v>41</v>
      </c>
      <c r="F720">
        <v>50</v>
      </c>
      <c r="G720">
        <f t="shared" si="63"/>
        <v>-9</v>
      </c>
      <c r="H720" t="str">
        <f>IFERROR(VLOOKUP($A720,Sheet2!$A$2:$C$397,2,FALSE),"C")</f>
        <v>A-</v>
      </c>
      <c r="I720" s="1">
        <f>IFERROR(VLOOKUP($A720,Sheet2!$A$2:$C$397,3,FALSE),0)</f>
        <v>6.8150290000000002E-2</v>
      </c>
      <c r="J720">
        <f>VLOOKUP($H720,Sheet2!$F$4:$G$16,2,FALSE)</f>
        <v>3.7</v>
      </c>
      <c r="K720" s="1">
        <f t="shared" si="64"/>
        <v>41.034075145000003</v>
      </c>
      <c r="L720" s="1">
        <f t="shared" si="65"/>
        <v>49.965924854999997</v>
      </c>
      <c r="M720" s="1">
        <f t="shared" si="66"/>
        <v>-8.9318497099999945</v>
      </c>
    </row>
    <row r="721" spans="1:13" x14ac:dyDescent="0.3">
      <c r="A721" t="s">
        <v>254</v>
      </c>
      <c r="B721" s="2" t="s">
        <v>1217</v>
      </c>
      <c r="C721" t="s">
        <v>1218</v>
      </c>
      <c r="D721" t="s">
        <v>431</v>
      </c>
      <c r="E721">
        <v>36</v>
      </c>
      <c r="F721">
        <v>45</v>
      </c>
      <c r="G721">
        <f t="shared" si="63"/>
        <v>-9</v>
      </c>
      <c r="H721" t="str">
        <f>IFERROR(VLOOKUP($A721,Sheet2!$A$2:$C$397,2,FALSE),"C")</f>
        <v>C+</v>
      </c>
      <c r="I721" s="1">
        <f>IFERROR(VLOOKUP($A721,Sheet2!$A$2:$C$397,3,FALSE),0)</f>
        <v>-1.5215757999999999</v>
      </c>
      <c r="J721">
        <f>VLOOKUP($H721,Sheet2!$F$4:$G$16,2,FALSE)</f>
        <v>2.2999999999999998</v>
      </c>
      <c r="K721" s="1">
        <f t="shared" si="64"/>
        <v>35.239212100000003</v>
      </c>
      <c r="L721" s="1">
        <f t="shared" si="65"/>
        <v>45.760787899999997</v>
      </c>
      <c r="M721" s="1">
        <f t="shared" si="66"/>
        <v>-10.521575799999994</v>
      </c>
    </row>
    <row r="722" spans="1:13" x14ac:dyDescent="0.3">
      <c r="A722" t="s">
        <v>3</v>
      </c>
      <c r="B722" s="2" t="s">
        <v>1219</v>
      </c>
      <c r="C722" t="s">
        <v>439</v>
      </c>
      <c r="D722" t="s">
        <v>1</v>
      </c>
      <c r="E722">
        <v>40</v>
      </c>
      <c r="F722">
        <v>48</v>
      </c>
      <c r="G722">
        <f t="shared" si="63"/>
        <v>-8</v>
      </c>
      <c r="H722" t="str">
        <f>IFERROR(VLOOKUP($A722,Sheet2!$A$2:$C$397,2,FALSE),"C")</f>
        <v>A-</v>
      </c>
      <c r="I722" s="1">
        <f>IFERROR(VLOOKUP($A722,Sheet2!$A$2:$C$397,3,FALSE),0)</f>
        <v>-0.78254902000000004</v>
      </c>
      <c r="J722">
        <f>VLOOKUP($H722,Sheet2!$F$4:$G$16,2,FALSE)</f>
        <v>3.7</v>
      </c>
      <c r="K722" s="1">
        <f t="shared" si="64"/>
        <v>39.608725489999998</v>
      </c>
      <c r="L722" s="1">
        <f t="shared" si="65"/>
        <v>48.391274510000002</v>
      </c>
      <c r="M722" s="1">
        <f t="shared" si="66"/>
        <v>-8.7825490200000047</v>
      </c>
    </row>
    <row r="723" spans="1:13" x14ac:dyDescent="0.3">
      <c r="A723" t="s">
        <v>16</v>
      </c>
      <c r="B723" s="2" t="s">
        <v>1220</v>
      </c>
      <c r="C723" t="s">
        <v>1221</v>
      </c>
      <c r="D723" t="s">
        <v>431</v>
      </c>
      <c r="E723">
        <v>38</v>
      </c>
      <c r="F723">
        <v>43</v>
      </c>
      <c r="G723">
        <f t="shared" si="63"/>
        <v>-5</v>
      </c>
      <c r="H723" t="str">
        <f>IFERROR(VLOOKUP($A723,Sheet2!$A$2:$C$397,2,FALSE),"C")</f>
        <v>B</v>
      </c>
      <c r="I723" s="1">
        <f>IFERROR(VLOOKUP($A723,Sheet2!$A$2:$C$397,3,FALSE),0)</f>
        <v>0.26403360999999997</v>
      </c>
      <c r="J723">
        <f>VLOOKUP($H723,Sheet2!$F$4:$G$16,2,FALSE)</f>
        <v>3</v>
      </c>
      <c r="K723" s="1">
        <f t="shared" si="64"/>
        <v>38.132016804999999</v>
      </c>
      <c r="L723" s="1">
        <f t="shared" si="65"/>
        <v>42.867983195000001</v>
      </c>
      <c r="M723" s="1">
        <f t="shared" si="66"/>
        <v>-4.7359663900000015</v>
      </c>
    </row>
    <row r="724" spans="1:13" x14ac:dyDescent="0.3">
      <c r="A724" t="s">
        <v>10</v>
      </c>
      <c r="B724" s="2" t="s">
        <v>1220</v>
      </c>
      <c r="C724" t="s">
        <v>1222</v>
      </c>
      <c r="D724" t="s">
        <v>431</v>
      </c>
      <c r="E724">
        <v>38</v>
      </c>
      <c r="F724">
        <v>41</v>
      </c>
      <c r="G724">
        <f t="shared" si="63"/>
        <v>-3</v>
      </c>
      <c r="H724" t="str">
        <f>IFERROR(VLOOKUP($A724,Sheet2!$A$2:$C$397,2,FALSE),"C")</f>
        <v>B+</v>
      </c>
      <c r="I724" s="1">
        <f>IFERROR(VLOOKUP($A724,Sheet2!$A$2:$C$397,3,FALSE),0)</f>
        <v>0.59550000000000003</v>
      </c>
      <c r="J724">
        <f>VLOOKUP($H724,Sheet2!$F$4:$G$16,2,FALSE)</f>
        <v>3.3</v>
      </c>
      <c r="K724" s="1">
        <f t="shared" si="64"/>
        <v>38.297750000000001</v>
      </c>
      <c r="L724" s="1">
        <f t="shared" si="65"/>
        <v>40.702249999999999</v>
      </c>
      <c r="M724" s="1">
        <f t="shared" si="66"/>
        <v>-2.4044999999999987</v>
      </c>
    </row>
    <row r="725" spans="1:13" x14ac:dyDescent="0.3">
      <c r="A725" t="s">
        <v>7</v>
      </c>
      <c r="B725" s="2" t="s">
        <v>1223</v>
      </c>
      <c r="C725" t="s">
        <v>655</v>
      </c>
      <c r="D725" t="s">
        <v>420</v>
      </c>
      <c r="E725">
        <v>41</v>
      </c>
      <c r="F725">
        <v>45</v>
      </c>
      <c r="G725">
        <f t="shared" si="63"/>
        <v>-4</v>
      </c>
      <c r="H725" t="str">
        <f>IFERROR(VLOOKUP($A725,Sheet2!$A$2:$C$397,2,FALSE),"C")</f>
        <v>C+</v>
      </c>
      <c r="I725" s="1">
        <f>IFERROR(VLOOKUP($A725,Sheet2!$A$2:$C$397,3,FALSE),0)</f>
        <v>-1.4892512</v>
      </c>
      <c r="J725">
        <f>VLOOKUP($H725,Sheet2!$F$4:$G$16,2,FALSE)</f>
        <v>2.2999999999999998</v>
      </c>
      <c r="K725" s="1">
        <f t="shared" si="64"/>
        <v>40.255374400000001</v>
      </c>
      <c r="L725" s="1">
        <f t="shared" si="65"/>
        <v>45.744625599999999</v>
      </c>
      <c r="M725" s="1">
        <f t="shared" si="66"/>
        <v>-5.4892511999999982</v>
      </c>
    </row>
    <row r="726" spans="1:13" x14ac:dyDescent="0.3">
      <c r="A726" t="s">
        <v>16</v>
      </c>
      <c r="B726" s="2" t="s">
        <v>1224</v>
      </c>
      <c r="C726" t="s">
        <v>1202</v>
      </c>
      <c r="D726" t="s">
        <v>431</v>
      </c>
      <c r="E726">
        <v>37</v>
      </c>
      <c r="F726">
        <v>44</v>
      </c>
      <c r="G726">
        <f t="shared" si="63"/>
        <v>-7</v>
      </c>
      <c r="H726" t="str">
        <f>IFERROR(VLOOKUP($A726,Sheet2!$A$2:$C$397,2,FALSE),"C")</f>
        <v>B</v>
      </c>
      <c r="I726" s="1">
        <f>IFERROR(VLOOKUP($A726,Sheet2!$A$2:$C$397,3,FALSE),0)</f>
        <v>0.26403360999999997</v>
      </c>
      <c r="J726">
        <f>VLOOKUP($H726,Sheet2!$F$4:$G$16,2,FALSE)</f>
        <v>3</v>
      </c>
      <c r="K726" s="1">
        <f t="shared" si="64"/>
        <v>37.132016804999999</v>
      </c>
      <c r="L726" s="1">
        <f t="shared" si="65"/>
        <v>43.867983195000001</v>
      </c>
      <c r="M726" s="1">
        <f t="shared" si="66"/>
        <v>-6.7359663900000015</v>
      </c>
    </row>
    <row r="727" spans="1:13" x14ac:dyDescent="0.3">
      <c r="A727" t="s">
        <v>10</v>
      </c>
      <c r="B727" s="2" t="s">
        <v>1224</v>
      </c>
      <c r="C727" t="s">
        <v>1225</v>
      </c>
      <c r="D727" t="s">
        <v>431</v>
      </c>
      <c r="E727">
        <v>36</v>
      </c>
      <c r="F727">
        <v>42</v>
      </c>
      <c r="G727">
        <f t="shared" si="63"/>
        <v>-6</v>
      </c>
      <c r="H727" t="str">
        <f>IFERROR(VLOOKUP($A727,Sheet2!$A$2:$C$397,2,FALSE),"C")</f>
        <v>B+</v>
      </c>
      <c r="I727" s="1">
        <f>IFERROR(VLOOKUP($A727,Sheet2!$A$2:$C$397,3,FALSE),0)</f>
        <v>0.59550000000000003</v>
      </c>
      <c r="J727">
        <f>VLOOKUP($H727,Sheet2!$F$4:$G$16,2,FALSE)</f>
        <v>3.3</v>
      </c>
      <c r="K727" s="1">
        <f t="shared" si="64"/>
        <v>36.297750000000001</v>
      </c>
      <c r="L727" s="1">
        <f t="shared" si="65"/>
        <v>41.702249999999999</v>
      </c>
      <c r="M727" s="1">
        <f t="shared" si="66"/>
        <v>-5.4044999999999987</v>
      </c>
    </row>
    <row r="728" spans="1:13" x14ac:dyDescent="0.3">
      <c r="A728" t="s">
        <v>400</v>
      </c>
      <c r="B728" s="2" t="s">
        <v>1226</v>
      </c>
      <c r="C728" t="s">
        <v>426</v>
      </c>
      <c r="D728" t="s">
        <v>431</v>
      </c>
      <c r="E728">
        <v>39</v>
      </c>
      <c r="F728">
        <v>45</v>
      </c>
      <c r="G728">
        <f t="shared" si="63"/>
        <v>-6</v>
      </c>
      <c r="H728" t="str">
        <f>IFERROR(VLOOKUP($A728,Sheet2!$A$2:$C$397,2,FALSE),"C")</f>
        <v>B+</v>
      </c>
      <c r="I728" s="1">
        <f>IFERROR(VLOOKUP($A728,Sheet2!$A$2:$C$397,3,FALSE),0)</f>
        <v>0.59554054000000001</v>
      </c>
      <c r="J728">
        <f>VLOOKUP($H728,Sheet2!$F$4:$G$16,2,FALSE)</f>
        <v>3.3</v>
      </c>
      <c r="K728" s="1">
        <f t="shared" si="64"/>
        <v>39.297770270000001</v>
      </c>
      <c r="L728" s="1">
        <f t="shared" si="65"/>
        <v>44.702229729999999</v>
      </c>
      <c r="M728" s="1">
        <f t="shared" si="66"/>
        <v>-5.4044594599999982</v>
      </c>
    </row>
    <row r="729" spans="1:13" x14ac:dyDescent="0.3">
      <c r="A729" t="s">
        <v>15</v>
      </c>
      <c r="B729" s="2" t="s">
        <v>1227</v>
      </c>
      <c r="C729" t="s">
        <v>609</v>
      </c>
      <c r="D729" t="s">
        <v>431</v>
      </c>
      <c r="E729">
        <v>43</v>
      </c>
      <c r="F729">
        <v>49</v>
      </c>
      <c r="G729">
        <f t="shared" si="63"/>
        <v>-6</v>
      </c>
      <c r="H729" t="str">
        <f>IFERROR(VLOOKUP($A729,Sheet2!$A$2:$C$397,2,FALSE),"C")</f>
        <v>A-</v>
      </c>
      <c r="I729" s="1">
        <f>IFERROR(VLOOKUP($A729,Sheet2!$A$2:$C$397,3,FALSE),0)</f>
        <v>6.8150290000000002E-2</v>
      </c>
      <c r="J729">
        <f>VLOOKUP($H729,Sheet2!$F$4:$G$16,2,FALSE)</f>
        <v>3.7</v>
      </c>
      <c r="K729" s="1">
        <f t="shared" si="64"/>
        <v>43.034075145000003</v>
      </c>
      <c r="L729" s="1">
        <f t="shared" si="65"/>
        <v>48.965924854999997</v>
      </c>
      <c r="M729" s="1">
        <f t="shared" si="66"/>
        <v>-5.9318497099999945</v>
      </c>
    </row>
    <row r="730" spans="1:13" x14ac:dyDescent="0.3">
      <c r="A730" t="s">
        <v>9</v>
      </c>
      <c r="B730" s="2" t="s">
        <v>1227</v>
      </c>
      <c r="C730" t="s">
        <v>1228</v>
      </c>
      <c r="D730" t="s">
        <v>431</v>
      </c>
      <c r="E730">
        <v>42</v>
      </c>
      <c r="F730">
        <v>50</v>
      </c>
      <c r="G730">
        <f t="shared" si="63"/>
        <v>-8</v>
      </c>
      <c r="H730" t="str">
        <f>IFERROR(VLOOKUP($A730,Sheet2!$A$2:$C$397,2,FALSE),"C")</f>
        <v>B+</v>
      </c>
      <c r="I730" s="1">
        <f>IFERROR(VLOOKUP($A730,Sheet2!$A$2:$C$397,3,FALSE),0)</f>
        <v>6.0699999999999997E-2</v>
      </c>
      <c r="J730">
        <f>VLOOKUP($H730,Sheet2!$F$4:$G$16,2,FALSE)</f>
        <v>3.3</v>
      </c>
      <c r="K730" s="1">
        <f t="shared" si="64"/>
        <v>42.030349999999999</v>
      </c>
      <c r="L730" s="1">
        <f t="shared" si="65"/>
        <v>49.969650000000001</v>
      </c>
      <c r="M730" s="1">
        <f t="shared" si="66"/>
        <v>-7.9393000000000029</v>
      </c>
    </row>
    <row r="731" spans="1:13" x14ac:dyDescent="0.3">
      <c r="A731" t="s">
        <v>0</v>
      </c>
      <c r="B731" s="2" t="s">
        <v>1227</v>
      </c>
      <c r="C731" t="s">
        <v>1229</v>
      </c>
      <c r="D731" t="s">
        <v>431</v>
      </c>
      <c r="E731">
        <v>43</v>
      </c>
      <c r="F731">
        <v>48</v>
      </c>
      <c r="G731">
        <f t="shared" si="63"/>
        <v>-5</v>
      </c>
      <c r="H731" t="str">
        <f>IFERROR(VLOOKUP($A731,Sheet2!$A$2:$C$397,2,FALSE),"C")</f>
        <v>B</v>
      </c>
      <c r="I731" s="1">
        <f>IFERROR(VLOOKUP($A731,Sheet2!$A$2:$C$397,3,FALSE),0)</f>
        <v>-0.90473683999999999</v>
      </c>
      <c r="J731">
        <f>VLOOKUP($H731,Sheet2!$F$4:$G$16,2,FALSE)</f>
        <v>3</v>
      </c>
      <c r="K731" s="1">
        <f t="shared" si="64"/>
        <v>42.547631580000001</v>
      </c>
      <c r="L731" s="1">
        <f t="shared" si="65"/>
        <v>48.452368419999999</v>
      </c>
      <c r="M731" s="1">
        <f t="shared" si="66"/>
        <v>-5.9047368399999982</v>
      </c>
    </row>
    <row r="732" spans="1:13" x14ac:dyDescent="0.3">
      <c r="A732" t="s">
        <v>354</v>
      </c>
      <c r="B732" s="2" t="s">
        <v>1230</v>
      </c>
      <c r="C732" t="s">
        <v>1231</v>
      </c>
      <c r="D732" t="s">
        <v>431</v>
      </c>
      <c r="E732">
        <v>41</v>
      </c>
      <c r="F732">
        <v>48</v>
      </c>
      <c r="G732">
        <f t="shared" si="63"/>
        <v>-7</v>
      </c>
      <c r="H732" t="str">
        <f>IFERROR(VLOOKUP($A732,Sheet2!$A$2:$C$397,2,FALSE),"C")</f>
        <v>A+</v>
      </c>
      <c r="I732" s="1">
        <f>IFERROR(VLOOKUP($A732,Sheet2!$A$2:$C$397,3,FALSE),0)</f>
        <v>0.2</v>
      </c>
      <c r="J732">
        <f>VLOOKUP($H732,Sheet2!$F$4:$G$16,2,FALSE)</f>
        <v>4</v>
      </c>
      <c r="K732" s="1">
        <f t="shared" si="64"/>
        <v>41.1</v>
      </c>
      <c r="L732" s="1">
        <f t="shared" si="65"/>
        <v>47.9</v>
      </c>
      <c r="M732" s="1">
        <f t="shared" si="66"/>
        <v>-6.7999999999999972</v>
      </c>
    </row>
    <row r="733" spans="1:13" x14ac:dyDescent="0.3">
      <c r="A733" t="s">
        <v>7</v>
      </c>
      <c r="B733" s="2" t="s">
        <v>1232</v>
      </c>
      <c r="C733" t="s">
        <v>655</v>
      </c>
      <c r="D733" t="s">
        <v>420</v>
      </c>
      <c r="E733">
        <v>41</v>
      </c>
      <c r="F733">
        <v>45</v>
      </c>
      <c r="G733">
        <f t="shared" si="63"/>
        <v>-4</v>
      </c>
      <c r="H733" t="str">
        <f>IFERROR(VLOOKUP($A733,Sheet2!$A$2:$C$397,2,FALSE),"C")</f>
        <v>C+</v>
      </c>
      <c r="I733" s="1">
        <f>IFERROR(VLOOKUP($A733,Sheet2!$A$2:$C$397,3,FALSE),0)</f>
        <v>-1.4892512</v>
      </c>
      <c r="J733">
        <f>VLOOKUP($H733,Sheet2!$F$4:$G$16,2,FALSE)</f>
        <v>2.2999999999999998</v>
      </c>
      <c r="K733" s="1">
        <f t="shared" si="64"/>
        <v>40.255374400000001</v>
      </c>
      <c r="L733" s="1">
        <f t="shared" si="65"/>
        <v>45.744625599999999</v>
      </c>
      <c r="M733" s="1">
        <f t="shared" si="66"/>
        <v>-5.4892511999999982</v>
      </c>
    </row>
    <row r="734" spans="1:13" x14ac:dyDescent="0.3">
      <c r="A734" t="s">
        <v>16</v>
      </c>
      <c r="B734" s="2" t="s">
        <v>1233</v>
      </c>
      <c r="C734" t="s">
        <v>1234</v>
      </c>
      <c r="D734" t="s">
        <v>431</v>
      </c>
      <c r="E734">
        <v>37</v>
      </c>
      <c r="F734">
        <v>43</v>
      </c>
      <c r="G734">
        <f t="shared" si="63"/>
        <v>-6</v>
      </c>
      <c r="H734" t="str">
        <f>IFERROR(VLOOKUP($A734,Sheet2!$A$2:$C$397,2,FALSE),"C")</f>
        <v>B</v>
      </c>
      <c r="I734" s="1">
        <f>IFERROR(VLOOKUP($A734,Sheet2!$A$2:$C$397,3,FALSE),0)</f>
        <v>0.26403360999999997</v>
      </c>
      <c r="J734">
        <f>VLOOKUP($H734,Sheet2!$F$4:$G$16,2,FALSE)</f>
        <v>3</v>
      </c>
      <c r="K734" s="1">
        <f t="shared" si="64"/>
        <v>37.132016804999999</v>
      </c>
      <c r="L734" s="1">
        <f t="shared" si="65"/>
        <v>42.867983195000001</v>
      </c>
      <c r="M734" s="1">
        <f t="shared" si="66"/>
        <v>-5.7359663900000015</v>
      </c>
    </row>
    <row r="735" spans="1:13" x14ac:dyDescent="0.3">
      <c r="A735" t="s">
        <v>10</v>
      </c>
      <c r="B735" s="2" t="s">
        <v>1233</v>
      </c>
      <c r="C735" t="s">
        <v>1235</v>
      </c>
      <c r="D735" t="s">
        <v>431</v>
      </c>
      <c r="E735">
        <v>35</v>
      </c>
      <c r="F735">
        <v>45</v>
      </c>
      <c r="G735">
        <f t="shared" si="63"/>
        <v>-10</v>
      </c>
      <c r="H735" t="str">
        <f>IFERROR(VLOOKUP($A735,Sheet2!$A$2:$C$397,2,FALSE),"C")</f>
        <v>B+</v>
      </c>
      <c r="I735" s="1">
        <f>IFERROR(VLOOKUP($A735,Sheet2!$A$2:$C$397,3,FALSE),0)</f>
        <v>0.59550000000000003</v>
      </c>
      <c r="J735">
        <f>VLOOKUP($H735,Sheet2!$F$4:$G$16,2,FALSE)</f>
        <v>3.3</v>
      </c>
      <c r="K735" s="1">
        <f t="shared" si="64"/>
        <v>35.297750000000001</v>
      </c>
      <c r="L735" s="1">
        <f t="shared" si="65"/>
        <v>44.702249999999999</v>
      </c>
      <c r="M735" s="1">
        <f t="shared" si="66"/>
        <v>-9.4044999999999987</v>
      </c>
    </row>
    <row r="736" spans="1:13" x14ac:dyDescent="0.3">
      <c r="A736" t="s">
        <v>11</v>
      </c>
      <c r="B736" s="2" t="s">
        <v>1233</v>
      </c>
      <c r="C736" t="s">
        <v>1236</v>
      </c>
      <c r="D736" t="s">
        <v>431</v>
      </c>
      <c r="E736">
        <v>43</v>
      </c>
      <c r="F736">
        <v>48</v>
      </c>
      <c r="G736">
        <f t="shared" si="63"/>
        <v>-5</v>
      </c>
      <c r="H736" t="str">
        <f>IFERROR(VLOOKUP($A736,Sheet2!$A$2:$C$397,2,FALSE),"C")</f>
        <v>B-</v>
      </c>
      <c r="I736" s="1">
        <f>IFERROR(VLOOKUP($A736,Sheet2!$A$2:$C$397,3,FALSE),0)</f>
        <v>0.62980391999999996</v>
      </c>
      <c r="J736">
        <f>VLOOKUP($H736,Sheet2!$F$4:$G$16,2,FALSE)</f>
        <v>2.7</v>
      </c>
      <c r="K736" s="1">
        <f t="shared" si="64"/>
        <v>43.31490196</v>
      </c>
      <c r="L736" s="1">
        <f t="shared" si="65"/>
        <v>47.68509804</v>
      </c>
      <c r="M736" s="1">
        <f t="shared" si="66"/>
        <v>-4.3701960799999995</v>
      </c>
    </row>
    <row r="737" spans="1:13" x14ac:dyDescent="0.3">
      <c r="A737" t="s">
        <v>7</v>
      </c>
      <c r="B737" s="2" t="s">
        <v>1237</v>
      </c>
      <c r="C737" t="s">
        <v>655</v>
      </c>
      <c r="D737" t="s">
        <v>420</v>
      </c>
      <c r="E737">
        <v>40</v>
      </c>
      <c r="F737">
        <v>44</v>
      </c>
      <c r="G737">
        <f t="shared" si="63"/>
        <v>-4</v>
      </c>
      <c r="H737" t="str">
        <f>IFERROR(VLOOKUP($A737,Sheet2!$A$2:$C$397,2,FALSE),"C")</f>
        <v>C+</v>
      </c>
      <c r="I737" s="1">
        <f>IFERROR(VLOOKUP($A737,Sheet2!$A$2:$C$397,3,FALSE),0)</f>
        <v>-1.4892512</v>
      </c>
      <c r="J737">
        <f>VLOOKUP($H737,Sheet2!$F$4:$G$16,2,FALSE)</f>
        <v>2.2999999999999998</v>
      </c>
      <c r="K737" s="1">
        <f t="shared" si="64"/>
        <v>39.255374400000001</v>
      </c>
      <c r="L737" s="1">
        <f t="shared" si="65"/>
        <v>44.744625599999999</v>
      </c>
      <c r="M737" s="1">
        <f t="shared" si="66"/>
        <v>-5.4892511999999982</v>
      </c>
    </row>
    <row r="738" spans="1:13" x14ac:dyDescent="0.3">
      <c r="A738" t="s">
        <v>366</v>
      </c>
      <c r="B738" s="2" t="s">
        <v>1238</v>
      </c>
      <c r="C738" t="s">
        <v>923</v>
      </c>
      <c r="D738" t="s">
        <v>431</v>
      </c>
      <c r="E738">
        <v>39</v>
      </c>
      <c r="F738">
        <v>48</v>
      </c>
      <c r="G738">
        <f t="shared" si="63"/>
        <v>-9</v>
      </c>
      <c r="H738" t="str">
        <f>IFERROR(VLOOKUP($A738,Sheet2!$A$2:$C$397,2,FALSE),"C")</f>
        <v>A</v>
      </c>
      <c r="I738" s="1">
        <f>IFERROR(VLOOKUP($A738,Sheet2!$A$2:$C$397,3,FALSE),0)</f>
        <v>-1.5</v>
      </c>
      <c r="J738">
        <f>VLOOKUP($H738,Sheet2!$F$4:$G$16,2,FALSE)</f>
        <v>4</v>
      </c>
      <c r="K738" s="1">
        <f t="shared" si="64"/>
        <v>38.25</v>
      </c>
      <c r="L738" s="1">
        <f t="shared" si="65"/>
        <v>48.75</v>
      </c>
      <c r="M738" s="1">
        <f t="shared" si="66"/>
        <v>-10.5</v>
      </c>
    </row>
    <row r="739" spans="1:13" x14ac:dyDescent="0.3">
      <c r="A739" t="s">
        <v>16</v>
      </c>
      <c r="B739" s="2" t="s">
        <v>1239</v>
      </c>
      <c r="C739" t="s">
        <v>1240</v>
      </c>
      <c r="D739" t="s">
        <v>431</v>
      </c>
      <c r="E739">
        <v>38</v>
      </c>
      <c r="F739">
        <v>44</v>
      </c>
      <c r="G739">
        <f t="shared" si="63"/>
        <v>-6</v>
      </c>
      <c r="H739" t="str">
        <f>IFERROR(VLOOKUP($A739,Sheet2!$A$2:$C$397,2,FALSE),"C")</f>
        <v>B</v>
      </c>
      <c r="I739" s="1">
        <f>IFERROR(VLOOKUP($A739,Sheet2!$A$2:$C$397,3,FALSE),0)</f>
        <v>0.26403360999999997</v>
      </c>
      <c r="J739">
        <f>VLOOKUP($H739,Sheet2!$F$4:$G$16,2,FALSE)</f>
        <v>3</v>
      </c>
      <c r="K739" s="1">
        <f t="shared" si="64"/>
        <v>38.132016804999999</v>
      </c>
      <c r="L739" s="1">
        <f t="shared" si="65"/>
        <v>43.867983195000001</v>
      </c>
      <c r="M739" s="1">
        <f t="shared" si="66"/>
        <v>-5.7359663900000015</v>
      </c>
    </row>
    <row r="740" spans="1:13" x14ac:dyDescent="0.3">
      <c r="A740" t="s">
        <v>10</v>
      </c>
      <c r="B740" s="2" t="s">
        <v>1239</v>
      </c>
      <c r="C740" t="s">
        <v>1241</v>
      </c>
      <c r="D740" t="s">
        <v>431</v>
      </c>
      <c r="E740">
        <v>32</v>
      </c>
      <c r="F740">
        <v>43</v>
      </c>
      <c r="G740">
        <f t="shared" si="63"/>
        <v>-11</v>
      </c>
      <c r="H740" t="str">
        <f>IFERROR(VLOOKUP($A740,Sheet2!$A$2:$C$397,2,FALSE),"C")</f>
        <v>B+</v>
      </c>
      <c r="I740" s="1">
        <f>IFERROR(VLOOKUP($A740,Sheet2!$A$2:$C$397,3,FALSE),0)</f>
        <v>0.59550000000000003</v>
      </c>
      <c r="J740">
        <f>VLOOKUP($H740,Sheet2!$F$4:$G$16,2,FALSE)</f>
        <v>3.3</v>
      </c>
      <c r="K740" s="1">
        <f t="shared" si="64"/>
        <v>32.297750000000001</v>
      </c>
      <c r="L740" s="1">
        <f t="shared" si="65"/>
        <v>42.702249999999999</v>
      </c>
      <c r="M740" s="1">
        <f t="shared" si="66"/>
        <v>-10.404499999999999</v>
      </c>
    </row>
    <row r="741" spans="1:13" x14ac:dyDescent="0.3">
      <c r="A741" t="s">
        <v>4</v>
      </c>
      <c r="B741" s="2" t="s">
        <v>1242</v>
      </c>
      <c r="C741" t="s">
        <v>439</v>
      </c>
      <c r="D741" t="s">
        <v>431</v>
      </c>
      <c r="E741">
        <v>40</v>
      </c>
      <c r="F741">
        <v>50</v>
      </c>
      <c r="G741">
        <f t="shared" si="63"/>
        <v>-10</v>
      </c>
      <c r="H741" t="str">
        <f>IFERROR(VLOOKUP($A741,Sheet2!$A$2:$C$397,2,FALSE),"C")</f>
        <v>A-</v>
      </c>
      <c r="I741" s="1">
        <f>IFERROR(VLOOKUP($A741,Sheet2!$A$2:$C$397,3,FALSE),0)</f>
        <v>0.80923076999999999</v>
      </c>
      <c r="J741">
        <f>VLOOKUP($H741,Sheet2!$F$4:$G$16,2,FALSE)</f>
        <v>3.7</v>
      </c>
      <c r="K741" s="1">
        <f t="shared" si="64"/>
        <v>40.404615385</v>
      </c>
      <c r="L741" s="1">
        <f t="shared" si="65"/>
        <v>49.595384615</v>
      </c>
      <c r="M741" s="1">
        <f t="shared" si="66"/>
        <v>-9.1907692300000008</v>
      </c>
    </row>
    <row r="742" spans="1:13" x14ac:dyDescent="0.3">
      <c r="A742" t="s">
        <v>15</v>
      </c>
      <c r="B742" s="2" t="s">
        <v>1239</v>
      </c>
      <c r="C742" t="s">
        <v>1243</v>
      </c>
      <c r="D742" t="s">
        <v>431</v>
      </c>
      <c r="E742">
        <v>40</v>
      </c>
      <c r="F742">
        <v>47</v>
      </c>
      <c r="G742">
        <f t="shared" si="63"/>
        <v>-7</v>
      </c>
      <c r="H742" t="str">
        <f>IFERROR(VLOOKUP($A742,Sheet2!$A$2:$C$397,2,FALSE),"C")</f>
        <v>A-</v>
      </c>
      <c r="I742" s="1">
        <f>IFERROR(VLOOKUP($A742,Sheet2!$A$2:$C$397,3,FALSE),0)</f>
        <v>6.8150290000000002E-2</v>
      </c>
      <c r="J742">
        <f>VLOOKUP($H742,Sheet2!$F$4:$G$16,2,FALSE)</f>
        <v>3.7</v>
      </c>
      <c r="K742" s="1">
        <f t="shared" si="64"/>
        <v>40.034075145000003</v>
      </c>
      <c r="L742" s="1">
        <f t="shared" si="65"/>
        <v>46.965924854999997</v>
      </c>
      <c r="M742" s="1">
        <f t="shared" si="66"/>
        <v>-6.9318497099999945</v>
      </c>
    </row>
    <row r="743" spans="1:13" x14ac:dyDescent="0.3">
      <c r="A743" t="s">
        <v>3</v>
      </c>
      <c r="B743" s="2" t="s">
        <v>1239</v>
      </c>
      <c r="C743" t="s">
        <v>609</v>
      </c>
      <c r="D743" t="s">
        <v>1</v>
      </c>
      <c r="E743">
        <v>40</v>
      </c>
      <c r="F743">
        <v>47</v>
      </c>
      <c r="G743">
        <f t="shared" si="63"/>
        <v>-7</v>
      </c>
      <c r="H743" t="str">
        <f>IFERROR(VLOOKUP($A743,Sheet2!$A$2:$C$397,2,FALSE),"C")</f>
        <v>A-</v>
      </c>
      <c r="I743" s="1">
        <f>IFERROR(VLOOKUP($A743,Sheet2!$A$2:$C$397,3,FALSE),0)</f>
        <v>-0.78254902000000004</v>
      </c>
      <c r="J743">
        <f>VLOOKUP($H743,Sheet2!$F$4:$G$16,2,FALSE)</f>
        <v>3.7</v>
      </c>
      <c r="K743" s="1">
        <f t="shared" si="64"/>
        <v>39.608725489999998</v>
      </c>
      <c r="L743" s="1">
        <f t="shared" si="65"/>
        <v>47.391274510000002</v>
      </c>
      <c r="M743" s="1">
        <f t="shared" si="66"/>
        <v>-7.7825490200000047</v>
      </c>
    </row>
    <row r="744" spans="1:13" x14ac:dyDescent="0.3">
      <c r="A744" t="s">
        <v>7</v>
      </c>
      <c r="B744" s="2" t="s">
        <v>1244</v>
      </c>
      <c r="C744" t="s">
        <v>655</v>
      </c>
      <c r="D744" t="s">
        <v>420</v>
      </c>
      <c r="E744">
        <v>41</v>
      </c>
      <c r="F744">
        <v>45</v>
      </c>
      <c r="G744">
        <f t="shared" si="63"/>
        <v>-4</v>
      </c>
      <c r="H744" t="str">
        <f>IFERROR(VLOOKUP($A744,Sheet2!$A$2:$C$397,2,FALSE),"C")</f>
        <v>C+</v>
      </c>
      <c r="I744" s="1">
        <f>IFERROR(VLOOKUP($A744,Sheet2!$A$2:$C$397,3,FALSE),0)</f>
        <v>-1.4892512</v>
      </c>
      <c r="J744">
        <f>VLOOKUP($H744,Sheet2!$F$4:$G$16,2,FALSE)</f>
        <v>2.2999999999999998</v>
      </c>
      <c r="K744" s="1">
        <f t="shared" si="64"/>
        <v>40.255374400000001</v>
      </c>
      <c r="L744" s="1">
        <f t="shared" si="65"/>
        <v>45.744625599999999</v>
      </c>
      <c r="M744" s="1">
        <f t="shared" si="66"/>
        <v>-5.4892511999999982</v>
      </c>
    </row>
    <row r="745" spans="1:13" x14ac:dyDescent="0.3">
      <c r="A745" t="s">
        <v>16</v>
      </c>
      <c r="B745" s="2" t="s">
        <v>1245</v>
      </c>
      <c r="C745" t="s">
        <v>1246</v>
      </c>
      <c r="D745" t="s">
        <v>431</v>
      </c>
      <c r="E745">
        <v>39</v>
      </c>
      <c r="F745">
        <v>42</v>
      </c>
      <c r="G745">
        <f t="shared" si="63"/>
        <v>-3</v>
      </c>
      <c r="H745" t="str">
        <f>IFERROR(VLOOKUP($A745,Sheet2!$A$2:$C$397,2,FALSE),"C")</f>
        <v>B</v>
      </c>
      <c r="I745" s="1">
        <f>IFERROR(VLOOKUP($A745,Sheet2!$A$2:$C$397,3,FALSE),0)</f>
        <v>0.26403360999999997</v>
      </c>
      <c r="J745">
        <f>VLOOKUP($H745,Sheet2!$F$4:$G$16,2,FALSE)</f>
        <v>3</v>
      </c>
      <c r="K745" s="1">
        <f t="shared" si="64"/>
        <v>39.132016804999999</v>
      </c>
      <c r="L745" s="1">
        <f t="shared" si="65"/>
        <v>41.867983195000001</v>
      </c>
      <c r="M745" s="1">
        <f t="shared" si="66"/>
        <v>-2.7359663900000015</v>
      </c>
    </row>
    <row r="746" spans="1:13" x14ac:dyDescent="0.3">
      <c r="A746" t="s">
        <v>10</v>
      </c>
      <c r="B746" s="2" t="s">
        <v>1245</v>
      </c>
      <c r="C746" t="s">
        <v>1247</v>
      </c>
      <c r="D746" t="s">
        <v>431</v>
      </c>
      <c r="E746">
        <v>37</v>
      </c>
      <c r="F746">
        <v>39</v>
      </c>
      <c r="G746">
        <f t="shared" si="63"/>
        <v>-2</v>
      </c>
      <c r="H746" t="str">
        <f>IFERROR(VLOOKUP($A746,Sheet2!$A$2:$C$397,2,FALSE),"C")</f>
        <v>B+</v>
      </c>
      <c r="I746" s="1">
        <f>IFERROR(VLOOKUP($A746,Sheet2!$A$2:$C$397,3,FALSE),0)</f>
        <v>0.59550000000000003</v>
      </c>
      <c r="J746">
        <f>VLOOKUP($H746,Sheet2!$F$4:$G$16,2,FALSE)</f>
        <v>3.3</v>
      </c>
      <c r="K746" s="1">
        <f t="shared" si="64"/>
        <v>37.297750000000001</v>
      </c>
      <c r="L746" s="1">
        <f t="shared" si="65"/>
        <v>38.702249999999999</v>
      </c>
      <c r="M746" s="1">
        <f t="shared" si="66"/>
        <v>-1.4044999999999987</v>
      </c>
    </row>
    <row r="747" spans="1:13" x14ac:dyDescent="0.3">
      <c r="A747" t="s">
        <v>7</v>
      </c>
      <c r="B747" s="2" t="s">
        <v>1248</v>
      </c>
      <c r="C747" t="s">
        <v>655</v>
      </c>
      <c r="D747" t="s">
        <v>420</v>
      </c>
      <c r="E747">
        <v>42</v>
      </c>
      <c r="F747">
        <v>43</v>
      </c>
      <c r="G747">
        <f t="shared" si="63"/>
        <v>-1</v>
      </c>
      <c r="H747" t="str">
        <f>IFERROR(VLOOKUP($A747,Sheet2!$A$2:$C$397,2,FALSE),"C")</f>
        <v>C+</v>
      </c>
      <c r="I747" s="1">
        <f>IFERROR(VLOOKUP($A747,Sheet2!$A$2:$C$397,3,FALSE),0)</f>
        <v>-1.4892512</v>
      </c>
      <c r="J747">
        <f>VLOOKUP($H747,Sheet2!$F$4:$G$16,2,FALSE)</f>
        <v>2.2999999999999998</v>
      </c>
      <c r="K747" s="1">
        <f t="shared" si="64"/>
        <v>41.255374400000001</v>
      </c>
      <c r="L747" s="1">
        <f t="shared" si="65"/>
        <v>43.744625599999999</v>
      </c>
      <c r="M747" s="1">
        <f t="shared" si="66"/>
        <v>-2.4892511999999982</v>
      </c>
    </row>
    <row r="748" spans="1:13" x14ac:dyDescent="0.3">
      <c r="A748" t="s">
        <v>254</v>
      </c>
      <c r="B748" s="2" t="s">
        <v>1249</v>
      </c>
      <c r="C748" t="s">
        <v>1250</v>
      </c>
      <c r="D748" t="s">
        <v>431</v>
      </c>
      <c r="E748">
        <v>37</v>
      </c>
      <c r="F748">
        <v>44</v>
      </c>
      <c r="G748">
        <f t="shared" si="63"/>
        <v>-7</v>
      </c>
      <c r="H748" t="str">
        <f>IFERROR(VLOOKUP($A748,Sheet2!$A$2:$C$397,2,FALSE),"C")</f>
        <v>C+</v>
      </c>
      <c r="I748" s="1">
        <f>IFERROR(VLOOKUP($A748,Sheet2!$A$2:$C$397,3,FALSE),0)</f>
        <v>-1.5215757999999999</v>
      </c>
      <c r="J748">
        <f>VLOOKUP($H748,Sheet2!$F$4:$G$16,2,FALSE)</f>
        <v>2.2999999999999998</v>
      </c>
      <c r="K748" s="1">
        <f t="shared" si="64"/>
        <v>36.239212100000003</v>
      </c>
      <c r="L748" s="1">
        <f t="shared" si="65"/>
        <v>44.760787899999997</v>
      </c>
      <c r="M748" s="1">
        <f t="shared" si="66"/>
        <v>-8.5215757999999937</v>
      </c>
    </row>
    <row r="749" spans="1:13" x14ac:dyDescent="0.3">
      <c r="A749" t="s">
        <v>16</v>
      </c>
      <c r="B749" s="2" t="s">
        <v>1249</v>
      </c>
      <c r="C749" t="s">
        <v>1212</v>
      </c>
      <c r="D749" t="s">
        <v>431</v>
      </c>
      <c r="E749">
        <v>38</v>
      </c>
      <c r="F749">
        <v>43</v>
      </c>
      <c r="G749">
        <f t="shared" si="63"/>
        <v>-5</v>
      </c>
      <c r="H749" t="str">
        <f>IFERROR(VLOOKUP($A749,Sheet2!$A$2:$C$397,2,FALSE),"C")</f>
        <v>B</v>
      </c>
      <c r="I749" s="1">
        <f>IFERROR(VLOOKUP($A749,Sheet2!$A$2:$C$397,3,FALSE),0)</f>
        <v>0.26403360999999997</v>
      </c>
      <c r="J749">
        <f>VLOOKUP($H749,Sheet2!$F$4:$G$16,2,FALSE)</f>
        <v>3</v>
      </c>
      <c r="K749" s="1">
        <f t="shared" si="64"/>
        <v>38.132016804999999</v>
      </c>
      <c r="L749" s="1">
        <f t="shared" si="65"/>
        <v>42.867983195000001</v>
      </c>
      <c r="M749" s="1">
        <f t="shared" si="66"/>
        <v>-4.7359663900000015</v>
      </c>
    </row>
    <row r="750" spans="1:13" x14ac:dyDescent="0.3">
      <c r="A750" t="s">
        <v>10</v>
      </c>
      <c r="B750" s="2" t="s">
        <v>1249</v>
      </c>
      <c r="C750" t="s">
        <v>1251</v>
      </c>
      <c r="D750" t="s">
        <v>431</v>
      </c>
      <c r="E750">
        <v>37</v>
      </c>
      <c r="F750">
        <v>40</v>
      </c>
      <c r="G750">
        <f t="shared" si="63"/>
        <v>-3</v>
      </c>
      <c r="H750" t="str">
        <f>IFERROR(VLOOKUP($A750,Sheet2!$A$2:$C$397,2,FALSE),"C")</f>
        <v>B+</v>
      </c>
      <c r="I750" s="1">
        <f>IFERROR(VLOOKUP($A750,Sheet2!$A$2:$C$397,3,FALSE),0)</f>
        <v>0.59550000000000003</v>
      </c>
      <c r="J750">
        <f>VLOOKUP($H750,Sheet2!$F$4:$G$16,2,FALSE)</f>
        <v>3.3</v>
      </c>
      <c r="K750" s="1">
        <f t="shared" si="64"/>
        <v>37.297750000000001</v>
      </c>
      <c r="L750" s="1">
        <f t="shared" si="65"/>
        <v>39.702249999999999</v>
      </c>
      <c r="M750" s="1">
        <f t="shared" si="66"/>
        <v>-2.4044999999999987</v>
      </c>
    </row>
    <row r="751" spans="1:13" x14ac:dyDescent="0.3">
      <c r="A751" t="s">
        <v>7</v>
      </c>
      <c r="B751" s="2" t="s">
        <v>1252</v>
      </c>
      <c r="C751" t="s">
        <v>655</v>
      </c>
      <c r="D751" t="s">
        <v>420</v>
      </c>
      <c r="E751">
        <v>42</v>
      </c>
      <c r="F751">
        <v>43</v>
      </c>
      <c r="G751">
        <f t="shared" si="63"/>
        <v>-1</v>
      </c>
      <c r="H751" t="str">
        <f>IFERROR(VLOOKUP($A751,Sheet2!$A$2:$C$397,2,FALSE),"C")</f>
        <v>C+</v>
      </c>
      <c r="I751" s="1">
        <f>IFERROR(VLOOKUP($A751,Sheet2!$A$2:$C$397,3,FALSE),0)</f>
        <v>-1.4892512</v>
      </c>
      <c r="J751">
        <f>VLOOKUP($H751,Sheet2!$F$4:$G$16,2,FALSE)</f>
        <v>2.2999999999999998</v>
      </c>
      <c r="K751" s="1">
        <f t="shared" si="64"/>
        <v>41.255374400000001</v>
      </c>
      <c r="L751" s="1">
        <f t="shared" si="65"/>
        <v>43.744625599999999</v>
      </c>
      <c r="M751" s="1">
        <f t="shared" si="66"/>
        <v>-2.4892511999999982</v>
      </c>
    </row>
    <row r="752" spans="1:13" x14ac:dyDescent="0.3">
      <c r="A752" t="s">
        <v>16</v>
      </c>
      <c r="B752" s="2" t="s">
        <v>1253</v>
      </c>
      <c r="C752" t="s">
        <v>1254</v>
      </c>
      <c r="D752" t="s">
        <v>431</v>
      </c>
      <c r="E752">
        <v>37</v>
      </c>
      <c r="F752">
        <v>42</v>
      </c>
      <c r="G752">
        <f t="shared" si="63"/>
        <v>-5</v>
      </c>
      <c r="H752" t="str">
        <f>IFERROR(VLOOKUP($A752,Sheet2!$A$2:$C$397,2,FALSE),"C")</f>
        <v>B</v>
      </c>
      <c r="I752" s="1">
        <f>IFERROR(VLOOKUP($A752,Sheet2!$A$2:$C$397,3,FALSE),0)</f>
        <v>0.26403360999999997</v>
      </c>
      <c r="J752">
        <f>VLOOKUP($H752,Sheet2!$F$4:$G$16,2,FALSE)</f>
        <v>3</v>
      </c>
      <c r="K752" s="1">
        <f t="shared" si="64"/>
        <v>37.132016804999999</v>
      </c>
      <c r="L752" s="1">
        <f t="shared" si="65"/>
        <v>41.867983195000001</v>
      </c>
      <c r="M752" s="1">
        <f t="shared" si="66"/>
        <v>-4.7359663900000015</v>
      </c>
    </row>
    <row r="753" spans="1:13" x14ac:dyDescent="0.3">
      <c r="A753" t="s">
        <v>10</v>
      </c>
      <c r="B753" s="2" t="s">
        <v>1253</v>
      </c>
      <c r="C753" t="s">
        <v>1255</v>
      </c>
      <c r="D753" t="s">
        <v>431</v>
      </c>
      <c r="E753">
        <v>37</v>
      </c>
      <c r="F753">
        <v>38</v>
      </c>
      <c r="G753">
        <f t="shared" si="63"/>
        <v>-1</v>
      </c>
      <c r="H753" t="str">
        <f>IFERROR(VLOOKUP($A753,Sheet2!$A$2:$C$397,2,FALSE),"C")</f>
        <v>B+</v>
      </c>
      <c r="I753" s="1">
        <f>IFERROR(VLOOKUP($A753,Sheet2!$A$2:$C$397,3,FALSE),0)</f>
        <v>0.59550000000000003</v>
      </c>
      <c r="J753">
        <f>VLOOKUP($H753,Sheet2!$F$4:$G$16,2,FALSE)</f>
        <v>3.3</v>
      </c>
      <c r="K753" s="1">
        <f t="shared" si="64"/>
        <v>37.297750000000001</v>
      </c>
      <c r="L753" s="1">
        <f t="shared" si="65"/>
        <v>37.702249999999999</v>
      </c>
      <c r="M753" s="1">
        <f t="shared" si="66"/>
        <v>-0.40449999999999875</v>
      </c>
    </row>
    <row r="754" spans="1:13" x14ac:dyDescent="0.3">
      <c r="A754" t="s">
        <v>7</v>
      </c>
      <c r="B754" s="2" t="s">
        <v>1256</v>
      </c>
      <c r="C754" t="s">
        <v>655</v>
      </c>
      <c r="D754" t="s">
        <v>420</v>
      </c>
      <c r="E754">
        <v>40</v>
      </c>
      <c r="F754">
        <v>46</v>
      </c>
      <c r="G754">
        <f t="shared" si="63"/>
        <v>-6</v>
      </c>
      <c r="H754" t="str">
        <f>IFERROR(VLOOKUP($A754,Sheet2!$A$2:$C$397,2,FALSE),"C")</f>
        <v>C+</v>
      </c>
      <c r="I754" s="1">
        <f>IFERROR(VLOOKUP($A754,Sheet2!$A$2:$C$397,3,FALSE),0)</f>
        <v>-1.4892512</v>
      </c>
      <c r="J754">
        <f>VLOOKUP($H754,Sheet2!$F$4:$G$16,2,FALSE)</f>
        <v>2.2999999999999998</v>
      </c>
      <c r="K754" s="1">
        <f t="shared" si="64"/>
        <v>39.255374400000001</v>
      </c>
      <c r="L754" s="1">
        <f t="shared" si="65"/>
        <v>46.744625599999999</v>
      </c>
      <c r="M754" s="1">
        <f t="shared" si="66"/>
        <v>-7.4892511999999982</v>
      </c>
    </row>
    <row r="755" spans="1:13" x14ac:dyDescent="0.3">
      <c r="A755" t="s">
        <v>9</v>
      </c>
      <c r="B755" s="2" t="s">
        <v>1257</v>
      </c>
      <c r="C755" t="s">
        <v>1228</v>
      </c>
      <c r="D755" t="s">
        <v>431</v>
      </c>
      <c r="E755">
        <v>44</v>
      </c>
      <c r="F755">
        <v>47</v>
      </c>
      <c r="G755">
        <f t="shared" si="63"/>
        <v>-3</v>
      </c>
      <c r="H755" t="str">
        <f>IFERROR(VLOOKUP($A755,Sheet2!$A$2:$C$397,2,FALSE),"C")</f>
        <v>B+</v>
      </c>
      <c r="I755" s="1">
        <f>IFERROR(VLOOKUP($A755,Sheet2!$A$2:$C$397,3,FALSE),0)</f>
        <v>6.0699999999999997E-2</v>
      </c>
      <c r="J755">
        <f>VLOOKUP($H755,Sheet2!$F$4:$G$16,2,FALSE)</f>
        <v>3.3</v>
      </c>
      <c r="K755" s="1">
        <f t="shared" si="64"/>
        <v>44.030349999999999</v>
      </c>
      <c r="L755" s="1">
        <f t="shared" si="65"/>
        <v>46.969650000000001</v>
      </c>
      <c r="M755" s="1">
        <f t="shared" si="66"/>
        <v>-2.9393000000000029</v>
      </c>
    </row>
    <row r="756" spans="1:13" x14ac:dyDescent="0.3">
      <c r="A756" t="s">
        <v>16</v>
      </c>
      <c r="B756" s="2" t="s">
        <v>1258</v>
      </c>
      <c r="C756" t="s">
        <v>1259</v>
      </c>
      <c r="D756" t="s">
        <v>431</v>
      </c>
      <c r="E756">
        <v>35</v>
      </c>
      <c r="F756">
        <v>44</v>
      </c>
      <c r="G756">
        <f t="shared" si="63"/>
        <v>-9</v>
      </c>
      <c r="H756" t="str">
        <f>IFERROR(VLOOKUP($A756,Sheet2!$A$2:$C$397,2,FALSE),"C")</f>
        <v>B</v>
      </c>
      <c r="I756" s="1">
        <f>IFERROR(VLOOKUP($A756,Sheet2!$A$2:$C$397,3,FALSE),0)</f>
        <v>0.26403360999999997</v>
      </c>
      <c r="J756">
        <f>VLOOKUP($H756,Sheet2!$F$4:$G$16,2,FALSE)</f>
        <v>3</v>
      </c>
      <c r="K756" s="1">
        <f t="shared" si="64"/>
        <v>35.132016804999999</v>
      </c>
      <c r="L756" s="1">
        <f t="shared" si="65"/>
        <v>43.867983195000001</v>
      </c>
      <c r="M756" s="1">
        <f t="shared" si="66"/>
        <v>-8.7359663900000015</v>
      </c>
    </row>
    <row r="757" spans="1:13" x14ac:dyDescent="0.3">
      <c r="A757" t="s">
        <v>10</v>
      </c>
      <c r="B757" s="2" t="s">
        <v>1258</v>
      </c>
      <c r="C757" t="s">
        <v>920</v>
      </c>
      <c r="D757" t="s">
        <v>431</v>
      </c>
      <c r="E757">
        <v>38</v>
      </c>
      <c r="F757">
        <v>39</v>
      </c>
      <c r="G757">
        <f t="shared" si="63"/>
        <v>-1</v>
      </c>
      <c r="H757" t="str">
        <f>IFERROR(VLOOKUP($A757,Sheet2!$A$2:$C$397,2,FALSE),"C")</f>
        <v>B+</v>
      </c>
      <c r="I757" s="1">
        <f>IFERROR(VLOOKUP($A757,Sheet2!$A$2:$C$397,3,FALSE),0)</f>
        <v>0.59550000000000003</v>
      </c>
      <c r="J757">
        <f>VLOOKUP($H757,Sheet2!$F$4:$G$16,2,FALSE)</f>
        <v>3.3</v>
      </c>
      <c r="K757" s="1">
        <f t="shared" si="64"/>
        <v>38.297750000000001</v>
      </c>
      <c r="L757" s="1">
        <f t="shared" si="65"/>
        <v>38.702249999999999</v>
      </c>
      <c r="M757" s="1">
        <f t="shared" si="66"/>
        <v>-0.40449999999999875</v>
      </c>
    </row>
    <row r="758" spans="1:13" x14ac:dyDescent="0.3">
      <c r="A758" t="s">
        <v>16</v>
      </c>
      <c r="B758" s="2" t="s">
        <v>1260</v>
      </c>
      <c r="C758" t="s">
        <v>1261</v>
      </c>
      <c r="D758" t="s">
        <v>431</v>
      </c>
      <c r="E758">
        <v>39</v>
      </c>
      <c r="F758">
        <v>42</v>
      </c>
      <c r="G758">
        <f t="shared" si="63"/>
        <v>-3</v>
      </c>
      <c r="H758" t="str">
        <f>IFERROR(VLOOKUP($A758,Sheet2!$A$2:$C$397,2,FALSE),"C")</f>
        <v>B</v>
      </c>
      <c r="I758" s="1">
        <f>IFERROR(VLOOKUP($A758,Sheet2!$A$2:$C$397,3,FALSE),0)</f>
        <v>0.26403360999999997</v>
      </c>
      <c r="J758">
        <f>VLOOKUP($H758,Sheet2!$F$4:$G$16,2,FALSE)</f>
        <v>3</v>
      </c>
      <c r="K758" s="1">
        <f t="shared" si="64"/>
        <v>39.132016804999999</v>
      </c>
      <c r="L758" s="1">
        <f t="shared" si="65"/>
        <v>41.867983195000001</v>
      </c>
      <c r="M758" s="1">
        <f t="shared" si="66"/>
        <v>-2.7359663900000015</v>
      </c>
    </row>
    <row r="759" spans="1:13" x14ac:dyDescent="0.3">
      <c r="A759" t="s">
        <v>10</v>
      </c>
      <c r="B759" s="2" t="s">
        <v>1260</v>
      </c>
      <c r="C759" t="s">
        <v>1262</v>
      </c>
      <c r="D759" t="s">
        <v>431</v>
      </c>
      <c r="E759">
        <v>37</v>
      </c>
      <c r="F759">
        <v>43</v>
      </c>
      <c r="G759">
        <f t="shared" si="63"/>
        <v>-6</v>
      </c>
      <c r="H759" t="str">
        <f>IFERROR(VLOOKUP($A759,Sheet2!$A$2:$C$397,2,FALSE),"C")</f>
        <v>B+</v>
      </c>
      <c r="I759" s="1">
        <f>IFERROR(VLOOKUP($A759,Sheet2!$A$2:$C$397,3,FALSE),0)</f>
        <v>0.59550000000000003</v>
      </c>
      <c r="J759">
        <f>VLOOKUP($H759,Sheet2!$F$4:$G$16,2,FALSE)</f>
        <v>3.3</v>
      </c>
      <c r="K759" s="1">
        <f t="shared" si="64"/>
        <v>37.297750000000001</v>
      </c>
      <c r="L759" s="1">
        <f t="shared" si="65"/>
        <v>42.702249999999999</v>
      </c>
      <c r="M759" s="1">
        <f t="shared" si="66"/>
        <v>-5.4044999999999987</v>
      </c>
    </row>
    <row r="760" spans="1:13" x14ac:dyDescent="0.3">
      <c r="A760" t="s">
        <v>11</v>
      </c>
      <c r="B760" s="2" t="s">
        <v>1260</v>
      </c>
      <c r="C760" t="s">
        <v>1082</v>
      </c>
      <c r="D760" t="s">
        <v>431</v>
      </c>
      <c r="E760">
        <v>43</v>
      </c>
      <c r="F760">
        <v>48</v>
      </c>
      <c r="G760">
        <f t="shared" si="63"/>
        <v>-5</v>
      </c>
      <c r="H760" t="str">
        <f>IFERROR(VLOOKUP($A760,Sheet2!$A$2:$C$397,2,FALSE),"C")</f>
        <v>B-</v>
      </c>
      <c r="I760" s="1">
        <f>IFERROR(VLOOKUP($A760,Sheet2!$A$2:$C$397,3,FALSE),0)</f>
        <v>0.62980391999999996</v>
      </c>
      <c r="J760">
        <f>VLOOKUP($H760,Sheet2!$F$4:$G$16,2,FALSE)</f>
        <v>2.7</v>
      </c>
      <c r="K760" s="1">
        <f t="shared" si="64"/>
        <v>43.31490196</v>
      </c>
      <c r="L760" s="1">
        <f t="shared" si="65"/>
        <v>47.68509804</v>
      </c>
      <c r="M760" s="1">
        <f t="shared" si="66"/>
        <v>-4.3701960799999995</v>
      </c>
    </row>
    <row r="761" spans="1:13" x14ac:dyDescent="0.3">
      <c r="A761" t="s">
        <v>354</v>
      </c>
      <c r="B761" s="2" t="s">
        <v>1263</v>
      </c>
      <c r="C761" t="s">
        <v>1264</v>
      </c>
      <c r="D761" t="s">
        <v>431</v>
      </c>
      <c r="E761">
        <v>41</v>
      </c>
      <c r="F761">
        <v>49</v>
      </c>
      <c r="G761">
        <f t="shared" si="63"/>
        <v>-8</v>
      </c>
      <c r="H761" t="str">
        <f>IFERROR(VLOOKUP($A761,Sheet2!$A$2:$C$397,2,FALSE),"C")</f>
        <v>A+</v>
      </c>
      <c r="I761" s="1">
        <f>IFERROR(VLOOKUP($A761,Sheet2!$A$2:$C$397,3,FALSE),0)</f>
        <v>0.2</v>
      </c>
      <c r="J761">
        <f>VLOOKUP($H761,Sheet2!$F$4:$G$16,2,FALSE)</f>
        <v>4</v>
      </c>
      <c r="K761" s="1">
        <f t="shared" si="64"/>
        <v>41.1</v>
      </c>
      <c r="L761" s="1">
        <f t="shared" si="65"/>
        <v>48.9</v>
      </c>
      <c r="M761" s="1">
        <f t="shared" si="66"/>
        <v>-7.7999999999999972</v>
      </c>
    </row>
    <row r="762" spans="1:13" x14ac:dyDescent="0.3">
      <c r="A762" t="s">
        <v>254</v>
      </c>
      <c r="B762" s="2" t="s">
        <v>1265</v>
      </c>
      <c r="C762" t="s">
        <v>1266</v>
      </c>
      <c r="D762" t="s">
        <v>431</v>
      </c>
      <c r="E762">
        <v>34</v>
      </c>
      <c r="F762">
        <v>43</v>
      </c>
      <c r="G762">
        <f t="shared" si="63"/>
        <v>-9</v>
      </c>
      <c r="H762" t="str">
        <f>IFERROR(VLOOKUP($A762,Sheet2!$A$2:$C$397,2,FALSE),"C")</f>
        <v>C+</v>
      </c>
      <c r="I762" s="1">
        <f>IFERROR(VLOOKUP($A762,Sheet2!$A$2:$C$397,3,FALSE),0)</f>
        <v>-1.5215757999999999</v>
      </c>
      <c r="J762">
        <f>VLOOKUP($H762,Sheet2!$F$4:$G$16,2,FALSE)</f>
        <v>2.2999999999999998</v>
      </c>
      <c r="K762" s="1">
        <f t="shared" si="64"/>
        <v>33.239212100000003</v>
      </c>
      <c r="L762" s="1">
        <f t="shared" si="65"/>
        <v>43.760787899999997</v>
      </c>
      <c r="M762" s="1">
        <f t="shared" si="66"/>
        <v>-10.521575799999994</v>
      </c>
    </row>
    <row r="763" spans="1:13" x14ac:dyDescent="0.3">
      <c r="A763" t="s">
        <v>16</v>
      </c>
      <c r="B763" s="2" t="s">
        <v>1265</v>
      </c>
      <c r="C763" t="s">
        <v>1267</v>
      </c>
      <c r="D763" t="s">
        <v>431</v>
      </c>
      <c r="E763">
        <v>38</v>
      </c>
      <c r="F763">
        <v>43</v>
      </c>
      <c r="G763">
        <f t="shared" si="63"/>
        <v>-5</v>
      </c>
      <c r="H763" t="str">
        <f>IFERROR(VLOOKUP($A763,Sheet2!$A$2:$C$397,2,FALSE),"C")</f>
        <v>B</v>
      </c>
      <c r="I763" s="1">
        <f>IFERROR(VLOOKUP($A763,Sheet2!$A$2:$C$397,3,FALSE),0)</f>
        <v>0.26403360999999997</v>
      </c>
      <c r="J763">
        <f>VLOOKUP($H763,Sheet2!$F$4:$G$16,2,FALSE)</f>
        <v>3</v>
      </c>
      <c r="K763" s="1">
        <f t="shared" si="64"/>
        <v>38.132016804999999</v>
      </c>
      <c r="L763" s="1">
        <f t="shared" si="65"/>
        <v>42.867983195000001</v>
      </c>
      <c r="M763" s="1">
        <f t="shared" si="66"/>
        <v>-4.7359663900000015</v>
      </c>
    </row>
    <row r="764" spans="1:13" x14ac:dyDescent="0.3">
      <c r="A764" t="s">
        <v>15</v>
      </c>
      <c r="B764" s="2" t="s">
        <v>1265</v>
      </c>
      <c r="C764" t="s">
        <v>1268</v>
      </c>
      <c r="D764" t="s">
        <v>431</v>
      </c>
      <c r="E764">
        <v>40</v>
      </c>
      <c r="F764">
        <v>48</v>
      </c>
      <c r="G764">
        <f t="shared" si="63"/>
        <v>-8</v>
      </c>
      <c r="H764" t="str">
        <f>IFERROR(VLOOKUP($A764,Sheet2!$A$2:$C$397,2,FALSE),"C")</f>
        <v>A-</v>
      </c>
      <c r="I764" s="1">
        <f>IFERROR(VLOOKUP($A764,Sheet2!$A$2:$C$397,3,FALSE),0)</f>
        <v>6.8150290000000002E-2</v>
      </c>
      <c r="J764">
        <f>VLOOKUP($H764,Sheet2!$F$4:$G$16,2,FALSE)</f>
        <v>3.7</v>
      </c>
      <c r="K764" s="1">
        <f t="shared" si="64"/>
        <v>40.034075145000003</v>
      </c>
      <c r="L764" s="1">
        <f t="shared" si="65"/>
        <v>47.965924854999997</v>
      </c>
      <c r="M764" s="1">
        <f t="shared" si="66"/>
        <v>-7.9318497099999945</v>
      </c>
    </row>
    <row r="765" spans="1:13" x14ac:dyDescent="0.3">
      <c r="A765" t="s">
        <v>10</v>
      </c>
      <c r="B765" s="2" t="s">
        <v>1265</v>
      </c>
      <c r="C765" t="s">
        <v>1269</v>
      </c>
      <c r="D765" t="s">
        <v>431</v>
      </c>
      <c r="E765">
        <v>34</v>
      </c>
      <c r="F765">
        <v>45</v>
      </c>
      <c r="G765">
        <f t="shared" si="63"/>
        <v>-11</v>
      </c>
      <c r="H765" t="str">
        <f>IFERROR(VLOOKUP($A765,Sheet2!$A$2:$C$397,2,FALSE),"C")</f>
        <v>B+</v>
      </c>
      <c r="I765" s="1">
        <f>IFERROR(VLOOKUP($A765,Sheet2!$A$2:$C$397,3,FALSE),0)</f>
        <v>0.59550000000000003</v>
      </c>
      <c r="J765">
        <f>VLOOKUP($H765,Sheet2!$F$4:$G$16,2,FALSE)</f>
        <v>3.3</v>
      </c>
      <c r="K765" s="1">
        <f t="shared" si="64"/>
        <v>34.297750000000001</v>
      </c>
      <c r="L765" s="1">
        <f t="shared" si="65"/>
        <v>44.702249999999999</v>
      </c>
      <c r="M765" s="1">
        <f t="shared" si="66"/>
        <v>-10.404499999999999</v>
      </c>
    </row>
    <row r="766" spans="1:13" x14ac:dyDescent="0.3">
      <c r="A766" t="s">
        <v>16</v>
      </c>
      <c r="B766" s="2" t="s">
        <v>1270</v>
      </c>
      <c r="C766" t="s">
        <v>1271</v>
      </c>
      <c r="D766" t="s">
        <v>431</v>
      </c>
      <c r="E766">
        <v>38</v>
      </c>
      <c r="F766">
        <v>43</v>
      </c>
      <c r="G766">
        <f t="shared" si="63"/>
        <v>-5</v>
      </c>
      <c r="H766" t="str">
        <f>IFERROR(VLOOKUP($A766,Sheet2!$A$2:$C$397,2,FALSE),"C")</f>
        <v>B</v>
      </c>
      <c r="I766" s="1">
        <f>IFERROR(VLOOKUP($A766,Sheet2!$A$2:$C$397,3,FALSE),0)</f>
        <v>0.26403360999999997</v>
      </c>
      <c r="J766">
        <f>VLOOKUP($H766,Sheet2!$F$4:$G$16,2,FALSE)</f>
        <v>3</v>
      </c>
      <c r="K766" s="1">
        <f t="shared" si="64"/>
        <v>38.132016804999999</v>
      </c>
      <c r="L766" s="1">
        <f t="shared" si="65"/>
        <v>42.867983195000001</v>
      </c>
      <c r="M766" s="1">
        <f t="shared" si="66"/>
        <v>-4.7359663900000015</v>
      </c>
    </row>
    <row r="767" spans="1:13" x14ac:dyDescent="0.3">
      <c r="A767" t="s">
        <v>12</v>
      </c>
      <c r="B767" s="2" t="s">
        <v>1272</v>
      </c>
      <c r="C767" t="s">
        <v>566</v>
      </c>
      <c r="D767" t="s">
        <v>431</v>
      </c>
      <c r="E767">
        <v>39</v>
      </c>
      <c r="F767">
        <v>44</v>
      </c>
      <c r="G767">
        <f t="shared" si="63"/>
        <v>-5</v>
      </c>
      <c r="H767" t="str">
        <f>IFERROR(VLOOKUP($A767,Sheet2!$A$2:$C$397,2,FALSE),"C")</f>
        <v>A</v>
      </c>
      <c r="I767" s="1">
        <f>IFERROR(VLOOKUP($A767,Sheet2!$A$2:$C$397,3,FALSE),0)</f>
        <v>-0.45775194000000002</v>
      </c>
      <c r="J767">
        <f>VLOOKUP($H767,Sheet2!$F$4:$G$16,2,FALSE)</f>
        <v>4</v>
      </c>
      <c r="K767" s="1">
        <f t="shared" si="64"/>
        <v>38.771124030000003</v>
      </c>
      <c r="L767" s="1">
        <f t="shared" si="65"/>
        <v>44.228875969999997</v>
      </c>
      <c r="M767" s="1">
        <f t="shared" si="66"/>
        <v>-5.4577519399999943</v>
      </c>
    </row>
    <row r="768" spans="1:13" x14ac:dyDescent="0.3">
      <c r="A768" t="s">
        <v>10</v>
      </c>
      <c r="B768" s="2" t="s">
        <v>1270</v>
      </c>
      <c r="C768" t="s">
        <v>1273</v>
      </c>
      <c r="D768" t="s">
        <v>431</v>
      </c>
      <c r="E768">
        <v>34</v>
      </c>
      <c r="F768">
        <v>44</v>
      </c>
      <c r="G768">
        <f t="shared" si="63"/>
        <v>-10</v>
      </c>
      <c r="H768" t="str">
        <f>IFERROR(VLOOKUP($A768,Sheet2!$A$2:$C$397,2,FALSE),"C")</f>
        <v>B+</v>
      </c>
      <c r="I768" s="1">
        <f>IFERROR(VLOOKUP($A768,Sheet2!$A$2:$C$397,3,FALSE),0)</f>
        <v>0.59550000000000003</v>
      </c>
      <c r="J768">
        <f>VLOOKUP($H768,Sheet2!$F$4:$G$16,2,FALSE)</f>
        <v>3.3</v>
      </c>
      <c r="K768" s="1">
        <f t="shared" si="64"/>
        <v>34.297750000000001</v>
      </c>
      <c r="L768" s="1">
        <f t="shared" si="65"/>
        <v>43.702249999999999</v>
      </c>
      <c r="M768" s="1">
        <f t="shared" si="66"/>
        <v>-9.4044999999999987</v>
      </c>
    </row>
    <row r="769" spans="1:13" x14ac:dyDescent="0.3">
      <c r="A769" t="s">
        <v>13</v>
      </c>
      <c r="B769" s="2" t="s">
        <v>1274</v>
      </c>
      <c r="C769" t="s">
        <v>1275</v>
      </c>
      <c r="D769" t="s">
        <v>431</v>
      </c>
      <c r="E769">
        <v>43</v>
      </c>
      <c r="F769">
        <v>47</v>
      </c>
      <c r="G769">
        <f t="shared" si="63"/>
        <v>-4</v>
      </c>
      <c r="H769" t="str">
        <f>IFERROR(VLOOKUP($A769,Sheet2!$A$2:$C$397,2,FALSE),"C")</f>
        <v>A+</v>
      </c>
      <c r="I769" s="1">
        <f>IFERROR(VLOOKUP($A769,Sheet2!$A$2:$C$397,3,FALSE),0)</f>
        <v>0.61341175999999997</v>
      </c>
      <c r="J769">
        <f>VLOOKUP($H769,Sheet2!$F$4:$G$16,2,FALSE)</f>
        <v>4</v>
      </c>
      <c r="K769" s="1">
        <f t="shared" si="64"/>
        <v>43.306705880000003</v>
      </c>
      <c r="L769" s="1">
        <f t="shared" si="65"/>
        <v>46.693294119999997</v>
      </c>
      <c r="M769" s="1">
        <f t="shared" si="66"/>
        <v>-3.3865882399999947</v>
      </c>
    </row>
    <row r="770" spans="1:13" x14ac:dyDescent="0.3">
      <c r="A770" t="s">
        <v>4</v>
      </c>
      <c r="B770" s="2" t="s">
        <v>1274</v>
      </c>
      <c r="C770" t="s">
        <v>439</v>
      </c>
      <c r="D770" t="s">
        <v>1</v>
      </c>
      <c r="E770">
        <v>40</v>
      </c>
      <c r="F770">
        <v>47</v>
      </c>
      <c r="G770">
        <f t="shared" si="63"/>
        <v>-7</v>
      </c>
      <c r="H770" t="str">
        <f>IFERROR(VLOOKUP($A770,Sheet2!$A$2:$C$397,2,FALSE),"C")</f>
        <v>A-</v>
      </c>
      <c r="I770" s="1">
        <f>IFERROR(VLOOKUP($A770,Sheet2!$A$2:$C$397,3,FALSE),0)</f>
        <v>0.80923076999999999</v>
      </c>
      <c r="J770">
        <f>VLOOKUP($H770,Sheet2!$F$4:$G$16,2,FALSE)</f>
        <v>3.7</v>
      </c>
      <c r="K770" s="1">
        <f t="shared" si="64"/>
        <v>40.404615385</v>
      </c>
      <c r="L770" s="1">
        <f t="shared" si="65"/>
        <v>46.595384615</v>
      </c>
      <c r="M770" s="1">
        <f t="shared" si="66"/>
        <v>-6.1907692300000008</v>
      </c>
    </row>
    <row r="771" spans="1:13" x14ac:dyDescent="0.3">
      <c r="A771" t="s">
        <v>16</v>
      </c>
      <c r="B771" s="2" t="s">
        <v>1276</v>
      </c>
      <c r="C771" t="s">
        <v>1240</v>
      </c>
      <c r="D771" t="s">
        <v>431</v>
      </c>
      <c r="E771">
        <v>36</v>
      </c>
      <c r="F771">
        <v>44</v>
      </c>
      <c r="G771">
        <f t="shared" ref="G771:G834" si="67">E771-F771</f>
        <v>-8</v>
      </c>
      <c r="H771" t="str">
        <f>IFERROR(VLOOKUP($A771,Sheet2!$A$2:$C$397,2,FALSE),"C")</f>
        <v>B</v>
      </c>
      <c r="I771" s="1">
        <f>IFERROR(VLOOKUP($A771,Sheet2!$A$2:$C$397,3,FALSE),0)</f>
        <v>0.26403360999999997</v>
      </c>
      <c r="J771">
        <f>VLOOKUP($H771,Sheet2!$F$4:$G$16,2,FALSE)</f>
        <v>3</v>
      </c>
      <c r="K771" s="1">
        <f t="shared" ref="K771:K834" si="68">E771+(I771/2)</f>
        <v>36.132016804999999</v>
      </c>
      <c r="L771" s="1">
        <f t="shared" ref="L771:L834" si="69">F771-(I771/2)</f>
        <v>43.867983195000001</v>
      </c>
      <c r="M771" s="1">
        <f t="shared" ref="M771:M835" si="70">K771-L771</f>
        <v>-7.7359663900000015</v>
      </c>
    </row>
    <row r="772" spans="1:13" x14ac:dyDescent="0.3">
      <c r="A772" t="s">
        <v>7</v>
      </c>
      <c r="B772" s="2" t="s">
        <v>1277</v>
      </c>
      <c r="C772" t="s">
        <v>426</v>
      </c>
      <c r="D772" t="s">
        <v>420</v>
      </c>
      <c r="E772">
        <v>40</v>
      </c>
      <c r="F772">
        <v>45</v>
      </c>
      <c r="G772">
        <f t="shared" si="67"/>
        <v>-5</v>
      </c>
      <c r="H772" t="str">
        <f>IFERROR(VLOOKUP($A772,Sheet2!$A$2:$C$397,2,FALSE),"C")</f>
        <v>C+</v>
      </c>
      <c r="I772" s="1">
        <f>IFERROR(VLOOKUP($A772,Sheet2!$A$2:$C$397,3,FALSE),0)</f>
        <v>-1.4892512</v>
      </c>
      <c r="J772">
        <f>VLOOKUP($H772,Sheet2!$F$4:$G$16,2,FALSE)</f>
        <v>2.2999999999999998</v>
      </c>
      <c r="K772" s="1">
        <f t="shared" si="68"/>
        <v>39.255374400000001</v>
      </c>
      <c r="L772" s="1">
        <f t="shared" si="69"/>
        <v>45.744625599999999</v>
      </c>
      <c r="M772" s="1">
        <f t="shared" si="70"/>
        <v>-6.4892511999999982</v>
      </c>
    </row>
    <row r="773" spans="1:13" x14ac:dyDescent="0.3">
      <c r="A773" t="s">
        <v>15</v>
      </c>
      <c r="B773" s="2" t="s">
        <v>1277</v>
      </c>
      <c r="C773" t="s">
        <v>1278</v>
      </c>
      <c r="D773" t="s">
        <v>431</v>
      </c>
      <c r="E773">
        <v>43</v>
      </c>
      <c r="F773">
        <v>46</v>
      </c>
      <c r="G773">
        <f t="shared" si="67"/>
        <v>-3</v>
      </c>
      <c r="H773" t="str">
        <f>IFERROR(VLOOKUP($A773,Sheet2!$A$2:$C$397,2,FALSE),"C")</f>
        <v>A-</v>
      </c>
      <c r="I773" s="1">
        <f>IFERROR(VLOOKUP($A773,Sheet2!$A$2:$C$397,3,FALSE),0)</f>
        <v>6.8150290000000002E-2</v>
      </c>
      <c r="J773">
        <f>VLOOKUP($H773,Sheet2!$F$4:$G$16,2,FALSE)</f>
        <v>3.7</v>
      </c>
      <c r="K773" s="1">
        <f t="shared" si="68"/>
        <v>43.034075145000003</v>
      </c>
      <c r="L773" s="1">
        <f t="shared" si="69"/>
        <v>45.965924854999997</v>
      </c>
      <c r="M773" s="1">
        <f t="shared" si="70"/>
        <v>-2.9318497099999945</v>
      </c>
    </row>
    <row r="774" spans="1:13" x14ac:dyDescent="0.3">
      <c r="A774" t="s">
        <v>10</v>
      </c>
      <c r="B774" s="2" t="s">
        <v>1276</v>
      </c>
      <c r="C774" t="s">
        <v>1279</v>
      </c>
      <c r="D774" t="s">
        <v>431</v>
      </c>
      <c r="E774">
        <v>34</v>
      </c>
      <c r="F774">
        <v>44</v>
      </c>
      <c r="G774">
        <f t="shared" si="67"/>
        <v>-10</v>
      </c>
      <c r="H774" t="str">
        <f>IFERROR(VLOOKUP($A774,Sheet2!$A$2:$C$397,2,FALSE),"C")</f>
        <v>B+</v>
      </c>
      <c r="I774" s="1">
        <f>IFERROR(VLOOKUP($A774,Sheet2!$A$2:$C$397,3,FALSE),0)</f>
        <v>0.59550000000000003</v>
      </c>
      <c r="J774">
        <f>VLOOKUP($H774,Sheet2!$F$4:$G$16,2,FALSE)</f>
        <v>3.3</v>
      </c>
      <c r="K774" s="1">
        <f t="shared" si="68"/>
        <v>34.297750000000001</v>
      </c>
      <c r="L774" s="1">
        <f t="shared" si="69"/>
        <v>43.702249999999999</v>
      </c>
      <c r="M774" s="1">
        <f t="shared" si="70"/>
        <v>-9.4044999999999987</v>
      </c>
    </row>
    <row r="775" spans="1:13" x14ac:dyDescent="0.3">
      <c r="A775" t="s">
        <v>16</v>
      </c>
      <c r="B775" s="2" t="s">
        <v>1280</v>
      </c>
      <c r="C775" t="s">
        <v>1208</v>
      </c>
      <c r="D775" t="s">
        <v>431</v>
      </c>
      <c r="E775">
        <v>36</v>
      </c>
      <c r="F775">
        <v>43</v>
      </c>
      <c r="G775">
        <f t="shared" si="67"/>
        <v>-7</v>
      </c>
      <c r="H775" t="str">
        <f>IFERROR(VLOOKUP($A775,Sheet2!$A$2:$C$397,2,FALSE),"C")</f>
        <v>B</v>
      </c>
      <c r="I775" s="1">
        <f>IFERROR(VLOOKUP($A775,Sheet2!$A$2:$C$397,3,FALSE),0)</f>
        <v>0.26403360999999997</v>
      </c>
      <c r="J775">
        <f>VLOOKUP($H775,Sheet2!$F$4:$G$16,2,FALSE)</f>
        <v>3</v>
      </c>
      <c r="K775" s="1">
        <f t="shared" si="68"/>
        <v>36.132016804999999</v>
      </c>
      <c r="L775" s="1">
        <f t="shared" si="69"/>
        <v>42.867983195000001</v>
      </c>
      <c r="M775" s="1">
        <f t="shared" si="70"/>
        <v>-6.7359663900000015</v>
      </c>
    </row>
    <row r="776" spans="1:13" x14ac:dyDescent="0.3">
      <c r="A776" t="s">
        <v>10</v>
      </c>
      <c r="B776" s="2" t="s">
        <v>1280</v>
      </c>
      <c r="C776" t="s">
        <v>1281</v>
      </c>
      <c r="D776" t="s">
        <v>431</v>
      </c>
      <c r="E776">
        <v>34</v>
      </c>
      <c r="F776">
        <v>43</v>
      </c>
      <c r="G776">
        <f t="shared" si="67"/>
        <v>-9</v>
      </c>
      <c r="H776" t="str">
        <f>IFERROR(VLOOKUP($A776,Sheet2!$A$2:$C$397,2,FALSE),"C")</f>
        <v>B+</v>
      </c>
      <c r="I776" s="1">
        <f>IFERROR(VLOOKUP($A776,Sheet2!$A$2:$C$397,3,FALSE),0)</f>
        <v>0.59550000000000003</v>
      </c>
      <c r="J776">
        <f>VLOOKUP($H776,Sheet2!$F$4:$G$16,2,FALSE)</f>
        <v>3.3</v>
      </c>
      <c r="K776" s="1">
        <f t="shared" si="68"/>
        <v>34.297750000000001</v>
      </c>
      <c r="L776" s="1">
        <f t="shared" si="69"/>
        <v>42.702249999999999</v>
      </c>
      <c r="M776" s="1">
        <f t="shared" si="70"/>
        <v>-8.4044999999999987</v>
      </c>
    </row>
    <row r="777" spans="1:13" x14ac:dyDescent="0.3">
      <c r="A777" t="s">
        <v>254</v>
      </c>
      <c r="B777" s="2" t="s">
        <v>1282</v>
      </c>
      <c r="C777" t="s">
        <v>1283</v>
      </c>
      <c r="D777" t="s">
        <v>431</v>
      </c>
      <c r="E777">
        <v>34</v>
      </c>
      <c r="F777">
        <v>45</v>
      </c>
      <c r="G777">
        <f t="shared" si="67"/>
        <v>-11</v>
      </c>
      <c r="H777" t="str">
        <f>IFERROR(VLOOKUP($A777,Sheet2!$A$2:$C$397,2,FALSE),"C")</f>
        <v>C+</v>
      </c>
      <c r="I777" s="1">
        <f>IFERROR(VLOOKUP($A777,Sheet2!$A$2:$C$397,3,FALSE),0)</f>
        <v>-1.5215757999999999</v>
      </c>
      <c r="J777">
        <f>VLOOKUP($H777,Sheet2!$F$4:$G$16,2,FALSE)</f>
        <v>2.2999999999999998</v>
      </c>
      <c r="K777" s="1">
        <f t="shared" si="68"/>
        <v>33.239212100000003</v>
      </c>
      <c r="L777" s="1">
        <f t="shared" si="69"/>
        <v>45.760787899999997</v>
      </c>
      <c r="M777" s="1">
        <f t="shared" si="70"/>
        <v>-12.521575799999994</v>
      </c>
    </row>
    <row r="778" spans="1:13" x14ac:dyDescent="0.3">
      <c r="A778" t="s">
        <v>10</v>
      </c>
      <c r="B778" s="2" t="s">
        <v>1284</v>
      </c>
      <c r="C778" t="s">
        <v>1285</v>
      </c>
      <c r="D778" t="s">
        <v>431</v>
      </c>
      <c r="E778">
        <v>35</v>
      </c>
      <c r="F778">
        <v>42</v>
      </c>
      <c r="G778">
        <f t="shared" si="67"/>
        <v>-7</v>
      </c>
      <c r="H778" t="str">
        <f>IFERROR(VLOOKUP($A778,Sheet2!$A$2:$C$397,2,FALSE),"C")</f>
        <v>B+</v>
      </c>
      <c r="I778" s="1">
        <f>IFERROR(VLOOKUP($A778,Sheet2!$A$2:$C$397,3,FALSE),0)</f>
        <v>0.59550000000000003</v>
      </c>
      <c r="J778">
        <f>VLOOKUP($H778,Sheet2!$F$4:$G$16,2,FALSE)</f>
        <v>3.3</v>
      </c>
      <c r="K778" s="1">
        <f t="shared" si="68"/>
        <v>35.297750000000001</v>
      </c>
      <c r="L778" s="1">
        <f t="shared" si="69"/>
        <v>41.702249999999999</v>
      </c>
      <c r="M778" s="1">
        <f t="shared" si="70"/>
        <v>-6.4044999999999987</v>
      </c>
    </row>
    <row r="779" spans="1:13" x14ac:dyDescent="0.3">
      <c r="A779" t="s">
        <v>16</v>
      </c>
      <c r="B779" s="2" t="s">
        <v>1284</v>
      </c>
      <c r="C779" t="s">
        <v>1164</v>
      </c>
      <c r="D779" t="s">
        <v>431</v>
      </c>
      <c r="E779">
        <v>35</v>
      </c>
      <c r="F779">
        <v>42</v>
      </c>
      <c r="G779">
        <f t="shared" si="67"/>
        <v>-7</v>
      </c>
      <c r="H779" t="str">
        <f>IFERROR(VLOOKUP($A779,Sheet2!$A$2:$C$397,2,FALSE),"C")</f>
        <v>B</v>
      </c>
      <c r="I779" s="1">
        <f>IFERROR(VLOOKUP($A779,Sheet2!$A$2:$C$397,3,FALSE),0)</f>
        <v>0.26403360999999997</v>
      </c>
      <c r="J779">
        <f>VLOOKUP($H779,Sheet2!$F$4:$G$16,2,FALSE)</f>
        <v>3</v>
      </c>
      <c r="K779" s="1">
        <f t="shared" si="68"/>
        <v>35.132016804999999</v>
      </c>
      <c r="L779" s="1">
        <f t="shared" si="69"/>
        <v>41.867983195000001</v>
      </c>
      <c r="M779" s="1">
        <f t="shared" si="70"/>
        <v>-6.7359663900000015</v>
      </c>
    </row>
    <row r="780" spans="1:13" x14ac:dyDescent="0.3">
      <c r="A780" t="s">
        <v>9</v>
      </c>
      <c r="B780" s="2" t="s">
        <v>1286</v>
      </c>
      <c r="C780" t="s">
        <v>1287</v>
      </c>
      <c r="D780" t="s">
        <v>431</v>
      </c>
      <c r="E780">
        <v>44</v>
      </c>
      <c r="F780">
        <v>50</v>
      </c>
      <c r="G780">
        <f t="shared" si="67"/>
        <v>-6</v>
      </c>
      <c r="H780" t="str">
        <f>IFERROR(VLOOKUP($A780,Sheet2!$A$2:$C$397,2,FALSE),"C")</f>
        <v>B+</v>
      </c>
      <c r="I780" s="1">
        <f>IFERROR(VLOOKUP($A780,Sheet2!$A$2:$C$397,3,FALSE),0)</f>
        <v>6.0699999999999997E-2</v>
      </c>
      <c r="J780">
        <f>VLOOKUP($H780,Sheet2!$F$4:$G$16,2,FALSE)</f>
        <v>3.3</v>
      </c>
      <c r="K780" s="1">
        <f t="shared" si="68"/>
        <v>44.030349999999999</v>
      </c>
      <c r="L780" s="1">
        <f t="shared" si="69"/>
        <v>49.969650000000001</v>
      </c>
      <c r="M780" s="1">
        <f t="shared" si="70"/>
        <v>-5.9393000000000029</v>
      </c>
    </row>
    <row r="781" spans="1:13" x14ac:dyDescent="0.3">
      <c r="A781" t="s">
        <v>12</v>
      </c>
      <c r="B781" s="2" t="s">
        <v>1288</v>
      </c>
      <c r="C781" t="s">
        <v>1289</v>
      </c>
      <c r="D781" t="s">
        <v>431</v>
      </c>
      <c r="E781">
        <v>39</v>
      </c>
      <c r="F781">
        <v>44</v>
      </c>
      <c r="G781">
        <f t="shared" si="67"/>
        <v>-5</v>
      </c>
      <c r="H781" t="str">
        <f>IFERROR(VLOOKUP($A781,Sheet2!$A$2:$C$397,2,FALSE),"C")</f>
        <v>A</v>
      </c>
      <c r="I781" s="1">
        <f>IFERROR(VLOOKUP($A781,Sheet2!$A$2:$C$397,3,FALSE),0)</f>
        <v>-0.45775194000000002</v>
      </c>
      <c r="J781">
        <f>VLOOKUP($H781,Sheet2!$F$4:$G$16,2,FALSE)</f>
        <v>4</v>
      </c>
      <c r="K781" s="1">
        <f t="shared" si="68"/>
        <v>38.771124030000003</v>
      </c>
      <c r="L781" s="1">
        <f t="shared" si="69"/>
        <v>44.228875969999997</v>
      </c>
      <c r="M781" s="1">
        <f t="shared" si="70"/>
        <v>-5.4577519399999943</v>
      </c>
    </row>
    <row r="782" spans="1:13" x14ac:dyDescent="0.3">
      <c r="A782" t="s">
        <v>366</v>
      </c>
      <c r="B782" s="2" t="s">
        <v>1288</v>
      </c>
      <c r="C782" t="s">
        <v>599</v>
      </c>
      <c r="D782" t="s">
        <v>431</v>
      </c>
      <c r="E782">
        <v>41</v>
      </c>
      <c r="F782">
        <v>46</v>
      </c>
      <c r="G782">
        <f t="shared" si="67"/>
        <v>-5</v>
      </c>
      <c r="H782" t="str">
        <f>IFERROR(VLOOKUP($A782,Sheet2!$A$2:$C$397,2,FALSE),"C")</f>
        <v>A</v>
      </c>
      <c r="I782" s="1">
        <f>IFERROR(VLOOKUP($A782,Sheet2!$A$2:$C$397,3,FALSE),0)</f>
        <v>-1.5</v>
      </c>
      <c r="J782">
        <f>VLOOKUP($H782,Sheet2!$F$4:$G$16,2,FALSE)</f>
        <v>4</v>
      </c>
      <c r="K782" s="1">
        <f t="shared" si="68"/>
        <v>40.25</v>
      </c>
      <c r="L782" s="1">
        <f t="shared" si="69"/>
        <v>46.75</v>
      </c>
      <c r="M782" s="1">
        <f t="shared" si="70"/>
        <v>-6.5</v>
      </c>
    </row>
    <row r="783" spans="1:13" x14ac:dyDescent="0.3">
      <c r="A783" t="s">
        <v>16</v>
      </c>
      <c r="B783" s="2" t="s">
        <v>1290</v>
      </c>
      <c r="C783" t="s">
        <v>1291</v>
      </c>
      <c r="D783" t="s">
        <v>431</v>
      </c>
      <c r="E783">
        <v>38</v>
      </c>
      <c r="F783">
        <v>44</v>
      </c>
      <c r="G783">
        <f t="shared" si="67"/>
        <v>-6</v>
      </c>
      <c r="H783" t="str">
        <f>IFERROR(VLOOKUP($A783,Sheet2!$A$2:$C$397,2,FALSE),"C")</f>
        <v>B</v>
      </c>
      <c r="I783" s="1">
        <f>IFERROR(VLOOKUP($A783,Sheet2!$A$2:$C$397,3,FALSE),0)</f>
        <v>0.26403360999999997</v>
      </c>
      <c r="J783">
        <f>VLOOKUP($H783,Sheet2!$F$4:$G$16,2,FALSE)</f>
        <v>3</v>
      </c>
      <c r="K783" s="1">
        <f t="shared" si="68"/>
        <v>38.132016804999999</v>
      </c>
      <c r="L783" s="1">
        <f t="shared" si="69"/>
        <v>43.867983195000001</v>
      </c>
      <c r="M783" s="1">
        <f t="shared" si="70"/>
        <v>-5.7359663900000015</v>
      </c>
    </row>
    <row r="784" spans="1:13" x14ac:dyDescent="0.3">
      <c r="A784" t="s">
        <v>15</v>
      </c>
      <c r="B784" s="2" t="s">
        <v>1290</v>
      </c>
      <c r="C784" t="s">
        <v>1292</v>
      </c>
      <c r="D784" t="s">
        <v>431</v>
      </c>
      <c r="E784">
        <v>43</v>
      </c>
      <c r="F784">
        <v>49</v>
      </c>
      <c r="G784">
        <f t="shared" si="67"/>
        <v>-6</v>
      </c>
      <c r="H784" t="str">
        <f>IFERROR(VLOOKUP($A784,Sheet2!$A$2:$C$397,2,FALSE),"C")</f>
        <v>A-</v>
      </c>
      <c r="I784" s="1">
        <f>IFERROR(VLOOKUP($A784,Sheet2!$A$2:$C$397,3,FALSE),0)</f>
        <v>6.8150290000000002E-2</v>
      </c>
      <c r="J784">
        <f>VLOOKUP($H784,Sheet2!$F$4:$G$16,2,FALSE)</f>
        <v>3.7</v>
      </c>
      <c r="K784" s="1">
        <f t="shared" si="68"/>
        <v>43.034075145000003</v>
      </c>
      <c r="L784" s="1">
        <f t="shared" si="69"/>
        <v>48.965924854999997</v>
      </c>
      <c r="M784" s="1">
        <f t="shared" si="70"/>
        <v>-5.9318497099999945</v>
      </c>
    </row>
    <row r="785" spans="1:13" x14ac:dyDescent="0.3">
      <c r="A785" t="s">
        <v>10</v>
      </c>
      <c r="B785" s="2" t="s">
        <v>1290</v>
      </c>
      <c r="C785" t="s">
        <v>1262</v>
      </c>
      <c r="D785" t="s">
        <v>431</v>
      </c>
      <c r="E785">
        <v>37</v>
      </c>
      <c r="F785">
        <v>40</v>
      </c>
      <c r="G785">
        <f t="shared" si="67"/>
        <v>-3</v>
      </c>
      <c r="H785" t="str">
        <f>IFERROR(VLOOKUP($A785,Sheet2!$A$2:$C$397,2,FALSE),"C")</f>
        <v>B+</v>
      </c>
      <c r="I785" s="1">
        <f>IFERROR(VLOOKUP($A785,Sheet2!$A$2:$C$397,3,FALSE),0)</f>
        <v>0.59550000000000003</v>
      </c>
      <c r="J785">
        <f>VLOOKUP($H785,Sheet2!$F$4:$G$16,2,FALSE)</f>
        <v>3.3</v>
      </c>
      <c r="K785" s="1">
        <f t="shared" si="68"/>
        <v>37.297750000000001</v>
      </c>
      <c r="L785" s="1">
        <f t="shared" si="69"/>
        <v>39.702249999999999</v>
      </c>
      <c r="M785" s="1">
        <f t="shared" si="70"/>
        <v>-2.4044999999999987</v>
      </c>
    </row>
    <row r="786" spans="1:13" x14ac:dyDescent="0.3">
      <c r="A786" t="s">
        <v>4</v>
      </c>
      <c r="B786" s="2" t="s">
        <v>1293</v>
      </c>
      <c r="C786" t="s">
        <v>1294</v>
      </c>
      <c r="D786" t="s">
        <v>431</v>
      </c>
      <c r="E786">
        <v>40</v>
      </c>
      <c r="F786">
        <v>50</v>
      </c>
      <c r="G786">
        <f t="shared" si="67"/>
        <v>-10</v>
      </c>
      <c r="H786" t="str">
        <f>IFERROR(VLOOKUP($A786,Sheet2!$A$2:$C$397,2,FALSE),"C")</f>
        <v>A-</v>
      </c>
      <c r="I786" s="1">
        <f>IFERROR(VLOOKUP($A786,Sheet2!$A$2:$C$397,3,FALSE),0)</f>
        <v>0.80923076999999999</v>
      </c>
      <c r="J786">
        <f>VLOOKUP($H786,Sheet2!$F$4:$G$16,2,FALSE)</f>
        <v>3.7</v>
      </c>
      <c r="K786" s="1">
        <f t="shared" si="68"/>
        <v>40.404615385</v>
      </c>
      <c r="L786" s="1">
        <f t="shared" si="69"/>
        <v>49.595384615</v>
      </c>
      <c r="M786" s="1">
        <f t="shared" si="70"/>
        <v>-9.1907692300000008</v>
      </c>
    </row>
    <row r="787" spans="1:13" x14ac:dyDescent="0.3">
      <c r="A787" t="s">
        <v>16</v>
      </c>
      <c r="B787" s="2" t="s">
        <v>1295</v>
      </c>
      <c r="C787" t="s">
        <v>1292</v>
      </c>
      <c r="D787" t="s">
        <v>431</v>
      </c>
      <c r="E787">
        <v>38</v>
      </c>
      <c r="F787">
        <v>43</v>
      </c>
      <c r="G787">
        <f t="shared" si="67"/>
        <v>-5</v>
      </c>
      <c r="H787" t="str">
        <f>IFERROR(VLOOKUP($A787,Sheet2!$A$2:$C$397,2,FALSE),"C")</f>
        <v>B</v>
      </c>
      <c r="I787" s="1">
        <f>IFERROR(VLOOKUP($A787,Sheet2!$A$2:$C$397,3,FALSE),0)</f>
        <v>0.26403360999999997</v>
      </c>
      <c r="J787">
        <f>VLOOKUP($H787,Sheet2!$F$4:$G$16,2,FALSE)</f>
        <v>3</v>
      </c>
      <c r="K787" s="1">
        <f t="shared" si="68"/>
        <v>38.132016804999999</v>
      </c>
      <c r="L787" s="1">
        <f t="shared" si="69"/>
        <v>42.867983195000001</v>
      </c>
      <c r="M787" s="1">
        <f t="shared" si="70"/>
        <v>-4.7359663900000015</v>
      </c>
    </row>
    <row r="788" spans="1:13" x14ac:dyDescent="0.3">
      <c r="A788" t="s">
        <v>10</v>
      </c>
      <c r="B788" s="2" t="s">
        <v>1295</v>
      </c>
      <c r="C788" t="s">
        <v>1296</v>
      </c>
      <c r="D788" t="s">
        <v>1</v>
      </c>
      <c r="E788">
        <v>30</v>
      </c>
      <c r="F788">
        <v>38</v>
      </c>
      <c r="G788">
        <f t="shared" si="67"/>
        <v>-8</v>
      </c>
      <c r="H788" t="str">
        <f>IFERROR(VLOOKUP($A788,Sheet2!$A$2:$C$397,2,FALSE),"C")</f>
        <v>B+</v>
      </c>
      <c r="I788" s="1">
        <f>IFERROR(VLOOKUP($A788,Sheet2!$A$2:$C$397,3,FALSE),0)</f>
        <v>0.59550000000000003</v>
      </c>
      <c r="J788">
        <f>VLOOKUP($H788,Sheet2!$F$4:$G$16,2,FALSE)</f>
        <v>3.3</v>
      </c>
      <c r="K788" s="1">
        <f t="shared" si="68"/>
        <v>30.297750000000001</v>
      </c>
      <c r="L788" s="1">
        <f t="shared" si="69"/>
        <v>37.702249999999999</v>
      </c>
      <c r="M788" s="1">
        <f t="shared" si="70"/>
        <v>-7.4044999999999987</v>
      </c>
    </row>
    <row r="789" spans="1:13" x14ac:dyDescent="0.3">
      <c r="A789" t="s">
        <v>8</v>
      </c>
      <c r="B789" s="2" t="s">
        <v>1297</v>
      </c>
      <c r="C789" t="s">
        <v>426</v>
      </c>
      <c r="D789" t="s">
        <v>431</v>
      </c>
      <c r="E789">
        <v>40</v>
      </c>
      <c r="F789">
        <v>49</v>
      </c>
      <c r="G789">
        <f t="shared" si="67"/>
        <v>-9</v>
      </c>
      <c r="H789" t="str">
        <f>IFERROR(VLOOKUP($A789,Sheet2!$A$2:$C$397,2,FALSE),"C")</f>
        <v>B</v>
      </c>
      <c r="I789" s="1">
        <f>IFERROR(VLOOKUP($A789,Sheet2!$A$2:$C$397,3,FALSE),0)</f>
        <v>-0.97508196999999996</v>
      </c>
      <c r="J789">
        <f>VLOOKUP($H789,Sheet2!$F$4:$G$16,2,FALSE)</f>
        <v>3</v>
      </c>
      <c r="K789" s="1">
        <f t="shared" si="68"/>
        <v>39.512459014999997</v>
      </c>
      <c r="L789" s="1">
        <f t="shared" si="69"/>
        <v>49.487540985000003</v>
      </c>
      <c r="M789" s="1">
        <f t="shared" si="70"/>
        <v>-9.9750819700000051</v>
      </c>
    </row>
    <row r="790" spans="1:13" x14ac:dyDescent="0.3">
      <c r="A790" t="s">
        <v>16</v>
      </c>
      <c r="B790" s="2" t="s">
        <v>1298</v>
      </c>
      <c r="C790" t="s">
        <v>483</v>
      </c>
      <c r="D790" t="s">
        <v>431</v>
      </c>
      <c r="E790">
        <v>37</v>
      </c>
      <c r="F790">
        <v>43</v>
      </c>
      <c r="G790">
        <f t="shared" si="67"/>
        <v>-6</v>
      </c>
      <c r="H790" t="str">
        <f>IFERROR(VLOOKUP($A790,Sheet2!$A$2:$C$397,2,FALSE),"C")</f>
        <v>B</v>
      </c>
      <c r="I790" s="1">
        <f>IFERROR(VLOOKUP($A790,Sheet2!$A$2:$C$397,3,FALSE),0)</f>
        <v>0.26403360999999997</v>
      </c>
      <c r="J790">
        <f>VLOOKUP($H790,Sheet2!$F$4:$G$16,2,FALSE)</f>
        <v>3</v>
      </c>
      <c r="K790" s="1">
        <f t="shared" si="68"/>
        <v>37.132016804999999</v>
      </c>
      <c r="L790" s="1">
        <f t="shared" si="69"/>
        <v>42.867983195000001</v>
      </c>
      <c r="M790" s="1">
        <f t="shared" si="70"/>
        <v>-5.7359663900000015</v>
      </c>
    </row>
    <row r="791" spans="1:13" x14ac:dyDescent="0.3">
      <c r="A791" t="s">
        <v>10</v>
      </c>
      <c r="B791" s="2" t="s">
        <v>1298</v>
      </c>
      <c r="C791" t="s">
        <v>1299</v>
      </c>
      <c r="D791" t="s">
        <v>1</v>
      </c>
      <c r="E791">
        <v>31</v>
      </c>
      <c r="F791">
        <v>38</v>
      </c>
      <c r="G791">
        <f t="shared" si="67"/>
        <v>-7</v>
      </c>
      <c r="H791" t="str">
        <f>IFERROR(VLOOKUP($A791,Sheet2!$A$2:$C$397,2,FALSE),"C")</f>
        <v>B+</v>
      </c>
      <c r="I791" s="1">
        <f>IFERROR(VLOOKUP($A791,Sheet2!$A$2:$C$397,3,FALSE),0)</f>
        <v>0.59550000000000003</v>
      </c>
      <c r="J791">
        <f>VLOOKUP($H791,Sheet2!$F$4:$G$16,2,FALSE)</f>
        <v>3.3</v>
      </c>
      <c r="K791" s="1">
        <f t="shared" si="68"/>
        <v>31.297750000000001</v>
      </c>
      <c r="L791" s="1">
        <f t="shared" si="69"/>
        <v>37.702249999999999</v>
      </c>
      <c r="M791" s="1">
        <f t="shared" si="70"/>
        <v>-6.4044999999999987</v>
      </c>
    </row>
    <row r="792" spans="1:13" x14ac:dyDescent="0.3">
      <c r="A792" t="s">
        <v>15</v>
      </c>
      <c r="B792" s="2" t="s">
        <v>1300</v>
      </c>
      <c r="C792" t="s">
        <v>1301</v>
      </c>
      <c r="D792" t="s">
        <v>431</v>
      </c>
      <c r="E792">
        <v>38</v>
      </c>
      <c r="F792">
        <v>48</v>
      </c>
      <c r="G792">
        <f t="shared" si="67"/>
        <v>-10</v>
      </c>
      <c r="H792" t="str">
        <f>IFERROR(VLOOKUP($A792,Sheet2!$A$2:$C$397,2,FALSE),"C")</f>
        <v>A-</v>
      </c>
      <c r="I792" s="1">
        <f>IFERROR(VLOOKUP($A792,Sheet2!$A$2:$C$397,3,FALSE),0)</f>
        <v>6.8150290000000002E-2</v>
      </c>
      <c r="J792">
        <f>VLOOKUP($H792,Sheet2!$F$4:$G$16,2,FALSE)</f>
        <v>3.7</v>
      </c>
      <c r="K792" s="1">
        <f t="shared" si="68"/>
        <v>38.034075145000003</v>
      </c>
      <c r="L792" s="1">
        <f t="shared" si="69"/>
        <v>47.965924854999997</v>
      </c>
      <c r="M792" s="1">
        <f t="shared" si="70"/>
        <v>-9.9318497099999945</v>
      </c>
    </row>
    <row r="793" spans="1:13" x14ac:dyDescent="0.3">
      <c r="A793" t="s">
        <v>354</v>
      </c>
      <c r="B793" s="2" t="s">
        <v>1300</v>
      </c>
      <c r="C793" t="s">
        <v>1302</v>
      </c>
      <c r="D793" t="s">
        <v>431</v>
      </c>
      <c r="E793">
        <v>41</v>
      </c>
      <c r="F793">
        <v>50</v>
      </c>
      <c r="G793">
        <f t="shared" si="67"/>
        <v>-9</v>
      </c>
      <c r="H793" t="str">
        <f>IFERROR(VLOOKUP($A793,Sheet2!$A$2:$C$397,2,FALSE),"C")</f>
        <v>A+</v>
      </c>
      <c r="I793" s="1">
        <f>IFERROR(VLOOKUP($A793,Sheet2!$A$2:$C$397,3,FALSE),0)</f>
        <v>0.2</v>
      </c>
      <c r="J793">
        <f>VLOOKUP($H793,Sheet2!$F$4:$G$16,2,FALSE)</f>
        <v>4</v>
      </c>
      <c r="K793" s="1">
        <f t="shared" si="68"/>
        <v>41.1</v>
      </c>
      <c r="L793" s="1">
        <f t="shared" si="69"/>
        <v>49.9</v>
      </c>
      <c r="M793" s="1">
        <f t="shared" si="70"/>
        <v>-8.7999999999999972</v>
      </c>
    </row>
    <row r="794" spans="1:13" x14ac:dyDescent="0.3">
      <c r="A794" t="s">
        <v>7</v>
      </c>
      <c r="B794" s="2" t="s">
        <v>1303</v>
      </c>
      <c r="C794" t="s">
        <v>426</v>
      </c>
      <c r="D794" t="s">
        <v>420</v>
      </c>
      <c r="E794">
        <v>40</v>
      </c>
      <c r="F794">
        <v>46</v>
      </c>
      <c r="G794">
        <f t="shared" si="67"/>
        <v>-6</v>
      </c>
      <c r="H794" t="str">
        <f>IFERROR(VLOOKUP($A794,Sheet2!$A$2:$C$397,2,FALSE),"C")</f>
        <v>C+</v>
      </c>
      <c r="I794" s="1">
        <f>IFERROR(VLOOKUP($A794,Sheet2!$A$2:$C$397,3,FALSE),0)</f>
        <v>-1.4892512</v>
      </c>
      <c r="J794">
        <f>VLOOKUP($H794,Sheet2!$F$4:$G$16,2,FALSE)</f>
        <v>2.2999999999999998</v>
      </c>
      <c r="K794" s="1">
        <f t="shared" si="68"/>
        <v>39.255374400000001</v>
      </c>
      <c r="L794" s="1">
        <f t="shared" si="69"/>
        <v>46.744625599999999</v>
      </c>
      <c r="M794" s="1">
        <f t="shared" si="70"/>
        <v>-7.4892511999999982</v>
      </c>
    </row>
    <row r="795" spans="1:13" x14ac:dyDescent="0.3">
      <c r="A795" t="s">
        <v>16</v>
      </c>
      <c r="B795" s="2" t="s">
        <v>1304</v>
      </c>
      <c r="C795" t="s">
        <v>1305</v>
      </c>
      <c r="D795" t="s">
        <v>431</v>
      </c>
      <c r="E795">
        <v>38</v>
      </c>
      <c r="F795">
        <v>40</v>
      </c>
      <c r="G795">
        <f t="shared" si="67"/>
        <v>-2</v>
      </c>
      <c r="H795" t="str">
        <f>IFERROR(VLOOKUP($A795,Sheet2!$A$2:$C$397,2,FALSE),"C")</f>
        <v>B</v>
      </c>
      <c r="I795" s="1">
        <f>IFERROR(VLOOKUP($A795,Sheet2!$A$2:$C$397,3,FALSE),0)</f>
        <v>0.26403360999999997</v>
      </c>
      <c r="J795">
        <f>VLOOKUP($H795,Sheet2!$F$4:$G$16,2,FALSE)</f>
        <v>3</v>
      </c>
      <c r="K795" s="1">
        <f t="shared" si="68"/>
        <v>38.132016804999999</v>
      </c>
      <c r="L795" s="1">
        <f t="shared" si="69"/>
        <v>39.867983195000001</v>
      </c>
      <c r="M795" s="1">
        <f t="shared" si="70"/>
        <v>-1.7359663900000015</v>
      </c>
    </row>
    <row r="796" spans="1:13" x14ac:dyDescent="0.3">
      <c r="A796" t="s">
        <v>10</v>
      </c>
      <c r="B796" s="2" t="s">
        <v>1304</v>
      </c>
      <c r="C796" t="s">
        <v>554</v>
      </c>
      <c r="D796" t="s">
        <v>1</v>
      </c>
      <c r="E796">
        <v>31</v>
      </c>
      <c r="F796">
        <v>37</v>
      </c>
      <c r="G796">
        <f t="shared" si="67"/>
        <v>-6</v>
      </c>
      <c r="H796" t="str">
        <f>IFERROR(VLOOKUP($A796,Sheet2!$A$2:$C$397,2,FALSE),"C")</f>
        <v>B+</v>
      </c>
      <c r="I796" s="1">
        <f>IFERROR(VLOOKUP($A796,Sheet2!$A$2:$C$397,3,FALSE),0)</f>
        <v>0.59550000000000003</v>
      </c>
      <c r="J796">
        <f>VLOOKUP($H796,Sheet2!$F$4:$G$16,2,FALSE)</f>
        <v>3.3</v>
      </c>
      <c r="K796" s="1">
        <f t="shared" si="68"/>
        <v>31.297750000000001</v>
      </c>
      <c r="L796" s="1">
        <f t="shared" si="69"/>
        <v>36.702249999999999</v>
      </c>
      <c r="M796" s="1">
        <f t="shared" si="70"/>
        <v>-5.4044999999999987</v>
      </c>
    </row>
    <row r="797" spans="1:13" x14ac:dyDescent="0.3">
      <c r="A797" t="s">
        <v>400</v>
      </c>
      <c r="B797" s="2" t="s">
        <v>1306</v>
      </c>
      <c r="C797" t="s">
        <v>426</v>
      </c>
      <c r="D797" t="s">
        <v>431</v>
      </c>
      <c r="E797">
        <v>32</v>
      </c>
      <c r="F797">
        <v>47</v>
      </c>
      <c r="G797">
        <f t="shared" si="67"/>
        <v>-15</v>
      </c>
      <c r="H797" t="str">
        <f>IFERROR(VLOOKUP($A797,Sheet2!$A$2:$C$397,2,FALSE),"C")</f>
        <v>B+</v>
      </c>
      <c r="I797" s="1">
        <f>IFERROR(VLOOKUP($A797,Sheet2!$A$2:$C$397,3,FALSE),0)</f>
        <v>0.59554054000000001</v>
      </c>
      <c r="J797">
        <f>VLOOKUP($H797,Sheet2!$F$4:$G$16,2,FALSE)</f>
        <v>3.3</v>
      </c>
      <c r="K797" s="1">
        <f t="shared" si="68"/>
        <v>32.297770270000001</v>
      </c>
      <c r="L797" s="1">
        <f t="shared" si="69"/>
        <v>46.702229729999999</v>
      </c>
      <c r="M797" s="1">
        <f t="shared" si="70"/>
        <v>-14.404459459999998</v>
      </c>
    </row>
    <row r="798" spans="1:13" x14ac:dyDescent="0.3">
      <c r="A798" t="s">
        <v>9</v>
      </c>
      <c r="B798" s="2" t="s">
        <v>1307</v>
      </c>
      <c r="C798" t="s">
        <v>1308</v>
      </c>
      <c r="D798" t="s">
        <v>431</v>
      </c>
      <c r="E798">
        <v>38</v>
      </c>
      <c r="F798">
        <v>54</v>
      </c>
      <c r="G798">
        <f t="shared" si="67"/>
        <v>-16</v>
      </c>
      <c r="H798" t="str">
        <f>IFERROR(VLOOKUP($A798,Sheet2!$A$2:$C$397,2,FALSE),"C")</f>
        <v>B+</v>
      </c>
      <c r="I798" s="1">
        <f>IFERROR(VLOOKUP($A798,Sheet2!$A$2:$C$397,3,FALSE),0)</f>
        <v>6.0699999999999997E-2</v>
      </c>
      <c r="J798">
        <f>VLOOKUP($H798,Sheet2!$F$4:$G$16,2,FALSE)</f>
        <v>3.3</v>
      </c>
      <c r="K798" s="1">
        <f t="shared" si="68"/>
        <v>38.030349999999999</v>
      </c>
      <c r="L798" s="1">
        <f t="shared" si="69"/>
        <v>53.969650000000001</v>
      </c>
      <c r="M798" s="1">
        <f t="shared" si="70"/>
        <v>-15.939300000000003</v>
      </c>
    </row>
    <row r="799" spans="1:13" x14ac:dyDescent="0.3">
      <c r="A799" t="s">
        <v>12</v>
      </c>
      <c r="B799" s="2" t="s">
        <v>1309</v>
      </c>
      <c r="C799" t="s">
        <v>1310</v>
      </c>
      <c r="D799" t="s">
        <v>431</v>
      </c>
      <c r="E799">
        <v>39</v>
      </c>
      <c r="F799">
        <v>46</v>
      </c>
      <c r="G799">
        <f t="shared" si="67"/>
        <v>-7</v>
      </c>
      <c r="H799" t="str">
        <f>IFERROR(VLOOKUP($A799,Sheet2!$A$2:$C$397,2,FALSE),"C")</f>
        <v>A</v>
      </c>
      <c r="I799" s="1">
        <f>IFERROR(VLOOKUP($A799,Sheet2!$A$2:$C$397,3,FALSE),0)</f>
        <v>-0.45775194000000002</v>
      </c>
      <c r="J799">
        <f>VLOOKUP($H799,Sheet2!$F$4:$G$16,2,FALSE)</f>
        <v>4</v>
      </c>
      <c r="K799" s="1">
        <f t="shared" si="68"/>
        <v>38.771124030000003</v>
      </c>
      <c r="L799" s="1">
        <f t="shared" si="69"/>
        <v>46.228875969999997</v>
      </c>
      <c r="M799" s="1">
        <f t="shared" si="70"/>
        <v>-7.4577519399999943</v>
      </c>
    </row>
    <row r="800" spans="1:13" x14ac:dyDescent="0.3">
      <c r="A800" t="s">
        <v>16</v>
      </c>
      <c r="B800" s="2" t="s">
        <v>1311</v>
      </c>
      <c r="C800" t="s">
        <v>1234</v>
      </c>
      <c r="D800" t="s">
        <v>431</v>
      </c>
      <c r="E800">
        <v>35</v>
      </c>
      <c r="F800">
        <v>43</v>
      </c>
      <c r="G800">
        <f t="shared" si="67"/>
        <v>-8</v>
      </c>
      <c r="H800" t="str">
        <f>IFERROR(VLOOKUP($A800,Sheet2!$A$2:$C$397,2,FALSE),"C")</f>
        <v>B</v>
      </c>
      <c r="I800" s="1">
        <f>IFERROR(VLOOKUP($A800,Sheet2!$A$2:$C$397,3,FALSE),0)</f>
        <v>0.26403360999999997</v>
      </c>
      <c r="J800">
        <f>VLOOKUP($H800,Sheet2!$F$4:$G$16,2,FALSE)</f>
        <v>3</v>
      </c>
      <c r="K800" s="1">
        <f t="shared" si="68"/>
        <v>35.132016804999999</v>
      </c>
      <c r="L800" s="1">
        <f t="shared" si="69"/>
        <v>42.867983195000001</v>
      </c>
      <c r="M800" s="1">
        <f t="shared" si="70"/>
        <v>-7.7359663900000015</v>
      </c>
    </row>
    <row r="801" spans="1:13" x14ac:dyDescent="0.3">
      <c r="A801" t="s">
        <v>10</v>
      </c>
      <c r="B801" s="2" t="s">
        <v>1311</v>
      </c>
      <c r="C801" t="s">
        <v>1312</v>
      </c>
      <c r="D801" t="s">
        <v>1</v>
      </c>
      <c r="E801">
        <v>30</v>
      </c>
      <c r="F801">
        <v>38</v>
      </c>
      <c r="G801">
        <f t="shared" si="67"/>
        <v>-8</v>
      </c>
      <c r="H801" t="str">
        <f>IFERROR(VLOOKUP($A801,Sheet2!$A$2:$C$397,2,FALSE),"C")</f>
        <v>B+</v>
      </c>
      <c r="I801" s="1">
        <f>IFERROR(VLOOKUP($A801,Sheet2!$A$2:$C$397,3,FALSE),0)</f>
        <v>0.59550000000000003</v>
      </c>
      <c r="J801">
        <f>VLOOKUP($H801,Sheet2!$F$4:$G$16,2,FALSE)</f>
        <v>3.3</v>
      </c>
      <c r="K801" s="1">
        <f t="shared" si="68"/>
        <v>30.297750000000001</v>
      </c>
      <c r="L801" s="1">
        <f t="shared" si="69"/>
        <v>37.702249999999999</v>
      </c>
      <c r="M801" s="1">
        <f t="shared" si="70"/>
        <v>-7.4044999999999987</v>
      </c>
    </row>
    <row r="802" spans="1:13" x14ac:dyDescent="0.3">
      <c r="A802" t="s">
        <v>254</v>
      </c>
      <c r="B802" s="2" t="s">
        <v>1313</v>
      </c>
      <c r="C802" t="s">
        <v>1314</v>
      </c>
      <c r="D802" t="s">
        <v>431</v>
      </c>
      <c r="E802">
        <v>36</v>
      </c>
      <c r="F802">
        <v>41</v>
      </c>
      <c r="G802">
        <f t="shared" si="67"/>
        <v>-5</v>
      </c>
      <c r="H802" t="str">
        <f>IFERROR(VLOOKUP($A802,Sheet2!$A$2:$C$397,2,FALSE),"C")</f>
        <v>C+</v>
      </c>
      <c r="I802" s="1">
        <f>IFERROR(VLOOKUP($A802,Sheet2!$A$2:$C$397,3,FALSE),0)</f>
        <v>-1.5215757999999999</v>
      </c>
      <c r="J802">
        <f>VLOOKUP($H802,Sheet2!$F$4:$G$16,2,FALSE)</f>
        <v>2.2999999999999998</v>
      </c>
      <c r="K802" s="1">
        <f t="shared" si="68"/>
        <v>35.239212100000003</v>
      </c>
      <c r="L802" s="1">
        <f t="shared" si="69"/>
        <v>41.760787899999997</v>
      </c>
      <c r="M802" s="1">
        <f t="shared" si="70"/>
        <v>-6.5215757999999937</v>
      </c>
    </row>
    <row r="803" spans="1:13" x14ac:dyDescent="0.3">
      <c r="A803" t="s">
        <v>15</v>
      </c>
      <c r="B803" s="2" t="s">
        <v>1313</v>
      </c>
      <c r="C803" t="s">
        <v>1160</v>
      </c>
      <c r="D803" t="s">
        <v>431</v>
      </c>
      <c r="E803">
        <v>38</v>
      </c>
      <c r="F803">
        <v>53</v>
      </c>
      <c r="G803">
        <f t="shared" si="67"/>
        <v>-15</v>
      </c>
      <c r="H803" t="str">
        <f>IFERROR(VLOOKUP($A803,Sheet2!$A$2:$C$397,2,FALSE),"C")</f>
        <v>A-</v>
      </c>
      <c r="I803" s="1">
        <f>IFERROR(VLOOKUP($A803,Sheet2!$A$2:$C$397,3,FALSE),0)</f>
        <v>6.8150290000000002E-2</v>
      </c>
      <c r="J803">
        <f>VLOOKUP($H803,Sheet2!$F$4:$G$16,2,FALSE)</f>
        <v>3.7</v>
      </c>
      <c r="K803" s="1">
        <f t="shared" si="68"/>
        <v>38.034075145000003</v>
      </c>
      <c r="L803" s="1">
        <f t="shared" si="69"/>
        <v>52.965924854999997</v>
      </c>
      <c r="M803" s="1">
        <f t="shared" si="70"/>
        <v>-14.931849709999995</v>
      </c>
    </row>
    <row r="804" spans="1:13" x14ac:dyDescent="0.3">
      <c r="A804" t="s">
        <v>16</v>
      </c>
      <c r="B804" s="2" t="s">
        <v>1315</v>
      </c>
      <c r="C804" t="s">
        <v>1316</v>
      </c>
      <c r="D804" t="s">
        <v>431</v>
      </c>
      <c r="E804">
        <v>38</v>
      </c>
      <c r="F804">
        <v>42</v>
      </c>
      <c r="G804">
        <f t="shared" si="67"/>
        <v>-4</v>
      </c>
      <c r="H804" t="str">
        <f>IFERROR(VLOOKUP($A804,Sheet2!$A$2:$C$397,2,FALSE),"C")</f>
        <v>B</v>
      </c>
      <c r="I804" s="1">
        <f>IFERROR(VLOOKUP($A804,Sheet2!$A$2:$C$397,3,FALSE),0)</f>
        <v>0.26403360999999997</v>
      </c>
      <c r="J804">
        <f>VLOOKUP($H804,Sheet2!$F$4:$G$16,2,FALSE)</f>
        <v>3</v>
      </c>
      <c r="K804" s="1">
        <f t="shared" si="68"/>
        <v>38.132016804999999</v>
      </c>
      <c r="L804" s="1">
        <f t="shared" si="69"/>
        <v>41.867983195000001</v>
      </c>
      <c r="M804" s="1">
        <f t="shared" si="70"/>
        <v>-3.7359663900000015</v>
      </c>
    </row>
    <row r="805" spans="1:13" x14ac:dyDescent="0.3">
      <c r="A805" t="s">
        <v>10</v>
      </c>
      <c r="B805" s="2" t="s">
        <v>1315</v>
      </c>
      <c r="C805" t="s">
        <v>1317</v>
      </c>
      <c r="D805" t="s">
        <v>1</v>
      </c>
      <c r="E805">
        <v>30</v>
      </c>
      <c r="F805">
        <v>39</v>
      </c>
      <c r="G805">
        <f t="shared" si="67"/>
        <v>-9</v>
      </c>
      <c r="H805" t="str">
        <f>IFERROR(VLOOKUP($A805,Sheet2!$A$2:$C$397,2,FALSE),"C")</f>
        <v>B+</v>
      </c>
      <c r="I805" s="1">
        <f>IFERROR(VLOOKUP($A805,Sheet2!$A$2:$C$397,3,FALSE),0)</f>
        <v>0.59550000000000003</v>
      </c>
      <c r="J805">
        <f>VLOOKUP($H805,Sheet2!$F$4:$G$16,2,FALSE)</f>
        <v>3.3</v>
      </c>
      <c r="K805" s="1">
        <f t="shared" si="68"/>
        <v>30.297750000000001</v>
      </c>
      <c r="L805" s="1">
        <f t="shared" si="69"/>
        <v>38.702249999999999</v>
      </c>
      <c r="M805" s="1">
        <f t="shared" si="70"/>
        <v>-8.4044999999999987</v>
      </c>
    </row>
    <row r="806" spans="1:13" x14ac:dyDescent="0.3">
      <c r="A806" t="s">
        <v>12</v>
      </c>
      <c r="B806" s="2" t="s">
        <v>1318</v>
      </c>
      <c r="C806" t="s">
        <v>1319</v>
      </c>
      <c r="D806" t="s">
        <v>431</v>
      </c>
      <c r="E806">
        <v>38</v>
      </c>
      <c r="F806">
        <v>49</v>
      </c>
      <c r="G806">
        <f t="shared" si="67"/>
        <v>-11</v>
      </c>
      <c r="H806" t="str">
        <f>IFERROR(VLOOKUP($A806,Sheet2!$A$2:$C$397,2,FALSE),"C")</f>
        <v>A</v>
      </c>
      <c r="I806" s="1">
        <f>IFERROR(VLOOKUP($A806,Sheet2!$A$2:$C$397,3,FALSE),0)</f>
        <v>-0.45775194000000002</v>
      </c>
      <c r="J806">
        <f>VLOOKUP($H806,Sheet2!$F$4:$G$16,2,FALSE)</f>
        <v>4</v>
      </c>
      <c r="K806" s="1">
        <f t="shared" si="68"/>
        <v>37.771124030000003</v>
      </c>
      <c r="L806" s="1">
        <f t="shared" si="69"/>
        <v>49.228875969999997</v>
      </c>
      <c r="M806" s="1">
        <f t="shared" si="70"/>
        <v>-11.457751939999994</v>
      </c>
    </row>
    <row r="807" spans="1:13" x14ac:dyDescent="0.3">
      <c r="A807" t="s">
        <v>16</v>
      </c>
      <c r="B807" s="2" t="s">
        <v>1320</v>
      </c>
      <c r="C807" t="s">
        <v>1321</v>
      </c>
      <c r="D807" t="s">
        <v>431</v>
      </c>
      <c r="E807">
        <v>37</v>
      </c>
      <c r="F807">
        <v>43</v>
      </c>
      <c r="G807">
        <f t="shared" si="67"/>
        <v>-6</v>
      </c>
      <c r="H807" t="str">
        <f>IFERROR(VLOOKUP($A807,Sheet2!$A$2:$C$397,2,FALSE),"C")</f>
        <v>B</v>
      </c>
      <c r="I807" s="1">
        <f>IFERROR(VLOOKUP($A807,Sheet2!$A$2:$C$397,3,FALSE),0)</f>
        <v>0.26403360999999997</v>
      </c>
      <c r="J807">
        <f>VLOOKUP($H807,Sheet2!$F$4:$G$16,2,FALSE)</f>
        <v>3</v>
      </c>
      <c r="K807" s="1">
        <f t="shared" si="68"/>
        <v>37.132016804999999</v>
      </c>
      <c r="L807" s="1">
        <f t="shared" si="69"/>
        <v>42.867983195000001</v>
      </c>
      <c r="M807" s="1">
        <f t="shared" si="70"/>
        <v>-5.7359663900000015</v>
      </c>
    </row>
    <row r="808" spans="1:13" x14ac:dyDescent="0.3">
      <c r="A808" t="s">
        <v>10</v>
      </c>
      <c r="B808" s="2" t="s">
        <v>1320</v>
      </c>
      <c r="C808" t="s">
        <v>1322</v>
      </c>
      <c r="D808" t="s">
        <v>1</v>
      </c>
      <c r="E808">
        <v>31</v>
      </c>
      <c r="F808">
        <v>38</v>
      </c>
      <c r="G808">
        <f t="shared" si="67"/>
        <v>-7</v>
      </c>
      <c r="H808" t="str">
        <f>IFERROR(VLOOKUP($A808,Sheet2!$A$2:$C$397,2,FALSE),"C")</f>
        <v>B+</v>
      </c>
      <c r="I808" s="1">
        <f>IFERROR(VLOOKUP($A808,Sheet2!$A$2:$C$397,3,FALSE),0)</f>
        <v>0.59550000000000003</v>
      </c>
      <c r="J808">
        <f>VLOOKUP($H808,Sheet2!$F$4:$G$16,2,FALSE)</f>
        <v>3.3</v>
      </c>
      <c r="K808" s="1">
        <f t="shared" si="68"/>
        <v>31.297750000000001</v>
      </c>
      <c r="L808" s="1">
        <f t="shared" si="69"/>
        <v>37.702249999999999</v>
      </c>
      <c r="M808" s="1">
        <f t="shared" si="70"/>
        <v>-6.4044999999999987</v>
      </c>
    </row>
    <row r="809" spans="1:13" x14ac:dyDescent="0.3">
      <c r="A809" t="s">
        <v>15</v>
      </c>
      <c r="B809" s="2" t="s">
        <v>1323</v>
      </c>
      <c r="C809" t="s">
        <v>1078</v>
      </c>
      <c r="D809" t="s">
        <v>431</v>
      </c>
      <c r="E809">
        <v>40</v>
      </c>
      <c r="F809">
        <v>49</v>
      </c>
      <c r="G809">
        <f t="shared" si="67"/>
        <v>-9</v>
      </c>
      <c r="H809" t="str">
        <f>IFERROR(VLOOKUP($A809,Sheet2!$A$2:$C$397,2,FALSE),"C")</f>
        <v>A-</v>
      </c>
      <c r="I809" s="1">
        <f>IFERROR(VLOOKUP($A809,Sheet2!$A$2:$C$397,3,FALSE),0)</f>
        <v>6.8150290000000002E-2</v>
      </c>
      <c r="J809">
        <f>VLOOKUP($H809,Sheet2!$F$4:$G$16,2,FALSE)</f>
        <v>3.7</v>
      </c>
      <c r="K809" s="1">
        <f t="shared" si="68"/>
        <v>40.034075145000003</v>
      </c>
      <c r="L809" s="1">
        <f t="shared" si="69"/>
        <v>48.965924854999997</v>
      </c>
      <c r="M809" s="1">
        <f t="shared" si="70"/>
        <v>-8.9318497099999945</v>
      </c>
    </row>
    <row r="810" spans="1:13" x14ac:dyDescent="0.3">
      <c r="A810" t="s">
        <v>3</v>
      </c>
      <c r="B810" s="2" t="s">
        <v>1324</v>
      </c>
      <c r="C810" t="s">
        <v>1325</v>
      </c>
      <c r="D810" t="s">
        <v>431</v>
      </c>
      <c r="E810">
        <v>41</v>
      </c>
      <c r="F810">
        <v>46</v>
      </c>
      <c r="G810">
        <f t="shared" si="67"/>
        <v>-5</v>
      </c>
      <c r="H810" t="str">
        <f>IFERROR(VLOOKUP($A810,Sheet2!$A$2:$C$397,2,FALSE),"C")</f>
        <v>A-</v>
      </c>
      <c r="I810" s="1">
        <f>IFERROR(VLOOKUP($A810,Sheet2!$A$2:$C$397,3,FALSE),0)</f>
        <v>-0.78254902000000004</v>
      </c>
      <c r="J810">
        <f>VLOOKUP($H810,Sheet2!$F$4:$G$16,2,FALSE)</f>
        <v>3.7</v>
      </c>
      <c r="K810" s="1">
        <f t="shared" si="68"/>
        <v>40.608725489999998</v>
      </c>
      <c r="L810" s="1">
        <f t="shared" si="69"/>
        <v>46.391274510000002</v>
      </c>
      <c r="M810" s="1">
        <f t="shared" si="70"/>
        <v>-5.7825490200000047</v>
      </c>
    </row>
    <row r="811" spans="1:13" x14ac:dyDescent="0.3">
      <c r="A811" t="s">
        <v>354</v>
      </c>
      <c r="B811" s="2" t="s">
        <v>1326</v>
      </c>
      <c r="C811" t="s">
        <v>1231</v>
      </c>
      <c r="D811" t="s">
        <v>431</v>
      </c>
      <c r="E811">
        <v>45</v>
      </c>
      <c r="F811">
        <v>47</v>
      </c>
      <c r="G811">
        <f t="shared" si="67"/>
        <v>-2</v>
      </c>
      <c r="H811" t="str">
        <f>IFERROR(VLOOKUP($A811,Sheet2!$A$2:$C$397,2,FALSE),"C")</f>
        <v>A+</v>
      </c>
      <c r="I811" s="1">
        <f>IFERROR(VLOOKUP($A811,Sheet2!$A$2:$C$397,3,FALSE),0)</f>
        <v>0.2</v>
      </c>
      <c r="J811">
        <f>VLOOKUP($H811,Sheet2!$F$4:$G$16,2,FALSE)</f>
        <v>4</v>
      </c>
      <c r="K811" s="1">
        <f t="shared" si="68"/>
        <v>45.1</v>
      </c>
      <c r="L811" s="1">
        <f t="shared" si="69"/>
        <v>46.9</v>
      </c>
      <c r="M811" s="1">
        <f t="shared" si="70"/>
        <v>-1.7999999999999972</v>
      </c>
    </row>
    <row r="812" spans="1:13" x14ac:dyDescent="0.3">
      <c r="A812" t="s">
        <v>16</v>
      </c>
      <c r="B812" s="2" t="s">
        <v>1326</v>
      </c>
      <c r="C812" t="s">
        <v>1327</v>
      </c>
      <c r="D812" t="s">
        <v>431</v>
      </c>
      <c r="E812">
        <v>37</v>
      </c>
      <c r="F812">
        <v>42</v>
      </c>
      <c r="G812">
        <f t="shared" si="67"/>
        <v>-5</v>
      </c>
      <c r="H812" t="str">
        <f>IFERROR(VLOOKUP($A812,Sheet2!$A$2:$C$397,2,FALSE),"C")</f>
        <v>B</v>
      </c>
      <c r="I812" s="1">
        <f>IFERROR(VLOOKUP($A812,Sheet2!$A$2:$C$397,3,FALSE),0)</f>
        <v>0.26403360999999997</v>
      </c>
      <c r="J812">
        <f>VLOOKUP($H812,Sheet2!$F$4:$G$16,2,FALSE)</f>
        <v>3</v>
      </c>
      <c r="K812" s="1">
        <f t="shared" si="68"/>
        <v>37.132016804999999</v>
      </c>
      <c r="L812" s="1">
        <f t="shared" si="69"/>
        <v>41.867983195000001</v>
      </c>
      <c r="M812" s="1">
        <f t="shared" si="70"/>
        <v>-4.7359663900000015</v>
      </c>
    </row>
    <row r="813" spans="1:13" x14ac:dyDescent="0.3">
      <c r="A813" t="s">
        <v>10</v>
      </c>
      <c r="B813" s="2" t="s">
        <v>1326</v>
      </c>
      <c r="C813" t="s">
        <v>1328</v>
      </c>
      <c r="D813" t="s">
        <v>1</v>
      </c>
      <c r="E813">
        <v>31</v>
      </c>
      <c r="F813">
        <v>37</v>
      </c>
      <c r="G813">
        <f t="shared" si="67"/>
        <v>-6</v>
      </c>
      <c r="H813" t="str">
        <f>IFERROR(VLOOKUP($A813,Sheet2!$A$2:$C$397,2,FALSE),"C")</f>
        <v>B+</v>
      </c>
      <c r="I813" s="1">
        <f>IFERROR(VLOOKUP($A813,Sheet2!$A$2:$C$397,3,FALSE),0)</f>
        <v>0.59550000000000003</v>
      </c>
      <c r="J813">
        <f>VLOOKUP($H813,Sheet2!$F$4:$G$16,2,FALSE)</f>
        <v>3.3</v>
      </c>
      <c r="K813" s="1">
        <f t="shared" si="68"/>
        <v>31.297750000000001</v>
      </c>
      <c r="L813" s="1">
        <f t="shared" si="69"/>
        <v>36.702249999999999</v>
      </c>
      <c r="M813" s="1">
        <f t="shared" si="70"/>
        <v>-5.4044999999999987</v>
      </c>
    </row>
    <row r="814" spans="1:13" x14ac:dyDescent="0.3">
      <c r="A814" t="s">
        <v>7</v>
      </c>
      <c r="B814" s="2" t="s">
        <v>1329</v>
      </c>
      <c r="C814" t="s">
        <v>426</v>
      </c>
      <c r="D814" t="s">
        <v>420</v>
      </c>
      <c r="E814">
        <v>37</v>
      </c>
      <c r="F814">
        <v>45</v>
      </c>
      <c r="G814">
        <f t="shared" si="67"/>
        <v>-8</v>
      </c>
      <c r="H814" t="str">
        <f>IFERROR(VLOOKUP($A814,Sheet2!$A$2:$C$397,2,FALSE),"C")</f>
        <v>C+</v>
      </c>
      <c r="I814" s="1">
        <f>IFERROR(VLOOKUP($A814,Sheet2!$A$2:$C$397,3,FALSE),0)</f>
        <v>-1.4892512</v>
      </c>
      <c r="J814">
        <f>VLOOKUP($H814,Sheet2!$F$4:$G$16,2,FALSE)</f>
        <v>2.2999999999999998</v>
      </c>
      <c r="K814" s="1">
        <f t="shared" si="68"/>
        <v>36.255374400000001</v>
      </c>
      <c r="L814" s="1">
        <f t="shared" si="69"/>
        <v>45.744625599999999</v>
      </c>
      <c r="M814" s="1">
        <f t="shared" si="70"/>
        <v>-9.4892511999999982</v>
      </c>
    </row>
    <row r="815" spans="1:13" x14ac:dyDescent="0.3">
      <c r="A815" t="s">
        <v>366</v>
      </c>
      <c r="B815" s="2" t="s">
        <v>1330</v>
      </c>
      <c r="C815" t="s">
        <v>974</v>
      </c>
      <c r="D815" t="s">
        <v>431</v>
      </c>
      <c r="E815">
        <v>38</v>
      </c>
      <c r="F815">
        <v>44</v>
      </c>
      <c r="G815">
        <f t="shared" si="67"/>
        <v>-6</v>
      </c>
      <c r="H815" t="str">
        <f>IFERROR(VLOOKUP($A815,Sheet2!$A$2:$C$397,2,FALSE),"C")</f>
        <v>A</v>
      </c>
      <c r="I815" s="1">
        <f>IFERROR(VLOOKUP($A815,Sheet2!$A$2:$C$397,3,FALSE),0)</f>
        <v>-1.5</v>
      </c>
      <c r="J815">
        <f>VLOOKUP($H815,Sheet2!$F$4:$G$16,2,FALSE)</f>
        <v>4</v>
      </c>
      <c r="K815" s="1">
        <f t="shared" si="68"/>
        <v>37.25</v>
      </c>
      <c r="L815" s="1">
        <f t="shared" si="69"/>
        <v>44.75</v>
      </c>
      <c r="M815" s="1">
        <f t="shared" si="70"/>
        <v>-7.5</v>
      </c>
    </row>
    <row r="816" spans="1:13" x14ac:dyDescent="0.3">
      <c r="A816" t="s">
        <v>16</v>
      </c>
      <c r="B816" s="2" t="s">
        <v>1330</v>
      </c>
      <c r="C816" t="s">
        <v>732</v>
      </c>
      <c r="D816" t="s">
        <v>431</v>
      </c>
      <c r="E816">
        <v>37</v>
      </c>
      <c r="F816">
        <v>41</v>
      </c>
      <c r="G816">
        <f t="shared" si="67"/>
        <v>-4</v>
      </c>
      <c r="H816" t="str">
        <f>IFERROR(VLOOKUP($A816,Sheet2!$A$2:$C$397,2,FALSE),"C")</f>
        <v>B</v>
      </c>
      <c r="I816" s="1">
        <f>IFERROR(VLOOKUP($A816,Sheet2!$A$2:$C$397,3,FALSE),0)</f>
        <v>0.26403360999999997</v>
      </c>
      <c r="J816">
        <f>VLOOKUP($H816,Sheet2!$F$4:$G$16,2,FALSE)</f>
        <v>3</v>
      </c>
      <c r="K816" s="1">
        <f t="shared" si="68"/>
        <v>37.132016804999999</v>
      </c>
      <c r="L816" s="1">
        <f t="shared" si="69"/>
        <v>40.867983195000001</v>
      </c>
      <c r="M816" s="1">
        <f t="shared" si="70"/>
        <v>-3.7359663900000015</v>
      </c>
    </row>
    <row r="817" spans="1:13" x14ac:dyDescent="0.3">
      <c r="A817" t="s">
        <v>15</v>
      </c>
      <c r="B817" s="2" t="s">
        <v>1330</v>
      </c>
      <c r="C817" t="s">
        <v>1331</v>
      </c>
      <c r="D817" t="s">
        <v>431</v>
      </c>
      <c r="E817">
        <v>38</v>
      </c>
      <c r="F817">
        <v>51</v>
      </c>
      <c r="G817">
        <f t="shared" si="67"/>
        <v>-13</v>
      </c>
      <c r="H817" t="str">
        <f>IFERROR(VLOOKUP($A817,Sheet2!$A$2:$C$397,2,FALSE),"C")</f>
        <v>A-</v>
      </c>
      <c r="I817" s="1">
        <f>IFERROR(VLOOKUP($A817,Sheet2!$A$2:$C$397,3,FALSE),0)</f>
        <v>6.8150290000000002E-2</v>
      </c>
      <c r="J817">
        <f>VLOOKUP($H817,Sheet2!$F$4:$G$16,2,FALSE)</f>
        <v>3.7</v>
      </c>
      <c r="K817" s="1">
        <f t="shared" si="68"/>
        <v>38.034075145000003</v>
      </c>
      <c r="L817" s="1">
        <f t="shared" si="69"/>
        <v>50.965924854999997</v>
      </c>
      <c r="M817" s="1">
        <f t="shared" si="70"/>
        <v>-12.931849709999995</v>
      </c>
    </row>
    <row r="818" spans="1:13" x14ac:dyDescent="0.3">
      <c r="A818" t="s">
        <v>10</v>
      </c>
      <c r="B818" s="2" t="s">
        <v>1330</v>
      </c>
      <c r="C818" t="s">
        <v>1332</v>
      </c>
      <c r="D818" t="s">
        <v>1</v>
      </c>
      <c r="E818">
        <v>30</v>
      </c>
      <c r="F818">
        <v>38</v>
      </c>
      <c r="G818">
        <f t="shared" si="67"/>
        <v>-8</v>
      </c>
      <c r="H818" t="str">
        <f>IFERROR(VLOOKUP($A818,Sheet2!$A$2:$C$397,2,FALSE),"C")</f>
        <v>B+</v>
      </c>
      <c r="I818" s="1">
        <f>IFERROR(VLOOKUP($A818,Sheet2!$A$2:$C$397,3,FALSE),0)</f>
        <v>0.59550000000000003</v>
      </c>
      <c r="J818">
        <f>VLOOKUP($H818,Sheet2!$F$4:$G$16,2,FALSE)</f>
        <v>3.3</v>
      </c>
      <c r="K818" s="1">
        <f t="shared" si="68"/>
        <v>30.297750000000001</v>
      </c>
      <c r="L818" s="1">
        <f t="shared" si="69"/>
        <v>37.702249999999999</v>
      </c>
      <c r="M818" s="1">
        <f t="shared" si="70"/>
        <v>-7.4044999999999987</v>
      </c>
    </row>
    <row r="819" spans="1:13" x14ac:dyDescent="0.3">
      <c r="A819" t="s">
        <v>13</v>
      </c>
      <c r="B819" s="2" t="s">
        <v>1333</v>
      </c>
      <c r="C819" t="s">
        <v>516</v>
      </c>
      <c r="D819" t="s">
        <v>431</v>
      </c>
      <c r="E819">
        <v>39</v>
      </c>
      <c r="F819">
        <v>51</v>
      </c>
      <c r="G819">
        <f t="shared" si="67"/>
        <v>-12</v>
      </c>
      <c r="H819" t="str">
        <f>IFERROR(VLOOKUP($A819,Sheet2!$A$2:$C$397,2,FALSE),"C")</f>
        <v>A+</v>
      </c>
      <c r="I819" s="1">
        <f>IFERROR(VLOOKUP($A819,Sheet2!$A$2:$C$397,3,FALSE),0)</f>
        <v>0.61341175999999997</v>
      </c>
      <c r="J819">
        <f>VLOOKUP($H819,Sheet2!$F$4:$G$16,2,FALSE)</f>
        <v>4</v>
      </c>
      <c r="K819" s="1">
        <f t="shared" si="68"/>
        <v>39.306705880000003</v>
      </c>
      <c r="L819" s="1">
        <f t="shared" si="69"/>
        <v>50.693294119999997</v>
      </c>
      <c r="M819" s="1">
        <f t="shared" si="70"/>
        <v>-11.386588239999995</v>
      </c>
    </row>
    <row r="820" spans="1:13" x14ac:dyDescent="0.3">
      <c r="A820" t="s">
        <v>4</v>
      </c>
      <c r="B820" s="2" t="s">
        <v>1334</v>
      </c>
      <c r="C820" t="s">
        <v>467</v>
      </c>
      <c r="D820" t="s">
        <v>431</v>
      </c>
      <c r="E820">
        <v>43</v>
      </c>
      <c r="F820">
        <v>49</v>
      </c>
      <c r="G820">
        <f t="shared" si="67"/>
        <v>-6</v>
      </c>
      <c r="H820" t="str">
        <f>IFERROR(VLOOKUP($A820,Sheet2!$A$2:$C$397,2,FALSE),"C")</f>
        <v>A-</v>
      </c>
      <c r="I820" s="1">
        <f>IFERROR(VLOOKUP($A820,Sheet2!$A$2:$C$397,3,FALSE),0)</f>
        <v>0.80923076999999999</v>
      </c>
      <c r="J820">
        <f>VLOOKUP($H820,Sheet2!$F$4:$G$16,2,FALSE)</f>
        <v>3.7</v>
      </c>
      <c r="K820" s="1">
        <f t="shared" si="68"/>
        <v>43.404615385</v>
      </c>
      <c r="L820" s="1">
        <f t="shared" si="69"/>
        <v>48.595384615</v>
      </c>
      <c r="M820" s="1">
        <f t="shared" si="70"/>
        <v>-5.1907692300000008</v>
      </c>
    </row>
    <row r="821" spans="1:13" x14ac:dyDescent="0.3">
      <c r="A821" t="s">
        <v>16</v>
      </c>
      <c r="B821" s="2" t="s">
        <v>1335</v>
      </c>
      <c r="C821" t="s">
        <v>1336</v>
      </c>
      <c r="D821" t="s">
        <v>431</v>
      </c>
      <c r="E821">
        <v>36</v>
      </c>
      <c r="F821">
        <v>42</v>
      </c>
      <c r="G821">
        <f t="shared" si="67"/>
        <v>-6</v>
      </c>
      <c r="H821" t="str">
        <f>IFERROR(VLOOKUP($A821,Sheet2!$A$2:$C$397,2,FALSE),"C")</f>
        <v>B</v>
      </c>
      <c r="I821" s="1">
        <f>IFERROR(VLOOKUP($A821,Sheet2!$A$2:$C$397,3,FALSE),0)</f>
        <v>0.26403360999999997</v>
      </c>
      <c r="J821">
        <f>VLOOKUP($H821,Sheet2!$F$4:$G$16,2,FALSE)</f>
        <v>3</v>
      </c>
      <c r="K821" s="1">
        <f t="shared" si="68"/>
        <v>36.132016804999999</v>
      </c>
      <c r="L821" s="1">
        <f t="shared" si="69"/>
        <v>41.867983195000001</v>
      </c>
      <c r="M821" s="1">
        <f t="shared" si="70"/>
        <v>-5.7359663900000015</v>
      </c>
    </row>
    <row r="822" spans="1:13" x14ac:dyDescent="0.3">
      <c r="A822" t="s">
        <v>10</v>
      </c>
      <c r="B822" s="2" t="s">
        <v>1335</v>
      </c>
      <c r="C822" t="s">
        <v>1337</v>
      </c>
      <c r="D822" t="s">
        <v>1</v>
      </c>
      <c r="E822">
        <v>32</v>
      </c>
      <c r="F822">
        <v>37</v>
      </c>
      <c r="G822">
        <f t="shared" si="67"/>
        <v>-5</v>
      </c>
      <c r="H822" t="str">
        <f>IFERROR(VLOOKUP($A822,Sheet2!$A$2:$C$397,2,FALSE),"C")</f>
        <v>B+</v>
      </c>
      <c r="I822" s="1">
        <f>IFERROR(VLOOKUP($A822,Sheet2!$A$2:$C$397,3,FALSE),0)</f>
        <v>0.59550000000000003</v>
      </c>
      <c r="J822">
        <f>VLOOKUP($H822,Sheet2!$F$4:$G$16,2,FALSE)</f>
        <v>3.3</v>
      </c>
      <c r="K822" s="1">
        <f t="shared" si="68"/>
        <v>32.297750000000001</v>
      </c>
      <c r="L822" s="1">
        <f t="shared" si="69"/>
        <v>36.702249999999999</v>
      </c>
      <c r="M822" s="1">
        <f t="shared" si="70"/>
        <v>-4.4044999999999987</v>
      </c>
    </row>
    <row r="823" spans="1:13" x14ac:dyDescent="0.3">
      <c r="A823" t="s">
        <v>15</v>
      </c>
      <c r="B823" s="2" t="s">
        <v>1335</v>
      </c>
      <c r="C823" t="s">
        <v>1085</v>
      </c>
      <c r="D823" t="s">
        <v>431</v>
      </c>
      <c r="E823">
        <v>39</v>
      </c>
      <c r="F823">
        <v>50</v>
      </c>
      <c r="G823">
        <f t="shared" si="67"/>
        <v>-11</v>
      </c>
      <c r="H823" t="str">
        <f>IFERROR(VLOOKUP($A823,Sheet2!$A$2:$C$397,2,FALSE),"C")</f>
        <v>A-</v>
      </c>
      <c r="I823" s="1">
        <f>IFERROR(VLOOKUP($A823,Sheet2!$A$2:$C$397,3,FALSE),0)</f>
        <v>6.8150290000000002E-2</v>
      </c>
      <c r="J823">
        <f>VLOOKUP($H823,Sheet2!$F$4:$G$16,2,FALSE)</f>
        <v>3.7</v>
      </c>
      <c r="K823" s="1">
        <f t="shared" si="68"/>
        <v>39.034075145000003</v>
      </c>
      <c r="L823" s="1">
        <f t="shared" si="69"/>
        <v>49.965924854999997</v>
      </c>
      <c r="M823" s="1">
        <f t="shared" si="70"/>
        <v>-10.931849709999995</v>
      </c>
    </row>
    <row r="824" spans="1:13" x14ac:dyDescent="0.3">
      <c r="A824" t="s">
        <v>11</v>
      </c>
      <c r="B824" s="2" t="s">
        <v>1338</v>
      </c>
      <c r="C824" t="s">
        <v>1339</v>
      </c>
      <c r="D824" t="s">
        <v>431</v>
      </c>
      <c r="E824">
        <v>39</v>
      </c>
      <c r="F824">
        <v>53</v>
      </c>
      <c r="G824">
        <f t="shared" si="67"/>
        <v>-14</v>
      </c>
      <c r="H824" t="str">
        <f>IFERROR(VLOOKUP($A824,Sheet2!$A$2:$C$397,2,FALSE),"C")</f>
        <v>B-</v>
      </c>
      <c r="I824" s="1">
        <f>IFERROR(VLOOKUP($A824,Sheet2!$A$2:$C$397,3,FALSE),0)</f>
        <v>0.62980391999999996</v>
      </c>
      <c r="J824">
        <f>VLOOKUP($H824,Sheet2!$F$4:$G$16,2,FALSE)</f>
        <v>2.7</v>
      </c>
      <c r="K824" s="1">
        <f t="shared" si="68"/>
        <v>39.31490196</v>
      </c>
      <c r="L824" s="1">
        <f t="shared" si="69"/>
        <v>52.68509804</v>
      </c>
      <c r="M824" s="1">
        <f t="shared" si="70"/>
        <v>-13.370196079999999</v>
      </c>
    </row>
    <row r="825" spans="1:13" x14ac:dyDescent="0.3">
      <c r="A825" t="s">
        <v>12</v>
      </c>
      <c r="B825" s="2" t="s">
        <v>1340</v>
      </c>
      <c r="C825" t="s">
        <v>1341</v>
      </c>
      <c r="D825" t="s">
        <v>431</v>
      </c>
      <c r="E825">
        <v>40</v>
      </c>
      <c r="F825">
        <v>46</v>
      </c>
      <c r="G825">
        <f t="shared" si="67"/>
        <v>-6</v>
      </c>
      <c r="H825" t="str">
        <f>IFERROR(VLOOKUP($A825,Sheet2!$A$2:$C$397,2,FALSE),"C")</f>
        <v>A</v>
      </c>
      <c r="I825" s="1">
        <f>IFERROR(VLOOKUP($A825,Sheet2!$A$2:$C$397,3,FALSE),0)</f>
        <v>-0.45775194000000002</v>
      </c>
      <c r="J825">
        <f>VLOOKUP($H825,Sheet2!$F$4:$G$16,2,FALSE)</f>
        <v>4</v>
      </c>
      <c r="K825" s="1">
        <f t="shared" si="68"/>
        <v>39.771124030000003</v>
      </c>
      <c r="L825" s="1">
        <f t="shared" si="69"/>
        <v>46.228875969999997</v>
      </c>
      <c r="M825" s="1">
        <f t="shared" si="70"/>
        <v>-6.4577519399999943</v>
      </c>
    </row>
    <row r="826" spans="1:13" x14ac:dyDescent="0.3">
      <c r="A826" t="s">
        <v>386</v>
      </c>
      <c r="B826" s="2" t="s">
        <v>1342</v>
      </c>
      <c r="C826" t="s">
        <v>758</v>
      </c>
      <c r="D826" t="s">
        <v>431</v>
      </c>
      <c r="E826">
        <v>40</v>
      </c>
      <c r="F826">
        <v>45</v>
      </c>
      <c r="G826">
        <f t="shared" si="67"/>
        <v>-5</v>
      </c>
      <c r="H826" t="str">
        <f>IFERROR(VLOOKUP($A826,Sheet2!$A$2:$C$397,2,FALSE),"C")</f>
        <v>B+</v>
      </c>
      <c r="I826" s="1">
        <f>IFERROR(VLOOKUP($A826,Sheet2!$A$2:$C$397,3,FALSE),0)</f>
        <v>-0.6</v>
      </c>
      <c r="J826">
        <f>VLOOKUP($H826,Sheet2!$F$4:$G$16,2,FALSE)</f>
        <v>3.3</v>
      </c>
      <c r="K826" s="1">
        <f t="shared" si="68"/>
        <v>39.700000000000003</v>
      </c>
      <c r="L826" s="1">
        <f t="shared" si="69"/>
        <v>45.3</v>
      </c>
      <c r="M826" s="1">
        <f t="shared" si="70"/>
        <v>-5.5999999999999943</v>
      </c>
    </row>
    <row r="827" spans="1:13" x14ac:dyDescent="0.3">
      <c r="A827" t="s">
        <v>16</v>
      </c>
      <c r="B827" s="2" t="s">
        <v>1343</v>
      </c>
      <c r="C827" t="s">
        <v>1344</v>
      </c>
      <c r="D827" t="s">
        <v>431</v>
      </c>
      <c r="E827">
        <v>37</v>
      </c>
      <c r="F827">
        <v>44</v>
      </c>
      <c r="G827">
        <f t="shared" si="67"/>
        <v>-7</v>
      </c>
      <c r="H827" t="str">
        <f>IFERROR(VLOOKUP($A827,Sheet2!$A$2:$C$397,2,FALSE),"C")</f>
        <v>B</v>
      </c>
      <c r="I827" s="1">
        <f>IFERROR(VLOOKUP($A827,Sheet2!$A$2:$C$397,3,FALSE),0)</f>
        <v>0.26403360999999997</v>
      </c>
      <c r="J827">
        <f>VLOOKUP($H827,Sheet2!$F$4:$G$16,2,FALSE)</f>
        <v>3</v>
      </c>
      <c r="K827" s="1">
        <f t="shared" si="68"/>
        <v>37.132016804999999</v>
      </c>
      <c r="L827" s="1">
        <f t="shared" si="69"/>
        <v>43.867983195000001</v>
      </c>
      <c r="M827" s="1">
        <f t="shared" si="70"/>
        <v>-6.7359663900000015</v>
      </c>
    </row>
    <row r="828" spans="1:13" x14ac:dyDescent="0.3">
      <c r="A828" t="s">
        <v>15</v>
      </c>
      <c r="B828" s="2" t="s">
        <v>1343</v>
      </c>
      <c r="C828" t="s">
        <v>1345</v>
      </c>
      <c r="D828" t="s">
        <v>431</v>
      </c>
      <c r="E828">
        <v>35</v>
      </c>
      <c r="F828">
        <v>52</v>
      </c>
      <c r="G828">
        <f t="shared" si="67"/>
        <v>-17</v>
      </c>
      <c r="H828" t="str">
        <f>IFERROR(VLOOKUP($A828,Sheet2!$A$2:$C$397,2,FALSE),"C")</f>
        <v>A-</v>
      </c>
      <c r="I828" s="1">
        <f>IFERROR(VLOOKUP($A828,Sheet2!$A$2:$C$397,3,FALSE),0)</f>
        <v>6.8150290000000002E-2</v>
      </c>
      <c r="J828">
        <f>VLOOKUP($H828,Sheet2!$F$4:$G$16,2,FALSE)</f>
        <v>3.7</v>
      </c>
      <c r="K828" s="1">
        <f t="shared" si="68"/>
        <v>35.034075145000003</v>
      </c>
      <c r="L828" s="1">
        <f t="shared" si="69"/>
        <v>51.965924854999997</v>
      </c>
      <c r="M828" s="1">
        <f t="shared" si="70"/>
        <v>-16.931849709999995</v>
      </c>
    </row>
    <row r="829" spans="1:13" x14ac:dyDescent="0.3">
      <c r="A829" t="s">
        <v>10</v>
      </c>
      <c r="B829" s="2" t="s">
        <v>1343</v>
      </c>
      <c r="C829" t="s">
        <v>1346</v>
      </c>
      <c r="D829" t="s">
        <v>1</v>
      </c>
      <c r="E829">
        <v>31</v>
      </c>
      <c r="F829">
        <v>40</v>
      </c>
      <c r="G829">
        <f t="shared" si="67"/>
        <v>-9</v>
      </c>
      <c r="H829" t="str">
        <f>IFERROR(VLOOKUP($A829,Sheet2!$A$2:$C$397,2,FALSE),"C")</f>
        <v>B+</v>
      </c>
      <c r="I829" s="1">
        <f>IFERROR(VLOOKUP($A829,Sheet2!$A$2:$C$397,3,FALSE),0)</f>
        <v>0.59550000000000003</v>
      </c>
      <c r="J829">
        <f>VLOOKUP($H829,Sheet2!$F$4:$G$16,2,FALSE)</f>
        <v>3.3</v>
      </c>
      <c r="K829" s="1">
        <f t="shared" si="68"/>
        <v>31.297750000000001</v>
      </c>
      <c r="L829" s="1">
        <f t="shared" si="69"/>
        <v>39.702249999999999</v>
      </c>
      <c r="M829" s="1">
        <f t="shared" si="70"/>
        <v>-8.4044999999999987</v>
      </c>
    </row>
    <row r="830" spans="1:13" x14ac:dyDescent="0.3">
      <c r="A830" t="s">
        <v>16</v>
      </c>
      <c r="B830" s="2" t="s">
        <v>1347</v>
      </c>
      <c r="C830" t="s">
        <v>1348</v>
      </c>
      <c r="D830" t="s">
        <v>431</v>
      </c>
      <c r="E830">
        <v>36</v>
      </c>
      <c r="F830">
        <v>42</v>
      </c>
      <c r="G830">
        <f t="shared" si="67"/>
        <v>-6</v>
      </c>
      <c r="H830" t="str">
        <f>IFERROR(VLOOKUP($A830,Sheet2!$A$2:$C$397,2,FALSE),"C")</f>
        <v>B</v>
      </c>
      <c r="I830" s="1">
        <f>IFERROR(VLOOKUP($A830,Sheet2!$A$2:$C$397,3,FALSE),0)</f>
        <v>0.26403360999999997</v>
      </c>
      <c r="J830">
        <f>VLOOKUP($H830,Sheet2!$F$4:$G$16,2,FALSE)</f>
        <v>3</v>
      </c>
      <c r="K830" s="1">
        <f t="shared" si="68"/>
        <v>36.132016804999999</v>
      </c>
      <c r="L830" s="1">
        <f t="shared" si="69"/>
        <v>41.867983195000001</v>
      </c>
      <c r="M830" s="1">
        <f t="shared" si="70"/>
        <v>-5.7359663900000015</v>
      </c>
    </row>
    <row r="831" spans="1:13" x14ac:dyDescent="0.3">
      <c r="A831" t="s">
        <v>10</v>
      </c>
      <c r="B831" s="2" t="s">
        <v>1347</v>
      </c>
      <c r="C831" t="s">
        <v>1349</v>
      </c>
      <c r="D831" t="s">
        <v>1</v>
      </c>
      <c r="E831">
        <v>31</v>
      </c>
      <c r="F831">
        <v>38</v>
      </c>
      <c r="G831">
        <f t="shared" si="67"/>
        <v>-7</v>
      </c>
      <c r="H831" t="str">
        <f>IFERROR(VLOOKUP($A831,Sheet2!$A$2:$C$397,2,FALSE),"C")</f>
        <v>B+</v>
      </c>
      <c r="I831" s="1">
        <f>IFERROR(VLOOKUP($A831,Sheet2!$A$2:$C$397,3,FALSE),0)</f>
        <v>0.59550000000000003</v>
      </c>
      <c r="J831">
        <f>VLOOKUP($H831,Sheet2!$F$4:$G$16,2,FALSE)</f>
        <v>3.3</v>
      </c>
      <c r="K831" s="1">
        <f t="shared" si="68"/>
        <v>31.297750000000001</v>
      </c>
      <c r="L831" s="1">
        <f t="shared" si="69"/>
        <v>37.702249999999999</v>
      </c>
      <c r="M831" s="1">
        <f t="shared" si="70"/>
        <v>-6.4044999999999987</v>
      </c>
    </row>
    <row r="832" spans="1:13" x14ac:dyDescent="0.3">
      <c r="A832" t="s">
        <v>7</v>
      </c>
      <c r="B832" s="2">
        <v>43368</v>
      </c>
      <c r="C832">
        <v>2500</v>
      </c>
      <c r="D832" t="s">
        <v>420</v>
      </c>
      <c r="E832">
        <v>43</v>
      </c>
      <c r="F832">
        <v>46</v>
      </c>
      <c r="G832">
        <f t="shared" si="67"/>
        <v>-3</v>
      </c>
      <c r="H832" t="str">
        <f>IFERROR(VLOOKUP($A832,Sheet2!$A$2:$C$397,2,FALSE),"C")</f>
        <v>C+</v>
      </c>
      <c r="I832" s="1">
        <f>IFERROR(VLOOKUP($A832,Sheet2!$A$2:$C$397,3,FALSE),0)</f>
        <v>-1.4892512</v>
      </c>
      <c r="J832">
        <f>VLOOKUP($H832,Sheet2!$F$4:$G$16,2,FALSE)</f>
        <v>2.2999999999999998</v>
      </c>
      <c r="K832" s="1">
        <f t="shared" si="68"/>
        <v>42.255374400000001</v>
      </c>
      <c r="L832" s="1">
        <f t="shared" si="69"/>
        <v>46.744625599999999</v>
      </c>
      <c r="M832" s="1">
        <f t="shared" si="70"/>
        <v>-4.4892511999999982</v>
      </c>
    </row>
    <row r="833" spans="1:13" x14ac:dyDescent="0.3">
      <c r="A833" t="s">
        <v>10</v>
      </c>
      <c r="B833" s="2">
        <v>43368</v>
      </c>
      <c r="C833">
        <v>1425</v>
      </c>
      <c r="D833" t="s">
        <v>420</v>
      </c>
      <c r="E833">
        <v>41</v>
      </c>
      <c r="F833">
        <v>48</v>
      </c>
      <c r="G833">
        <f t="shared" si="67"/>
        <v>-7</v>
      </c>
      <c r="H833" t="str">
        <f>IFERROR(VLOOKUP($A833,Sheet2!$A$2:$C$397,2,FALSE),"C")</f>
        <v>B+</v>
      </c>
      <c r="I833" s="1">
        <f>IFERROR(VLOOKUP($A833,Sheet2!$A$2:$C$397,3,FALSE),0)</f>
        <v>0.59550000000000003</v>
      </c>
      <c r="J833">
        <f>VLOOKUP($H833,Sheet2!$F$4:$G$16,2,FALSE)</f>
        <v>3.3</v>
      </c>
      <c r="K833" s="1">
        <f t="shared" si="68"/>
        <v>41.297750000000001</v>
      </c>
      <c r="L833" s="1">
        <f t="shared" si="69"/>
        <v>47.702249999999999</v>
      </c>
      <c r="M833" s="1">
        <f t="shared" si="70"/>
        <v>-6.4044999999999987</v>
      </c>
    </row>
    <row r="834" spans="1:13" x14ac:dyDescent="0.3">
      <c r="A834" t="s">
        <v>12</v>
      </c>
      <c r="B834" s="2">
        <v>43367</v>
      </c>
      <c r="C834">
        <v>802</v>
      </c>
      <c r="D834" t="s">
        <v>431</v>
      </c>
      <c r="E834">
        <v>41</v>
      </c>
      <c r="F834">
        <v>48</v>
      </c>
      <c r="G834">
        <f t="shared" si="67"/>
        <v>-7</v>
      </c>
      <c r="H834" t="str">
        <f>IFERROR(VLOOKUP($A834,Sheet2!$A$2:$C$397,2,FALSE),"C")</f>
        <v>A</v>
      </c>
      <c r="I834" s="1">
        <f>IFERROR(VLOOKUP($A834,Sheet2!$A$2:$C$397,3,FALSE),0)</f>
        <v>-0.45775194000000002</v>
      </c>
      <c r="J834">
        <f>VLOOKUP($H834,Sheet2!$F$4:$G$16,2,FALSE)</f>
        <v>4</v>
      </c>
      <c r="K834" s="1">
        <f t="shared" si="68"/>
        <v>40.771124030000003</v>
      </c>
      <c r="L834" s="1">
        <f t="shared" si="69"/>
        <v>48.228875969999997</v>
      </c>
      <c r="M834" s="1">
        <f t="shared" si="70"/>
        <v>-7.4577519399999943</v>
      </c>
    </row>
    <row r="835" spans="1:13" x14ac:dyDescent="0.3">
      <c r="A835" t="s">
        <v>16</v>
      </c>
      <c r="B835" s="2">
        <v>43368</v>
      </c>
      <c r="C835">
        <v>1238</v>
      </c>
      <c r="D835" t="s">
        <v>431</v>
      </c>
      <c r="E835">
        <v>38</v>
      </c>
      <c r="F835">
        <v>46</v>
      </c>
      <c r="G835">
        <f t="shared" ref="G835:G895" si="71">E835-F835</f>
        <v>-8</v>
      </c>
      <c r="H835" t="str">
        <f>IFERROR(VLOOKUP($A835,Sheet2!$A$2:$C$397,2,FALSE),"C")</f>
        <v>B</v>
      </c>
      <c r="I835" s="1">
        <f>IFERROR(VLOOKUP($A835,Sheet2!$A$2:$C$397,3,FALSE),0)</f>
        <v>0.26403360999999997</v>
      </c>
      <c r="J835">
        <f>VLOOKUP($H835,Sheet2!$F$4:$G$16,2,FALSE)</f>
        <v>3</v>
      </c>
      <c r="K835" s="1">
        <f t="shared" ref="K835:K842" si="72">E835+(I835/2)</f>
        <v>38.132016804999999</v>
      </c>
      <c r="L835" s="1">
        <f t="shared" ref="L835:L842" si="73">F835-(I835/2)</f>
        <v>45.867983195000001</v>
      </c>
      <c r="M835" s="1">
        <f t="shared" si="70"/>
        <v>-7.7359663900000015</v>
      </c>
    </row>
    <row r="836" spans="1:13" x14ac:dyDescent="0.3">
      <c r="A836" t="s">
        <v>0</v>
      </c>
      <c r="B836" s="2">
        <v>43366</v>
      </c>
      <c r="C836">
        <v>1308</v>
      </c>
      <c r="D836" t="s">
        <v>431</v>
      </c>
      <c r="E836">
        <v>42</v>
      </c>
      <c r="F836">
        <v>51</v>
      </c>
      <c r="G836">
        <f t="shared" si="71"/>
        <v>-9</v>
      </c>
      <c r="H836" t="str">
        <f>IFERROR(VLOOKUP($A836,Sheet2!$A$2:$C$397,2,FALSE),"C")</f>
        <v>B</v>
      </c>
      <c r="I836" s="1">
        <f>IFERROR(VLOOKUP($A836,Sheet2!$A$2:$C$397,3,FALSE),0)</f>
        <v>-0.90473683999999999</v>
      </c>
      <c r="J836">
        <f>VLOOKUP($H836,Sheet2!$F$4:$G$16,2,FALSE)</f>
        <v>3</v>
      </c>
      <c r="K836" s="1">
        <f t="shared" si="72"/>
        <v>41.547631580000001</v>
      </c>
      <c r="L836" s="1">
        <f t="shared" si="73"/>
        <v>51.452368419999999</v>
      </c>
      <c r="M836" s="1">
        <f t="shared" ref="M836:M842" si="74">K836-L836</f>
        <v>-9.9047368399999982</v>
      </c>
    </row>
    <row r="837" spans="1:13" x14ac:dyDescent="0.3">
      <c r="A837" t="s">
        <v>254</v>
      </c>
      <c r="B837" s="2">
        <v>43371</v>
      </c>
      <c r="C837">
        <v>3338</v>
      </c>
      <c r="D837" t="s">
        <v>420</v>
      </c>
      <c r="E837">
        <v>40</v>
      </c>
      <c r="F837">
        <v>48</v>
      </c>
      <c r="G837">
        <f t="shared" si="71"/>
        <v>-8</v>
      </c>
      <c r="H837" t="str">
        <f>IFERROR(VLOOKUP($A837,Sheet2!$A$2:$C$397,2,FALSE),"C")</f>
        <v>C+</v>
      </c>
      <c r="I837" s="1">
        <f>IFERROR(VLOOKUP($A837,Sheet2!$A$2:$C$397,3,FALSE),0)</f>
        <v>-1.5215757999999999</v>
      </c>
      <c r="J837">
        <f>VLOOKUP($H837,Sheet2!$F$4:$G$16,2,FALSE)</f>
        <v>2.2999999999999998</v>
      </c>
      <c r="K837" s="1">
        <f t="shared" si="72"/>
        <v>39.239212100000003</v>
      </c>
      <c r="L837" s="1">
        <f t="shared" si="73"/>
        <v>48.760787899999997</v>
      </c>
      <c r="M837" s="1">
        <f t="shared" si="74"/>
        <v>-9.5215757999999937</v>
      </c>
    </row>
    <row r="838" spans="1:13" x14ac:dyDescent="0.3">
      <c r="A838" t="s">
        <v>322</v>
      </c>
      <c r="B838" s="2">
        <v>43367</v>
      </c>
      <c r="C838">
        <v>1000</v>
      </c>
      <c r="D838" t="s">
        <v>420</v>
      </c>
      <c r="E838">
        <v>42</v>
      </c>
      <c r="F838">
        <v>46</v>
      </c>
      <c r="G838">
        <f t="shared" si="71"/>
        <v>-4</v>
      </c>
      <c r="H838" t="str">
        <f>IFERROR(VLOOKUP($A838,Sheet2!$A$2:$C$397,2,FALSE),"C")</f>
        <v>C-</v>
      </c>
      <c r="I838" s="1">
        <f>IFERROR(VLOOKUP($A838,Sheet2!$A$2:$C$397,3,FALSE),0)</f>
        <v>-0.43634614999999999</v>
      </c>
      <c r="J838">
        <f>VLOOKUP($H838,Sheet2!$F$4:$G$16,2,FALSE)</f>
        <v>1.7</v>
      </c>
      <c r="K838" s="1">
        <f t="shared" si="72"/>
        <v>41.781826924999997</v>
      </c>
      <c r="L838" s="1">
        <f t="shared" si="73"/>
        <v>46.218173075000003</v>
      </c>
      <c r="M838" s="1">
        <f t="shared" si="74"/>
        <v>-4.4363461500000057</v>
      </c>
    </row>
    <row r="839" spans="1:13" x14ac:dyDescent="0.3">
      <c r="A839" t="s">
        <v>228</v>
      </c>
      <c r="B839" s="2">
        <v>43371</v>
      </c>
      <c r="C839">
        <v>741</v>
      </c>
      <c r="D839" t="s">
        <v>420</v>
      </c>
      <c r="E839">
        <v>40</v>
      </c>
      <c r="F839">
        <v>48</v>
      </c>
      <c r="G839">
        <f t="shared" si="71"/>
        <v>-8</v>
      </c>
      <c r="H839" t="str">
        <f>IFERROR(VLOOKUP($A839,Sheet2!$A$2:$C$397,2,FALSE),"C")</f>
        <v>C+</v>
      </c>
      <c r="I839" s="1">
        <f>IFERROR(VLOOKUP($A839,Sheet2!$A$2:$C$397,3,FALSE),0)</f>
        <v>0.4</v>
      </c>
      <c r="J839">
        <f>VLOOKUP($H839,Sheet2!$F$4:$G$16,2,FALSE)</f>
        <v>2.2999999999999998</v>
      </c>
      <c r="K839" s="1">
        <f t="shared" si="72"/>
        <v>40.200000000000003</v>
      </c>
      <c r="L839" s="1">
        <f t="shared" si="73"/>
        <v>47.8</v>
      </c>
      <c r="M839" s="1">
        <f t="shared" si="74"/>
        <v>-7.5999999999999943</v>
      </c>
    </row>
    <row r="840" spans="1:13" x14ac:dyDescent="0.3">
      <c r="A840" t="s">
        <v>1358</v>
      </c>
      <c r="B840" s="2">
        <v>43373</v>
      </c>
      <c r="C840">
        <v>2139</v>
      </c>
      <c r="D840" t="s">
        <v>1</v>
      </c>
      <c r="E840">
        <v>43</v>
      </c>
      <c r="F840">
        <v>48</v>
      </c>
      <c r="G840">
        <f t="shared" si="71"/>
        <v>-5</v>
      </c>
      <c r="H840" t="str">
        <f>IFERROR(VLOOKUP($A840,Sheet2!$A$2:$C$397,2,FALSE),"C")</f>
        <v>C</v>
      </c>
      <c r="I840" s="1">
        <f>IFERROR(VLOOKUP($A840,Sheet2!$A$2:$C$397,3,FALSE),0)</f>
        <v>0</v>
      </c>
      <c r="J840">
        <f>VLOOKUP($H840,Sheet2!$F$4:$G$16,2,FALSE)</f>
        <v>2</v>
      </c>
      <c r="K840" s="1">
        <f t="shared" si="72"/>
        <v>43</v>
      </c>
      <c r="L840" s="1">
        <f t="shared" si="73"/>
        <v>48</v>
      </c>
      <c r="M840" s="1">
        <f t="shared" si="74"/>
        <v>-5</v>
      </c>
    </row>
    <row r="841" spans="1:13" x14ac:dyDescent="0.3">
      <c r="A841" t="s">
        <v>132</v>
      </c>
      <c r="B841" s="2">
        <v>43372</v>
      </c>
      <c r="C841">
        <v>993</v>
      </c>
      <c r="D841" t="s">
        <v>431</v>
      </c>
      <c r="E841">
        <v>36</v>
      </c>
      <c r="F841">
        <v>43</v>
      </c>
      <c r="G841">
        <f t="shared" si="71"/>
        <v>-7</v>
      </c>
      <c r="H841" t="str">
        <f>IFERROR(VLOOKUP($A841,Sheet2!$A$2:$C$397,2,FALSE),"C")</f>
        <v>B-</v>
      </c>
      <c r="I841" s="1">
        <f>IFERROR(VLOOKUP($A841,Sheet2!$A$2:$C$397,3,FALSE),0)</f>
        <v>0.57263158000000003</v>
      </c>
      <c r="J841">
        <f>VLOOKUP($H841,Sheet2!$F$4:$G$16,2,FALSE)</f>
        <v>2.7</v>
      </c>
      <c r="K841" s="1">
        <f t="shared" si="72"/>
        <v>36.286315790000003</v>
      </c>
      <c r="L841" s="1">
        <f t="shared" si="73"/>
        <v>42.713684209999997</v>
      </c>
      <c r="M841" s="1">
        <f t="shared" si="74"/>
        <v>-6.4273684199999934</v>
      </c>
    </row>
    <row r="842" spans="1:13" x14ac:dyDescent="0.3">
      <c r="A842" t="s">
        <v>15</v>
      </c>
      <c r="B842" s="2">
        <v>43373</v>
      </c>
      <c r="C842">
        <v>1111</v>
      </c>
      <c r="D842" t="s">
        <v>431</v>
      </c>
      <c r="E842">
        <v>42</v>
      </c>
      <c r="F842">
        <v>49</v>
      </c>
      <c r="G842">
        <f t="shared" si="71"/>
        <v>-7</v>
      </c>
      <c r="H842" t="str">
        <f>IFERROR(VLOOKUP($A842,Sheet2!$A$2:$C$397,2,FALSE),"C")</f>
        <v>A-</v>
      </c>
      <c r="I842" s="1">
        <f>IFERROR(VLOOKUP($A842,Sheet2!$A$2:$C$397,3,FALSE),0)</f>
        <v>6.8150290000000002E-2</v>
      </c>
      <c r="J842">
        <f>VLOOKUP($H842,Sheet2!$F$4:$G$16,2,FALSE)</f>
        <v>3.7</v>
      </c>
      <c r="K842" s="1">
        <f t="shared" si="72"/>
        <v>42.034075145000003</v>
      </c>
      <c r="L842" s="1">
        <f t="shared" si="73"/>
        <v>48.965924854999997</v>
      </c>
      <c r="M842" s="1">
        <f t="shared" si="74"/>
        <v>-6.9318497099999945</v>
      </c>
    </row>
    <row r="843" spans="1:13" x14ac:dyDescent="0.3">
      <c r="A843" t="s">
        <v>10</v>
      </c>
      <c r="B843" s="2">
        <v>43374</v>
      </c>
      <c r="C843">
        <v>2144</v>
      </c>
      <c r="D843" t="s">
        <v>420</v>
      </c>
      <c r="E843">
        <v>38</v>
      </c>
      <c r="F843">
        <v>50</v>
      </c>
      <c r="G843">
        <f t="shared" si="71"/>
        <v>-12</v>
      </c>
      <c r="H843" t="str">
        <f>IFERROR(VLOOKUP($A843,Sheet2!$A$2:$C$397,2,FALSE),"C")</f>
        <v>B+</v>
      </c>
      <c r="I843" s="1">
        <f>IFERROR(VLOOKUP($A843,Sheet2!$A$2:$C$397,3,FALSE),0)</f>
        <v>0.59550000000000003</v>
      </c>
      <c r="J843">
        <f>VLOOKUP($H843,Sheet2!$F$4:$G$16,2,FALSE)</f>
        <v>3.3</v>
      </c>
      <c r="K843" s="1">
        <f t="shared" ref="K843:K853" si="75">E843+(I843/2)</f>
        <v>38.297750000000001</v>
      </c>
      <c r="L843" s="1">
        <f t="shared" ref="L843:L853" si="76">F843-(I843/2)</f>
        <v>49.702249999999999</v>
      </c>
      <c r="M843" s="1">
        <f t="shared" ref="M843:M853" si="77">K843-L843</f>
        <v>-11.404499999999999</v>
      </c>
    </row>
    <row r="844" spans="1:13" x14ac:dyDescent="0.3">
      <c r="A844" t="s">
        <v>16</v>
      </c>
      <c r="B844" s="2">
        <v>43375</v>
      </c>
      <c r="C844">
        <v>1223</v>
      </c>
      <c r="D844" t="s">
        <v>431</v>
      </c>
      <c r="E844">
        <v>40</v>
      </c>
      <c r="F844">
        <v>45</v>
      </c>
      <c r="G844">
        <f t="shared" si="71"/>
        <v>-5</v>
      </c>
      <c r="H844" t="str">
        <f>IFERROR(VLOOKUP($A844,Sheet2!$A$2:$C$397,2,FALSE),"C")</f>
        <v>B</v>
      </c>
      <c r="I844" s="1">
        <f>IFERROR(VLOOKUP($A844,Sheet2!$A$2:$C$397,3,FALSE),0)</f>
        <v>0.26403360999999997</v>
      </c>
      <c r="J844">
        <f>VLOOKUP($H844,Sheet2!$F$4:$G$16,2,FALSE)</f>
        <v>3</v>
      </c>
      <c r="K844" s="1">
        <f t="shared" si="75"/>
        <v>40.132016804999999</v>
      </c>
      <c r="L844" s="1">
        <f t="shared" si="76"/>
        <v>44.867983195000001</v>
      </c>
      <c r="M844" s="1">
        <f t="shared" si="77"/>
        <v>-4.7359663900000015</v>
      </c>
    </row>
    <row r="845" spans="1:13" x14ac:dyDescent="0.3">
      <c r="A845" t="s">
        <v>12</v>
      </c>
      <c r="B845" s="2">
        <v>43374</v>
      </c>
      <c r="C845">
        <v>996</v>
      </c>
      <c r="D845" t="s">
        <v>431</v>
      </c>
      <c r="E845">
        <v>42</v>
      </c>
      <c r="F845">
        <v>48</v>
      </c>
      <c r="G845">
        <f t="shared" si="71"/>
        <v>-6</v>
      </c>
      <c r="H845" t="str">
        <f>IFERROR(VLOOKUP($A845,Sheet2!$A$2:$C$397,2,FALSE),"C")</f>
        <v>A</v>
      </c>
      <c r="I845" s="1">
        <f>IFERROR(VLOOKUP($A845,Sheet2!$A$2:$C$397,3,FALSE),0)</f>
        <v>-0.45775194000000002</v>
      </c>
      <c r="J845">
        <f>VLOOKUP($H845,Sheet2!$F$4:$G$16,2,FALSE)</f>
        <v>4</v>
      </c>
      <c r="K845" s="1">
        <f t="shared" si="75"/>
        <v>41.771124030000003</v>
      </c>
      <c r="L845" s="1">
        <f t="shared" si="76"/>
        <v>48.228875969999997</v>
      </c>
      <c r="M845" s="1">
        <f t="shared" si="77"/>
        <v>-6.4577519399999943</v>
      </c>
    </row>
    <row r="846" spans="1:13" x14ac:dyDescent="0.3">
      <c r="A846" t="s">
        <v>7</v>
      </c>
      <c r="B846" s="2">
        <v>43370</v>
      </c>
      <c r="C846">
        <v>2500</v>
      </c>
      <c r="D846" t="s">
        <v>420</v>
      </c>
      <c r="E846">
        <v>42</v>
      </c>
      <c r="F846">
        <v>47</v>
      </c>
      <c r="G846">
        <f t="shared" si="71"/>
        <v>-5</v>
      </c>
      <c r="H846" t="str">
        <f>IFERROR(VLOOKUP($A846,Sheet2!$A$2:$C$397,2,FALSE),"C")</f>
        <v>C+</v>
      </c>
      <c r="I846" s="1">
        <f>IFERROR(VLOOKUP($A846,Sheet2!$A$2:$C$397,3,FALSE),0)</f>
        <v>-1.4892512</v>
      </c>
      <c r="J846">
        <f>VLOOKUP($H846,Sheet2!$F$4:$G$16,2,FALSE)</f>
        <v>2.2999999999999998</v>
      </c>
      <c r="K846" s="1">
        <f t="shared" si="75"/>
        <v>41.255374400000001</v>
      </c>
      <c r="L846" s="1">
        <f t="shared" si="76"/>
        <v>47.744625599999999</v>
      </c>
      <c r="M846" s="1">
        <f t="shared" si="77"/>
        <v>-6.4892511999999982</v>
      </c>
    </row>
    <row r="847" spans="1:13" x14ac:dyDescent="0.3">
      <c r="A847" t="s">
        <v>254</v>
      </c>
      <c r="B847" s="2">
        <v>43357</v>
      </c>
      <c r="C847">
        <v>3207</v>
      </c>
      <c r="D847" t="s">
        <v>420</v>
      </c>
      <c r="E847">
        <v>41</v>
      </c>
      <c r="F847">
        <v>48</v>
      </c>
      <c r="G847">
        <f t="shared" si="71"/>
        <v>-7</v>
      </c>
      <c r="H847" t="str">
        <f>IFERROR(VLOOKUP($A847,Sheet2!$A$2:$C$397,2,FALSE),"C")</f>
        <v>C+</v>
      </c>
      <c r="I847" s="1">
        <f>IFERROR(VLOOKUP($A847,Sheet2!$A$2:$C$397,3,FALSE),0)</f>
        <v>-1.5215757999999999</v>
      </c>
      <c r="J847">
        <f>VLOOKUP($H847,Sheet2!$F$4:$G$16,2,FALSE)</f>
        <v>2.2999999999999998</v>
      </c>
      <c r="K847" s="1">
        <f t="shared" si="75"/>
        <v>40.239212100000003</v>
      </c>
      <c r="L847" s="1">
        <f t="shared" si="76"/>
        <v>48.760787899999997</v>
      </c>
      <c r="M847" s="1">
        <f t="shared" si="77"/>
        <v>-8.5215757999999937</v>
      </c>
    </row>
    <row r="848" spans="1:13" x14ac:dyDescent="0.3">
      <c r="A848" t="s">
        <v>3</v>
      </c>
      <c r="B848" s="2">
        <v>43376</v>
      </c>
      <c r="C848">
        <v>846</v>
      </c>
      <c r="D848" t="s">
        <v>431</v>
      </c>
      <c r="E848">
        <v>43</v>
      </c>
      <c r="F848">
        <v>45</v>
      </c>
      <c r="G848">
        <f t="shared" si="71"/>
        <v>-2</v>
      </c>
      <c r="H848" t="str">
        <f>IFERROR(VLOOKUP($A848,Sheet2!$A$2:$C$397,2,FALSE),"C")</f>
        <v>A-</v>
      </c>
      <c r="I848" s="1">
        <f>IFERROR(VLOOKUP($A848,Sheet2!$A$2:$C$397,3,FALSE),0)</f>
        <v>-0.78254902000000004</v>
      </c>
      <c r="J848">
        <f>VLOOKUP($H848,Sheet2!$F$4:$G$16,2,FALSE)</f>
        <v>3.7</v>
      </c>
      <c r="K848" s="1">
        <f t="shared" si="75"/>
        <v>42.608725489999998</v>
      </c>
      <c r="L848" s="1">
        <f t="shared" si="76"/>
        <v>45.391274510000002</v>
      </c>
      <c r="M848" s="1">
        <f t="shared" si="77"/>
        <v>-2.7825490200000047</v>
      </c>
    </row>
    <row r="849" spans="1:13" x14ac:dyDescent="0.3">
      <c r="A849" t="s">
        <v>254</v>
      </c>
      <c r="B849" s="2">
        <v>43350</v>
      </c>
      <c r="C849">
        <v>1976</v>
      </c>
      <c r="D849" t="s">
        <v>420</v>
      </c>
      <c r="E849">
        <v>39</v>
      </c>
      <c r="F849">
        <v>49</v>
      </c>
      <c r="G849">
        <f t="shared" si="71"/>
        <v>-10</v>
      </c>
      <c r="H849" t="str">
        <f>IFERROR(VLOOKUP($A849,Sheet2!$A$2:$C$397,2,FALSE),"C")</f>
        <v>C+</v>
      </c>
      <c r="I849" s="1">
        <f>IFERROR(VLOOKUP($A849,Sheet2!$A$2:$C$397,3,FALSE),0)</f>
        <v>-1.5215757999999999</v>
      </c>
      <c r="J849">
        <f>VLOOKUP($H849,Sheet2!$F$4:$G$16,2,FALSE)</f>
        <v>2.2999999999999998</v>
      </c>
      <c r="K849" s="1">
        <f t="shared" si="75"/>
        <v>38.239212100000003</v>
      </c>
      <c r="L849" s="1">
        <f t="shared" si="76"/>
        <v>49.760787899999997</v>
      </c>
      <c r="M849" s="1">
        <f t="shared" si="77"/>
        <v>-11.521575799999994</v>
      </c>
    </row>
    <row r="850" spans="1:13" x14ac:dyDescent="0.3">
      <c r="A850" t="s">
        <v>386</v>
      </c>
      <c r="B850" s="2">
        <v>43377</v>
      </c>
      <c r="C850">
        <v>1000</v>
      </c>
      <c r="D850" t="s">
        <v>431</v>
      </c>
      <c r="E850">
        <v>42</v>
      </c>
      <c r="F850">
        <v>50</v>
      </c>
      <c r="G850">
        <f t="shared" si="71"/>
        <v>-8</v>
      </c>
      <c r="H850" t="str">
        <f>IFERROR(VLOOKUP($A850,Sheet2!$A$2:$C$397,2,FALSE),"C")</f>
        <v>B+</v>
      </c>
      <c r="I850" s="1">
        <f>IFERROR(VLOOKUP($A850,Sheet2!$A$2:$C$397,3,FALSE),0)</f>
        <v>-0.6</v>
      </c>
      <c r="J850">
        <f>VLOOKUP($H850,Sheet2!$F$4:$G$16,2,FALSE)</f>
        <v>3.3</v>
      </c>
      <c r="K850" s="1">
        <f t="shared" si="75"/>
        <v>41.7</v>
      </c>
      <c r="L850" s="1">
        <f t="shared" si="76"/>
        <v>50.3</v>
      </c>
      <c r="M850" s="1">
        <f t="shared" si="77"/>
        <v>-8.5999999999999943</v>
      </c>
    </row>
    <row r="851" spans="1:13" x14ac:dyDescent="0.3">
      <c r="A851" t="s">
        <v>254</v>
      </c>
      <c r="B851" s="2">
        <v>43378</v>
      </c>
      <c r="C851">
        <v>4549</v>
      </c>
      <c r="D851" t="s">
        <v>420</v>
      </c>
      <c r="E851">
        <v>41</v>
      </c>
      <c r="F851">
        <v>49</v>
      </c>
      <c r="G851">
        <f t="shared" si="71"/>
        <v>-8</v>
      </c>
      <c r="H851" t="str">
        <f>IFERROR(VLOOKUP($A851,Sheet2!$A$2:$C$397,2,FALSE),"C")</f>
        <v>C+</v>
      </c>
      <c r="I851" s="1">
        <f>IFERROR(VLOOKUP($A851,Sheet2!$A$2:$C$397,3,FALSE),0)</f>
        <v>-1.5215757999999999</v>
      </c>
      <c r="J851">
        <f>VLOOKUP($H851,Sheet2!$F$4:$G$16,2,FALSE)</f>
        <v>2.2999999999999998</v>
      </c>
      <c r="K851" s="1">
        <f t="shared" si="75"/>
        <v>40.239212100000003</v>
      </c>
      <c r="L851" s="1">
        <f t="shared" si="76"/>
        <v>49.760787899999997</v>
      </c>
      <c r="M851" s="1">
        <f t="shared" si="77"/>
        <v>-9.5215757999999937</v>
      </c>
    </row>
    <row r="852" spans="1:13" x14ac:dyDescent="0.3">
      <c r="A852" t="s">
        <v>10</v>
      </c>
      <c r="B852" s="2">
        <v>43381</v>
      </c>
      <c r="C852">
        <v>2022</v>
      </c>
      <c r="D852" t="s">
        <v>420</v>
      </c>
      <c r="E852">
        <v>38</v>
      </c>
      <c r="F852">
        <v>50</v>
      </c>
      <c r="G852">
        <f t="shared" si="71"/>
        <v>-12</v>
      </c>
      <c r="H852" t="str">
        <f>IFERROR(VLOOKUP($A852,Sheet2!$A$2:$C$397,2,FALSE),"C")</f>
        <v>B+</v>
      </c>
      <c r="I852" s="1">
        <f>IFERROR(VLOOKUP($A852,Sheet2!$A$2:$C$397,3,FALSE),0)</f>
        <v>0.59550000000000003</v>
      </c>
      <c r="J852">
        <f>VLOOKUP($H852,Sheet2!$F$4:$G$16,2,FALSE)</f>
        <v>3.3</v>
      </c>
      <c r="K852" s="1">
        <f t="shared" si="75"/>
        <v>38.297750000000001</v>
      </c>
      <c r="L852" s="1">
        <f t="shared" si="76"/>
        <v>49.702249999999999</v>
      </c>
      <c r="M852" s="1">
        <f t="shared" si="77"/>
        <v>-11.404499999999999</v>
      </c>
    </row>
    <row r="853" spans="1:13" x14ac:dyDescent="0.3">
      <c r="A853" t="s">
        <v>377</v>
      </c>
      <c r="B853" s="2">
        <v>43380</v>
      </c>
      <c r="C853">
        <v>739</v>
      </c>
      <c r="D853" t="s">
        <v>420</v>
      </c>
      <c r="E853">
        <v>41</v>
      </c>
      <c r="F853">
        <v>54</v>
      </c>
      <c r="G853">
        <f t="shared" si="71"/>
        <v>-13</v>
      </c>
      <c r="H853" t="str">
        <f>IFERROR(VLOOKUP($A853,Sheet2!$A$2:$C$397,2,FALSE),"C")</f>
        <v>A-</v>
      </c>
      <c r="I853" s="1">
        <f>IFERROR(VLOOKUP($A853,Sheet2!$A$2:$C$397,3,FALSE),0)</f>
        <v>-7.1428569999999997E-2</v>
      </c>
      <c r="J853">
        <f>VLOOKUP($H853,Sheet2!$F$4:$G$16,2,FALSE)</f>
        <v>3.7</v>
      </c>
      <c r="K853" s="1">
        <f t="shared" si="75"/>
        <v>40.964285715000003</v>
      </c>
      <c r="L853" s="1">
        <f t="shared" si="76"/>
        <v>54.035714284999997</v>
      </c>
      <c r="M853" s="1">
        <f t="shared" si="77"/>
        <v>-13.071428569999995</v>
      </c>
    </row>
    <row r="854" spans="1:13" x14ac:dyDescent="0.3">
      <c r="A854" t="s">
        <v>16</v>
      </c>
      <c r="B854" s="2">
        <v>43382</v>
      </c>
      <c r="C854">
        <v>1156</v>
      </c>
      <c r="D854" t="s">
        <v>431</v>
      </c>
      <c r="E854">
        <v>41</v>
      </c>
      <c r="F854">
        <v>47</v>
      </c>
      <c r="G854">
        <f t="shared" si="71"/>
        <v>-6</v>
      </c>
      <c r="H854" t="str">
        <f>IFERROR(VLOOKUP($A854,Sheet2!$A$2:$C$397,2,FALSE),"C")</f>
        <v>B</v>
      </c>
      <c r="I854" s="1">
        <f>IFERROR(VLOOKUP($A854,Sheet2!$A$2:$C$397,3,FALSE),0)</f>
        <v>0.26403360999999997</v>
      </c>
      <c r="J854">
        <f>VLOOKUP($H854,Sheet2!$F$4:$G$16,2,FALSE)</f>
        <v>3</v>
      </c>
      <c r="K854" s="1">
        <f t="shared" ref="K854:K862" si="78">E854+(I854/2)</f>
        <v>41.132016804999999</v>
      </c>
      <c r="L854" s="1">
        <f t="shared" ref="L854:L862" si="79">F854-(I854/2)</f>
        <v>46.867983195000001</v>
      </c>
      <c r="M854" s="1">
        <f t="shared" ref="M854:M862" si="80">K854-L854</f>
        <v>-5.7359663900000015</v>
      </c>
    </row>
    <row r="855" spans="1:13" x14ac:dyDescent="0.3">
      <c r="A855" t="s">
        <v>132</v>
      </c>
      <c r="B855" s="2">
        <v>43380</v>
      </c>
      <c r="C855">
        <v>2189</v>
      </c>
      <c r="D855" t="s">
        <v>431</v>
      </c>
      <c r="E855">
        <v>38</v>
      </c>
      <c r="F855">
        <v>48</v>
      </c>
      <c r="G855">
        <f t="shared" si="71"/>
        <v>-10</v>
      </c>
      <c r="H855" t="str">
        <f>IFERROR(VLOOKUP($A855,Sheet2!$A$2:$C$397,2,FALSE),"C")</f>
        <v>B-</v>
      </c>
      <c r="I855" s="1">
        <f>IFERROR(VLOOKUP($A855,Sheet2!$A$2:$C$397,3,FALSE),0)</f>
        <v>0.57263158000000003</v>
      </c>
      <c r="J855">
        <f>VLOOKUP($H855,Sheet2!$F$4:$G$16,2,FALSE)</f>
        <v>2.7</v>
      </c>
      <c r="K855" s="1">
        <f t="shared" si="78"/>
        <v>38.286315790000003</v>
      </c>
      <c r="L855" s="1">
        <f t="shared" si="79"/>
        <v>47.713684209999997</v>
      </c>
      <c r="M855" s="1">
        <f t="shared" si="80"/>
        <v>-9.4273684199999934</v>
      </c>
    </row>
    <row r="856" spans="1:13" x14ac:dyDescent="0.3">
      <c r="A856" t="s">
        <v>254</v>
      </c>
      <c r="B856" s="2">
        <v>43380</v>
      </c>
      <c r="C856">
        <v>1000</v>
      </c>
      <c r="D856" t="s">
        <v>431</v>
      </c>
      <c r="E856">
        <v>37</v>
      </c>
      <c r="F856">
        <v>43</v>
      </c>
      <c r="G856">
        <f t="shared" si="71"/>
        <v>-6</v>
      </c>
      <c r="H856" t="str">
        <f>IFERROR(VLOOKUP($A856,Sheet2!$A$2:$C$397,2,FALSE),"C")</f>
        <v>C+</v>
      </c>
      <c r="I856" s="1">
        <f>IFERROR(VLOOKUP($A856,Sheet2!$A$2:$C$397,3,FALSE),0)</f>
        <v>-1.5215757999999999</v>
      </c>
      <c r="J856">
        <f>VLOOKUP($H856,Sheet2!$F$4:$G$16,2,FALSE)</f>
        <v>2.2999999999999998</v>
      </c>
      <c r="K856" s="1">
        <f t="shared" si="78"/>
        <v>36.239212100000003</v>
      </c>
      <c r="L856" s="1">
        <f t="shared" si="79"/>
        <v>43.760787899999997</v>
      </c>
      <c r="M856" s="1">
        <f t="shared" si="80"/>
        <v>-7.5215757999999937</v>
      </c>
    </row>
    <row r="857" spans="1:13" x14ac:dyDescent="0.3">
      <c r="A857" t="s">
        <v>7</v>
      </c>
      <c r="B857" s="2">
        <v>43377</v>
      </c>
      <c r="C857">
        <v>2500</v>
      </c>
      <c r="D857" t="s">
        <v>420</v>
      </c>
      <c r="E857">
        <v>45</v>
      </c>
      <c r="F857">
        <v>45</v>
      </c>
      <c r="G857">
        <f t="shared" si="71"/>
        <v>0</v>
      </c>
      <c r="H857" t="str">
        <f>IFERROR(VLOOKUP($A857,Sheet2!$A$2:$C$397,2,FALSE),"C")</f>
        <v>C+</v>
      </c>
      <c r="I857" s="1">
        <f>IFERROR(VLOOKUP($A857,Sheet2!$A$2:$C$397,3,FALSE),0)</f>
        <v>-1.4892512</v>
      </c>
      <c r="J857">
        <f>VLOOKUP($H857,Sheet2!$F$4:$G$16,2,FALSE)</f>
        <v>2.2999999999999998</v>
      </c>
      <c r="K857" s="1">
        <f t="shared" si="78"/>
        <v>44.255374400000001</v>
      </c>
      <c r="L857" s="1">
        <f t="shared" si="79"/>
        <v>45.744625599999999</v>
      </c>
      <c r="M857" s="1">
        <f t="shared" si="80"/>
        <v>-1.4892511999999982</v>
      </c>
    </row>
    <row r="858" spans="1:13" x14ac:dyDescent="0.3">
      <c r="A858" t="s">
        <v>10</v>
      </c>
      <c r="B858" s="2">
        <v>43382</v>
      </c>
      <c r="C858">
        <v>2012</v>
      </c>
      <c r="D858" t="s">
        <v>420</v>
      </c>
      <c r="E858">
        <v>38</v>
      </c>
      <c r="F858">
        <v>50</v>
      </c>
      <c r="G858">
        <f t="shared" si="71"/>
        <v>-12</v>
      </c>
      <c r="H858" t="str">
        <f>IFERROR(VLOOKUP($A858,Sheet2!$A$2:$C$397,2,FALSE),"C")</f>
        <v>B+</v>
      </c>
      <c r="I858" s="1">
        <f>IFERROR(VLOOKUP($A858,Sheet2!$A$2:$C$397,3,FALSE),0)</f>
        <v>0.59550000000000003</v>
      </c>
      <c r="J858">
        <f>VLOOKUP($H858,Sheet2!$F$4:$G$16,2,FALSE)</f>
        <v>3.3</v>
      </c>
      <c r="K858" s="1">
        <f t="shared" si="78"/>
        <v>38.297750000000001</v>
      </c>
      <c r="L858" s="1">
        <f t="shared" si="79"/>
        <v>49.702249999999999</v>
      </c>
      <c r="M858" s="1">
        <f t="shared" si="80"/>
        <v>-11.404499999999999</v>
      </c>
    </row>
    <row r="859" spans="1:13" x14ac:dyDescent="0.3">
      <c r="A859" t="s">
        <v>2235</v>
      </c>
      <c r="B859" s="2">
        <v>43366</v>
      </c>
      <c r="C859">
        <v>700</v>
      </c>
      <c r="D859" t="s">
        <v>420</v>
      </c>
      <c r="E859">
        <v>42</v>
      </c>
      <c r="F859">
        <v>51</v>
      </c>
      <c r="G859">
        <f t="shared" si="71"/>
        <v>-9</v>
      </c>
      <c r="H859" t="str">
        <f>IFERROR(VLOOKUP($A859,Sheet2!$A$2:$C$397,2,FALSE),"C")</f>
        <v>C</v>
      </c>
      <c r="I859" s="1">
        <f>IFERROR(VLOOKUP($A859,Sheet2!$A$2:$C$397,3,FALSE),0)</f>
        <v>0</v>
      </c>
      <c r="J859">
        <f>VLOOKUP($H859,Sheet2!$F$4:$G$16,2,FALSE)</f>
        <v>2</v>
      </c>
      <c r="K859" s="1">
        <f t="shared" si="78"/>
        <v>42</v>
      </c>
      <c r="L859" s="1">
        <f t="shared" si="79"/>
        <v>51</v>
      </c>
      <c r="M859" s="1">
        <f t="shared" si="80"/>
        <v>-9</v>
      </c>
    </row>
    <row r="860" spans="1:13" x14ac:dyDescent="0.3">
      <c r="A860" t="s">
        <v>254</v>
      </c>
      <c r="B860" s="2">
        <v>43385</v>
      </c>
      <c r="C860">
        <v>3339</v>
      </c>
      <c r="D860" t="s">
        <v>420</v>
      </c>
      <c r="E860">
        <v>40</v>
      </c>
      <c r="F860">
        <v>49</v>
      </c>
      <c r="G860">
        <f t="shared" si="71"/>
        <v>-9</v>
      </c>
      <c r="H860" t="str">
        <f>IFERROR(VLOOKUP($A860,Sheet2!$A$2:$C$397,2,FALSE),"C")</f>
        <v>C+</v>
      </c>
      <c r="I860" s="1">
        <f>IFERROR(VLOOKUP($A860,Sheet2!$A$2:$C$397,3,FALSE),0)</f>
        <v>-1.5215757999999999</v>
      </c>
      <c r="J860">
        <f>VLOOKUP($H860,Sheet2!$F$4:$G$16,2,FALSE)</f>
        <v>2.2999999999999998</v>
      </c>
      <c r="K860" s="1">
        <f t="shared" si="78"/>
        <v>39.239212100000003</v>
      </c>
      <c r="L860" s="1">
        <f t="shared" si="79"/>
        <v>49.760787899999997</v>
      </c>
      <c r="M860" s="1">
        <f t="shared" si="80"/>
        <v>-10.521575799999994</v>
      </c>
    </row>
    <row r="861" spans="1:13" x14ac:dyDescent="0.3">
      <c r="A861" t="s">
        <v>13</v>
      </c>
      <c r="B861" s="2">
        <v>43384</v>
      </c>
      <c r="C861">
        <v>752</v>
      </c>
      <c r="D861" t="s">
        <v>420</v>
      </c>
      <c r="E861">
        <v>42</v>
      </c>
      <c r="F861">
        <v>55</v>
      </c>
      <c r="G861">
        <f t="shared" si="71"/>
        <v>-13</v>
      </c>
      <c r="H861" t="str">
        <f>IFERROR(VLOOKUP($A861,Sheet2!$A$2:$C$397,2,FALSE),"C")</f>
        <v>A+</v>
      </c>
      <c r="I861" s="1">
        <f>IFERROR(VLOOKUP($A861,Sheet2!$A$2:$C$397,3,FALSE),0)</f>
        <v>0.61341175999999997</v>
      </c>
      <c r="J861">
        <f>VLOOKUP($H861,Sheet2!$F$4:$G$16,2,FALSE)</f>
        <v>4</v>
      </c>
      <c r="K861" s="1">
        <f t="shared" si="78"/>
        <v>42.306705880000003</v>
      </c>
      <c r="L861" s="1">
        <f t="shared" si="79"/>
        <v>54.693294119999997</v>
      </c>
      <c r="M861" s="1">
        <f t="shared" si="80"/>
        <v>-12.386588239999995</v>
      </c>
    </row>
    <row r="862" spans="1:13" x14ac:dyDescent="0.3">
      <c r="A862" t="s">
        <v>11</v>
      </c>
      <c r="B862" s="2">
        <v>43380</v>
      </c>
      <c r="C862">
        <v>8904</v>
      </c>
      <c r="D862" t="s">
        <v>431</v>
      </c>
      <c r="E862">
        <v>38</v>
      </c>
      <c r="F862">
        <v>47</v>
      </c>
      <c r="G862">
        <f t="shared" si="71"/>
        <v>-9</v>
      </c>
      <c r="H862" t="str">
        <f>IFERROR(VLOOKUP($A862,Sheet2!$A$2:$C$397,2,FALSE),"C")</f>
        <v>B-</v>
      </c>
      <c r="I862" s="1">
        <f>IFERROR(VLOOKUP($A862,Sheet2!$A$2:$C$397,3,FALSE),0)</f>
        <v>0.62980391999999996</v>
      </c>
      <c r="J862">
        <f>VLOOKUP($H862,Sheet2!$F$4:$G$16,2,FALSE)</f>
        <v>2.7</v>
      </c>
      <c r="K862" s="1">
        <f t="shared" si="78"/>
        <v>38.31490196</v>
      </c>
      <c r="L862" s="1">
        <f t="shared" si="79"/>
        <v>46.68509804</v>
      </c>
      <c r="M862" s="1">
        <f t="shared" si="80"/>
        <v>-8.3701960799999995</v>
      </c>
    </row>
    <row r="863" spans="1:13" x14ac:dyDescent="0.3">
      <c r="A863" t="s">
        <v>29</v>
      </c>
      <c r="B863" s="2">
        <v>43380</v>
      </c>
      <c r="C863">
        <v>800</v>
      </c>
      <c r="D863" t="s">
        <v>1</v>
      </c>
      <c r="E863">
        <v>36</v>
      </c>
      <c r="F863">
        <v>42</v>
      </c>
      <c r="G863">
        <f t="shared" si="71"/>
        <v>-6</v>
      </c>
      <c r="H863" t="s">
        <v>343</v>
      </c>
      <c r="I863" s="1">
        <f>IFERROR(VLOOKUP($A863,Sheet2!$A$2:$C$397,3,FALSE),0)</f>
        <v>-1.4672940999999999</v>
      </c>
      <c r="J863">
        <f>VLOOKUP($H863,Sheet2!$F$4:$G$16,2,FALSE)</f>
        <v>3.7</v>
      </c>
      <c r="K863" s="1">
        <f t="shared" ref="K863:K867" si="81">E863+(I863/2)</f>
        <v>35.266352949999998</v>
      </c>
      <c r="L863" s="1">
        <f t="shared" ref="L863:L867" si="82">F863-(I863/2)</f>
        <v>42.733647050000002</v>
      </c>
      <c r="M863" s="1">
        <f t="shared" ref="M863:M867" si="83">K863-L863</f>
        <v>-7.4672941000000037</v>
      </c>
    </row>
    <row r="864" spans="1:13" x14ac:dyDescent="0.3">
      <c r="A864" t="s">
        <v>16</v>
      </c>
      <c r="B864" s="2">
        <v>43389</v>
      </c>
      <c r="C864">
        <v>1273</v>
      </c>
      <c r="D864" t="s">
        <v>431</v>
      </c>
      <c r="E864">
        <v>41</v>
      </c>
      <c r="F864">
        <v>46</v>
      </c>
      <c r="G864">
        <f t="shared" si="71"/>
        <v>-5</v>
      </c>
      <c r="H864" t="str">
        <f>IFERROR(VLOOKUP($A864,Sheet2!$A$2:$C$397,2,FALSE),"C")</f>
        <v>B</v>
      </c>
      <c r="I864" s="1">
        <f>IFERROR(VLOOKUP($A864,Sheet2!$A$2:$C$397,3,FALSE),0)</f>
        <v>0.26403360999999997</v>
      </c>
      <c r="J864">
        <f>VLOOKUP($H864,Sheet2!$F$4:$G$16,2,FALSE)</f>
        <v>3</v>
      </c>
      <c r="K864" s="1">
        <f t="shared" si="81"/>
        <v>41.132016804999999</v>
      </c>
      <c r="L864" s="1">
        <f t="shared" si="82"/>
        <v>45.867983195000001</v>
      </c>
      <c r="M864" s="1">
        <f t="shared" si="83"/>
        <v>-4.7359663900000015</v>
      </c>
    </row>
    <row r="865" spans="1:13" x14ac:dyDescent="0.3">
      <c r="A865" t="s">
        <v>10</v>
      </c>
      <c r="B865" s="2">
        <v>43388</v>
      </c>
      <c r="C865">
        <v>1194</v>
      </c>
      <c r="D865" t="s">
        <v>420</v>
      </c>
      <c r="E865">
        <v>40</v>
      </c>
      <c r="F865">
        <v>50</v>
      </c>
      <c r="G865">
        <f t="shared" si="71"/>
        <v>-10</v>
      </c>
      <c r="H865" t="str">
        <f>IFERROR(VLOOKUP($A865,Sheet2!$A$2:$C$397,2,FALSE),"C")</f>
        <v>B+</v>
      </c>
      <c r="I865" s="1">
        <f>IFERROR(VLOOKUP($A865,Sheet2!$A$2:$C$397,3,FALSE),0)</f>
        <v>0.59550000000000003</v>
      </c>
      <c r="J865">
        <f>VLOOKUP($H865,Sheet2!$F$4:$G$16,2,FALSE)</f>
        <v>3.3</v>
      </c>
      <c r="K865" s="1">
        <f t="shared" si="81"/>
        <v>40.297750000000001</v>
      </c>
      <c r="L865" s="1">
        <f t="shared" si="82"/>
        <v>49.702249999999999</v>
      </c>
      <c r="M865" s="1">
        <f t="shared" si="83"/>
        <v>-9.4044999999999987</v>
      </c>
    </row>
    <row r="866" spans="1:13" x14ac:dyDescent="0.3">
      <c r="A866" t="s">
        <v>132</v>
      </c>
      <c r="B866" s="2">
        <v>43387</v>
      </c>
      <c r="C866">
        <v>1959</v>
      </c>
      <c r="D866" t="s">
        <v>431</v>
      </c>
      <c r="E866">
        <v>37</v>
      </c>
      <c r="F866">
        <v>44</v>
      </c>
      <c r="G866">
        <f t="shared" si="71"/>
        <v>-7</v>
      </c>
      <c r="H866" t="str">
        <f>IFERROR(VLOOKUP($A866,Sheet2!$A$2:$C$397,2,FALSE),"C")</f>
        <v>B-</v>
      </c>
      <c r="I866" s="1">
        <f>IFERROR(VLOOKUP($A866,Sheet2!$A$2:$C$397,3,FALSE),0)</f>
        <v>0.57263158000000003</v>
      </c>
      <c r="J866">
        <f>VLOOKUP($H866,Sheet2!$F$4:$G$16,2,FALSE)</f>
        <v>2.7</v>
      </c>
      <c r="K866" s="1">
        <f t="shared" si="81"/>
        <v>37.286315790000003</v>
      </c>
      <c r="L866" s="1">
        <f t="shared" si="82"/>
        <v>43.713684209999997</v>
      </c>
      <c r="M866" s="1">
        <f t="shared" si="83"/>
        <v>-6.4273684199999934</v>
      </c>
    </row>
    <row r="867" spans="1:13" x14ac:dyDescent="0.3">
      <c r="A867" t="s">
        <v>7</v>
      </c>
      <c r="B867" s="2">
        <v>43384</v>
      </c>
      <c r="C867">
        <v>2500</v>
      </c>
      <c r="D867" t="s">
        <v>420</v>
      </c>
      <c r="E867">
        <v>44</v>
      </c>
      <c r="F867">
        <v>45</v>
      </c>
      <c r="G867">
        <f t="shared" si="71"/>
        <v>-1</v>
      </c>
      <c r="H867" t="str">
        <f>IFERROR(VLOOKUP($A867,Sheet2!$A$2:$C$397,2,FALSE),"C")</f>
        <v>C+</v>
      </c>
      <c r="I867" s="1">
        <f>IFERROR(VLOOKUP($A867,Sheet2!$A$2:$C$397,3,FALSE),0)</f>
        <v>-1.4892512</v>
      </c>
      <c r="J867">
        <f>VLOOKUP($H867,Sheet2!$F$4:$G$16,2,FALSE)</f>
        <v>2.2999999999999998</v>
      </c>
      <c r="K867" s="1">
        <f t="shared" si="81"/>
        <v>43.255374400000001</v>
      </c>
      <c r="L867" s="1">
        <f t="shared" si="82"/>
        <v>45.744625599999999</v>
      </c>
      <c r="M867" s="1">
        <f t="shared" si="83"/>
        <v>-2.4892511999999982</v>
      </c>
    </row>
    <row r="868" spans="1:13" x14ac:dyDescent="0.3">
      <c r="A868" t="s">
        <v>2275</v>
      </c>
      <c r="B868" s="2">
        <v>43375</v>
      </c>
      <c r="C868">
        <v>1201</v>
      </c>
      <c r="D868" t="s">
        <v>1</v>
      </c>
      <c r="E868">
        <v>38</v>
      </c>
      <c r="F868">
        <v>50</v>
      </c>
      <c r="G868">
        <f t="shared" si="71"/>
        <v>-12</v>
      </c>
      <c r="H868" t="str">
        <f>IFERROR(VLOOKUP($A868,Sheet2!$A$2:$C$397,2,FALSE),"C")</f>
        <v>C</v>
      </c>
      <c r="I868" s="1">
        <f>IFERROR(VLOOKUP($A868,Sheet2!$A$2:$C$397,3,FALSE),0)</f>
        <v>0</v>
      </c>
      <c r="J868">
        <f>VLOOKUP($H868,Sheet2!$F$4:$G$16,2,FALSE)</f>
        <v>2</v>
      </c>
      <c r="K868" s="1">
        <f t="shared" ref="K868" si="84">E868+(I868/2)</f>
        <v>38</v>
      </c>
      <c r="L868" s="1">
        <f t="shared" ref="L868" si="85">F868-(I868/2)</f>
        <v>50</v>
      </c>
      <c r="M868" s="1">
        <f t="shared" ref="M868" si="86">K868-L868</f>
        <v>-12</v>
      </c>
    </row>
    <row r="869" spans="1:13" x14ac:dyDescent="0.3">
      <c r="A869" t="s">
        <v>5</v>
      </c>
      <c r="B869" s="2">
        <v>43390</v>
      </c>
      <c r="C869">
        <v>975</v>
      </c>
      <c r="D869" t="s">
        <v>431</v>
      </c>
      <c r="E869">
        <v>42</v>
      </c>
      <c r="F869">
        <v>51</v>
      </c>
      <c r="G869">
        <f t="shared" si="71"/>
        <v>-9</v>
      </c>
      <c r="H869" t="str">
        <f>IFERROR(VLOOKUP($A869,Sheet2!$A$2:$C$397,2,FALSE),"C")</f>
        <v>A-</v>
      </c>
      <c r="I869" s="1">
        <f>IFERROR(VLOOKUP($A869,Sheet2!$A$2:$C$397,3,FALSE),0)</f>
        <v>0.43547944999999999</v>
      </c>
      <c r="J869">
        <f>VLOOKUP($H869,Sheet2!$F$4:$G$16,2,FALSE)</f>
        <v>3.7</v>
      </c>
      <c r="K869" s="1">
        <f t="shared" ref="K869" si="87">E869+(I869/2)</f>
        <v>42.217739725000001</v>
      </c>
      <c r="L869" s="1">
        <f t="shared" ref="L869" si="88">F869-(I869/2)</f>
        <v>50.782260274999999</v>
      </c>
      <c r="M869" s="1">
        <f t="shared" ref="M869" si="89">K869-L869</f>
        <v>-8.5645205499999975</v>
      </c>
    </row>
    <row r="870" spans="1:13" x14ac:dyDescent="0.3">
      <c r="A870" t="s">
        <v>254</v>
      </c>
      <c r="B870" s="2">
        <v>43392</v>
      </c>
      <c r="C870">
        <v>3360</v>
      </c>
      <c r="D870" t="s">
        <v>420</v>
      </c>
      <c r="E870">
        <v>41</v>
      </c>
      <c r="F870">
        <v>49</v>
      </c>
      <c r="G870">
        <f t="shared" si="71"/>
        <v>-8</v>
      </c>
      <c r="H870" t="str">
        <f>IFERROR(VLOOKUP($A870,Sheet2!$A$2:$C$397,2,FALSE),"C")</f>
        <v>C+</v>
      </c>
      <c r="I870" s="1">
        <f>IFERROR(VLOOKUP($A870,Sheet2!$A$2:$C$397,3,FALSE),0)</f>
        <v>-1.5215757999999999</v>
      </c>
      <c r="J870">
        <f>VLOOKUP($H870,Sheet2!$F$4:$G$16,2,FALSE)</f>
        <v>2.2999999999999998</v>
      </c>
      <c r="K870" s="1">
        <f t="shared" ref="K870:K871" si="90">E870+(I870/2)</f>
        <v>40.239212100000003</v>
      </c>
      <c r="L870" s="1">
        <f t="shared" ref="L870:L871" si="91">F870-(I870/2)</f>
        <v>49.760787899999997</v>
      </c>
      <c r="M870" s="1">
        <f t="shared" ref="M870:M871" si="92">K870-L870</f>
        <v>-9.5215757999999937</v>
      </c>
    </row>
    <row r="871" spans="1:13" x14ac:dyDescent="0.3">
      <c r="A871" t="s">
        <v>4</v>
      </c>
      <c r="B871" s="2">
        <v>43390</v>
      </c>
      <c r="C871">
        <v>645</v>
      </c>
      <c r="D871" t="s">
        <v>420</v>
      </c>
      <c r="E871">
        <v>41</v>
      </c>
      <c r="F871">
        <v>50</v>
      </c>
      <c r="G871">
        <f t="shared" si="71"/>
        <v>-9</v>
      </c>
      <c r="H871" t="str">
        <f>IFERROR(VLOOKUP($A871,Sheet2!$A$2:$C$397,2,FALSE),"C")</f>
        <v>A-</v>
      </c>
      <c r="I871" s="1">
        <f>IFERROR(VLOOKUP($A871,Sheet2!$A$2:$C$397,3,FALSE),0)</f>
        <v>0.80923076999999999</v>
      </c>
      <c r="J871">
        <f>VLOOKUP($H871,Sheet2!$F$4:$G$16,2,FALSE)</f>
        <v>3.7</v>
      </c>
      <c r="K871" s="1">
        <f t="shared" si="90"/>
        <v>41.404615385</v>
      </c>
      <c r="L871" s="1">
        <f t="shared" si="91"/>
        <v>49.595384615</v>
      </c>
      <c r="M871" s="1">
        <f t="shared" si="92"/>
        <v>-8.1907692300000008</v>
      </c>
    </row>
    <row r="872" spans="1:13" x14ac:dyDescent="0.3">
      <c r="A872" t="s">
        <v>10</v>
      </c>
      <c r="B872" s="2">
        <v>43395</v>
      </c>
      <c r="C872">
        <v>2112</v>
      </c>
      <c r="D872" t="s">
        <v>420</v>
      </c>
      <c r="E872">
        <v>43</v>
      </c>
      <c r="F872">
        <v>48</v>
      </c>
      <c r="G872">
        <f t="shared" si="71"/>
        <v>-5</v>
      </c>
      <c r="H872" t="str">
        <f>IFERROR(VLOOKUP($A872,Sheet2!$A$2:$C$397,2,FALSE),"C")</f>
        <v>B+</v>
      </c>
      <c r="I872" s="1">
        <f>IFERROR(VLOOKUP($A872,Sheet2!$A$2:$C$397,3,FALSE),0)</f>
        <v>0.59550000000000003</v>
      </c>
      <c r="J872">
        <f>VLOOKUP($H872,Sheet2!$F$4:$G$16,2,FALSE)</f>
        <v>3.3</v>
      </c>
      <c r="K872" s="1">
        <f t="shared" ref="K872:K875" si="93">E872+(I872/2)</f>
        <v>43.297750000000001</v>
      </c>
      <c r="L872" s="1">
        <f t="shared" ref="L872:L875" si="94">F872-(I872/2)</f>
        <v>47.702249999999999</v>
      </c>
      <c r="M872" s="1">
        <f t="shared" ref="M872:M875" si="95">K872-L872</f>
        <v>-4.4044999999999987</v>
      </c>
    </row>
    <row r="873" spans="1:13" x14ac:dyDescent="0.3">
      <c r="A873" t="s">
        <v>254</v>
      </c>
      <c r="B873" s="2">
        <v>43393</v>
      </c>
      <c r="C873">
        <v>1000</v>
      </c>
      <c r="D873" t="s">
        <v>431</v>
      </c>
      <c r="E873">
        <v>38</v>
      </c>
      <c r="F873">
        <v>44</v>
      </c>
      <c r="G873">
        <f t="shared" si="71"/>
        <v>-6</v>
      </c>
      <c r="H873" t="str">
        <f>IFERROR(VLOOKUP($A873,Sheet2!$A$2:$C$397,2,FALSE),"C")</f>
        <v>C+</v>
      </c>
      <c r="I873" s="1">
        <f>IFERROR(VLOOKUP($A873,Sheet2!$A$2:$C$397,3,FALSE),0)</f>
        <v>-1.5215757999999999</v>
      </c>
      <c r="J873">
        <f>VLOOKUP($H873,Sheet2!$F$4:$G$16,2,FALSE)</f>
        <v>2.2999999999999998</v>
      </c>
      <c r="K873" s="1">
        <f t="shared" si="93"/>
        <v>37.239212100000003</v>
      </c>
      <c r="L873" s="1">
        <f t="shared" si="94"/>
        <v>44.760787899999997</v>
      </c>
      <c r="M873" s="1">
        <f t="shared" si="95"/>
        <v>-7.5215757999999937</v>
      </c>
    </row>
    <row r="874" spans="1:13" x14ac:dyDescent="0.3">
      <c r="A874" t="s">
        <v>132</v>
      </c>
      <c r="B874" s="2">
        <v>43392</v>
      </c>
      <c r="C874">
        <v>1968</v>
      </c>
      <c r="D874" t="s">
        <v>431</v>
      </c>
      <c r="E874">
        <v>39</v>
      </c>
      <c r="F874">
        <v>45</v>
      </c>
      <c r="G874">
        <f t="shared" si="71"/>
        <v>-6</v>
      </c>
      <c r="H874" t="str">
        <f>IFERROR(VLOOKUP($A874,Sheet2!$A$2:$C$397,2,FALSE),"C")</f>
        <v>B-</v>
      </c>
      <c r="I874" s="1">
        <v>-2</v>
      </c>
      <c r="J874">
        <f>VLOOKUP($H874,Sheet2!$F$4:$G$16,2,FALSE)</f>
        <v>2.7</v>
      </c>
      <c r="K874" s="1">
        <f t="shared" si="93"/>
        <v>38</v>
      </c>
      <c r="L874" s="1">
        <f t="shared" si="94"/>
        <v>46</v>
      </c>
      <c r="M874" s="1">
        <f t="shared" si="95"/>
        <v>-8</v>
      </c>
    </row>
    <row r="875" spans="1:13" x14ac:dyDescent="0.3">
      <c r="A875" t="s">
        <v>7</v>
      </c>
      <c r="B875" s="2">
        <v>43391</v>
      </c>
      <c r="C875">
        <v>2500</v>
      </c>
      <c r="D875" t="s">
        <v>420</v>
      </c>
      <c r="E875">
        <v>44</v>
      </c>
      <c r="F875">
        <v>47</v>
      </c>
      <c r="G875">
        <f t="shared" si="71"/>
        <v>-3</v>
      </c>
      <c r="H875" t="str">
        <f>IFERROR(VLOOKUP($A875,Sheet2!$A$2:$C$397,2,FALSE),"C")</f>
        <v>C+</v>
      </c>
      <c r="I875" s="1">
        <f>IFERROR(VLOOKUP($A875,Sheet2!$A$2:$C$397,3,FALSE),0)</f>
        <v>-1.4892512</v>
      </c>
      <c r="J875">
        <f>VLOOKUP($H875,Sheet2!$F$4:$G$16,2,FALSE)</f>
        <v>2.2999999999999998</v>
      </c>
      <c r="K875" s="1">
        <f t="shared" si="93"/>
        <v>43.255374400000001</v>
      </c>
      <c r="L875" s="1">
        <f t="shared" si="94"/>
        <v>47.744625599999999</v>
      </c>
      <c r="M875" s="1">
        <f t="shared" si="95"/>
        <v>-4.4892511999999982</v>
      </c>
    </row>
    <row r="876" spans="1:13" x14ac:dyDescent="0.3">
      <c r="A876" t="s">
        <v>400</v>
      </c>
      <c r="B876" s="2">
        <v>43395</v>
      </c>
      <c r="C876">
        <v>1000</v>
      </c>
      <c r="D876" t="s">
        <v>420</v>
      </c>
      <c r="E876">
        <v>43</v>
      </c>
      <c r="F876">
        <v>51</v>
      </c>
      <c r="G876">
        <f t="shared" si="71"/>
        <v>-8</v>
      </c>
      <c r="H876" t="str">
        <f>IFERROR(VLOOKUP($A876,Sheet2!$A$2:$C$397,2,FALSE),"C")</f>
        <v>B+</v>
      </c>
      <c r="I876" s="1">
        <f>IFERROR(VLOOKUP($A876,Sheet2!$A$2:$C$397,3,FALSE),0)</f>
        <v>0.59554054000000001</v>
      </c>
      <c r="J876">
        <f>VLOOKUP($H876,Sheet2!$F$4:$G$16,2,FALSE)</f>
        <v>3.3</v>
      </c>
      <c r="K876" s="1">
        <f t="shared" ref="K876:K878" si="96">E876+(I876/2)</f>
        <v>43.297770270000001</v>
      </c>
      <c r="L876" s="1">
        <f t="shared" ref="L876:L878" si="97">F876-(I876/2)</f>
        <v>50.702229729999999</v>
      </c>
      <c r="M876" s="1">
        <f t="shared" ref="M876:M878" si="98">K876-L876</f>
        <v>-7.4044594599999982</v>
      </c>
    </row>
    <row r="877" spans="1:13" x14ac:dyDescent="0.3">
      <c r="A877" t="s">
        <v>322</v>
      </c>
      <c r="B877" s="2">
        <v>43395</v>
      </c>
      <c r="C877">
        <v>1000</v>
      </c>
      <c r="D877" t="s">
        <v>420</v>
      </c>
      <c r="E877">
        <v>44</v>
      </c>
      <c r="F877">
        <v>46</v>
      </c>
      <c r="G877">
        <f t="shared" si="71"/>
        <v>-2</v>
      </c>
      <c r="H877" t="str">
        <f>IFERROR(VLOOKUP($A877,Sheet2!$A$2:$C$397,2,FALSE),"C")</f>
        <v>C-</v>
      </c>
      <c r="I877" s="1">
        <v>-5</v>
      </c>
      <c r="J877">
        <f>VLOOKUP($H877,Sheet2!$F$4:$G$16,2,FALSE)</f>
        <v>1.7</v>
      </c>
      <c r="K877" s="1">
        <f t="shared" si="96"/>
        <v>41.5</v>
      </c>
      <c r="L877" s="1">
        <f t="shared" si="97"/>
        <v>48.5</v>
      </c>
      <c r="M877" s="1">
        <f t="shared" si="98"/>
        <v>-7</v>
      </c>
    </row>
    <row r="878" spans="1:13" x14ac:dyDescent="0.3">
      <c r="A878" t="s">
        <v>10</v>
      </c>
      <c r="B878" s="2">
        <v>43395</v>
      </c>
      <c r="C878">
        <v>2112</v>
      </c>
      <c r="D878" t="s">
        <v>420</v>
      </c>
      <c r="E878">
        <v>42.5</v>
      </c>
      <c r="F878">
        <v>47.5</v>
      </c>
      <c r="G878">
        <f t="shared" si="71"/>
        <v>-5</v>
      </c>
      <c r="H878" t="str">
        <f>IFERROR(VLOOKUP($A878,Sheet2!$A$2:$C$397,2,FALSE),"C")</f>
        <v>B+</v>
      </c>
      <c r="I878" s="1">
        <f>IFERROR(VLOOKUP($A878,Sheet2!$A$2:$C$397,3,FALSE),0)</f>
        <v>0.59550000000000003</v>
      </c>
      <c r="J878">
        <f>VLOOKUP($H878,Sheet2!$F$4:$G$16,2,FALSE)</f>
        <v>3.3</v>
      </c>
      <c r="K878" s="1">
        <f t="shared" si="96"/>
        <v>42.797750000000001</v>
      </c>
      <c r="L878" s="1">
        <f t="shared" si="97"/>
        <v>47.202249999999999</v>
      </c>
      <c r="M878" s="1">
        <f t="shared" si="98"/>
        <v>-4.4044999999999987</v>
      </c>
    </row>
    <row r="879" spans="1:13" x14ac:dyDescent="0.3">
      <c r="A879" t="s">
        <v>12</v>
      </c>
      <c r="B879" s="2">
        <v>43396</v>
      </c>
      <c r="C879">
        <v>738</v>
      </c>
      <c r="D879" t="s">
        <v>431</v>
      </c>
      <c r="E879">
        <v>40</v>
      </c>
      <c r="F879">
        <v>50</v>
      </c>
      <c r="G879">
        <f t="shared" si="71"/>
        <v>-10</v>
      </c>
      <c r="H879" t="str">
        <f>IFERROR(VLOOKUP($A879,Sheet2!$A$2:$C$397,2,FALSE),"C")</f>
        <v>A</v>
      </c>
      <c r="I879" s="1">
        <f>IFERROR(VLOOKUP($A879,Sheet2!$A$2:$C$397,3,FALSE),0)</f>
        <v>-0.45775194000000002</v>
      </c>
      <c r="J879">
        <f>VLOOKUP($H879,Sheet2!$F$4:$G$16,2,FALSE)</f>
        <v>4</v>
      </c>
      <c r="K879" s="1">
        <f t="shared" ref="K879" si="99">E879+(I879/2)</f>
        <v>39.771124030000003</v>
      </c>
      <c r="L879" s="1">
        <f t="shared" ref="L879" si="100">F879-(I879/2)</f>
        <v>50.228875969999997</v>
      </c>
      <c r="M879" s="1">
        <f t="shared" ref="M879" si="101">K879-L879</f>
        <v>-10.457751939999994</v>
      </c>
    </row>
    <row r="880" spans="1:13" x14ac:dyDescent="0.3">
      <c r="A880" t="s">
        <v>10</v>
      </c>
      <c r="B880" s="2">
        <v>43403</v>
      </c>
      <c r="C880">
        <v>1375</v>
      </c>
      <c r="D880" t="s">
        <v>420</v>
      </c>
      <c r="E880">
        <v>42</v>
      </c>
      <c r="F880">
        <v>49</v>
      </c>
      <c r="G880">
        <f t="shared" si="71"/>
        <v>-7</v>
      </c>
      <c r="H880" t="str">
        <f>IFERROR(VLOOKUP($A880,Sheet2!$A$2:$C$397,2,FALSE),"C")</f>
        <v>B+</v>
      </c>
      <c r="I880" s="1">
        <f>IFERROR(VLOOKUP($A880,Sheet2!$A$2:$C$397,3,FALSE),0)</f>
        <v>0.59550000000000003</v>
      </c>
      <c r="J880">
        <f>VLOOKUP($H880,Sheet2!$F$4:$G$16,2,FALSE)</f>
        <v>3.3</v>
      </c>
      <c r="K880" s="1">
        <f t="shared" ref="K880" si="102">E880+(I880/2)</f>
        <v>42.297750000000001</v>
      </c>
      <c r="L880" s="1">
        <f t="shared" ref="L880" si="103">F880-(I880/2)</f>
        <v>48.702249999999999</v>
      </c>
      <c r="M880" s="1">
        <f t="shared" ref="M880" si="104">K880-L880</f>
        <v>-6.4044999999999987</v>
      </c>
    </row>
    <row r="881" spans="1:13" x14ac:dyDescent="0.3">
      <c r="A881" t="s">
        <v>366</v>
      </c>
      <c r="B881" s="2">
        <v>43389</v>
      </c>
      <c r="C881">
        <v>841</v>
      </c>
      <c r="D881" t="s">
        <v>420</v>
      </c>
      <c r="E881">
        <v>42</v>
      </c>
      <c r="F881">
        <v>49</v>
      </c>
      <c r="G881">
        <f t="shared" si="71"/>
        <v>-7</v>
      </c>
      <c r="H881" t="str">
        <f>IFERROR(VLOOKUP($A881,Sheet2!$A$2:$C$397,2,FALSE),"C")</f>
        <v>A</v>
      </c>
      <c r="I881" s="1">
        <f>IFERROR(VLOOKUP($A881,Sheet2!$A$2:$C$397,3,FALSE),0)</f>
        <v>-1.5</v>
      </c>
      <c r="J881">
        <f>VLOOKUP($H881,Sheet2!$F$4:$G$16,2,FALSE)</f>
        <v>4</v>
      </c>
      <c r="K881" s="1">
        <f t="shared" ref="K881" si="105">E881+(I881/2)</f>
        <v>41.25</v>
      </c>
      <c r="L881" s="1">
        <f t="shared" ref="L881" si="106">F881-(I881/2)</f>
        <v>49.75</v>
      </c>
      <c r="M881" s="1">
        <f t="shared" ref="M881" si="107">K881-L881</f>
        <v>-8.5</v>
      </c>
    </row>
    <row r="882" spans="1:13" x14ac:dyDescent="0.3">
      <c r="A882" t="s">
        <v>16</v>
      </c>
      <c r="B882" s="2">
        <v>43396</v>
      </c>
      <c r="C882">
        <v>1233</v>
      </c>
      <c r="D882" t="s">
        <v>431</v>
      </c>
      <c r="E882">
        <v>41</v>
      </c>
      <c r="F882">
        <v>47</v>
      </c>
      <c r="G882">
        <f t="shared" si="71"/>
        <v>-6</v>
      </c>
      <c r="H882" t="str">
        <f>IFERROR(VLOOKUP($A882,Sheet2!$A$2:$C$397,2,FALSE),"C")</f>
        <v>B</v>
      </c>
      <c r="I882" s="1">
        <f>IFERROR(VLOOKUP($A882,Sheet2!$A$2:$C$397,3,FALSE),0)</f>
        <v>0.26403360999999997</v>
      </c>
      <c r="J882">
        <f>VLOOKUP($H882,Sheet2!$F$4:$G$16,2,FALSE)</f>
        <v>3</v>
      </c>
      <c r="K882" s="1">
        <f t="shared" ref="K882" si="108">E882+(I882/2)</f>
        <v>41.132016804999999</v>
      </c>
      <c r="L882" s="1">
        <f t="shared" ref="L882" si="109">F882-(I882/2)</f>
        <v>46.867983195000001</v>
      </c>
      <c r="M882" s="1">
        <f t="shared" ref="M882" si="110">K882-L882</f>
        <v>-5.7359663900000015</v>
      </c>
    </row>
    <row r="883" spans="1:13" x14ac:dyDescent="0.3">
      <c r="A883" t="s">
        <v>16</v>
      </c>
      <c r="B883" s="2">
        <v>43403</v>
      </c>
      <c r="C883">
        <v>1296</v>
      </c>
      <c r="D883" t="s">
        <v>431</v>
      </c>
      <c r="E883">
        <v>42</v>
      </c>
      <c r="F883">
        <v>47</v>
      </c>
      <c r="G883">
        <f t="shared" si="71"/>
        <v>-5</v>
      </c>
      <c r="H883" t="str">
        <f>IFERROR(VLOOKUP($A883,Sheet2!$A$2:$C$397,2,FALSE),"C")</f>
        <v>B</v>
      </c>
      <c r="I883" s="1">
        <f>IFERROR(VLOOKUP($A883,Sheet2!$A$2:$C$397,3,FALSE),0)</f>
        <v>0.26403360999999997</v>
      </c>
      <c r="J883">
        <f>VLOOKUP($H883,Sheet2!$F$4:$G$16,2,FALSE)</f>
        <v>3</v>
      </c>
      <c r="K883" s="1">
        <f t="shared" ref="K883:K886" si="111">E883+(I883/2)</f>
        <v>42.132016804999999</v>
      </c>
      <c r="L883" s="1">
        <f t="shared" ref="L883:L886" si="112">F883-(I883/2)</f>
        <v>46.867983195000001</v>
      </c>
      <c r="M883" s="1">
        <f t="shared" ref="M883:M886" si="113">K883-L883</f>
        <v>-4.7359663900000015</v>
      </c>
    </row>
    <row r="884" spans="1:13" x14ac:dyDescent="0.3">
      <c r="A884" t="s">
        <v>132</v>
      </c>
      <c r="B884" s="2">
        <v>43403</v>
      </c>
      <c r="C884">
        <v>2543</v>
      </c>
      <c r="D884" t="s">
        <v>431</v>
      </c>
      <c r="E884">
        <v>38</v>
      </c>
      <c r="F884">
        <v>46</v>
      </c>
      <c r="G884">
        <f t="shared" si="71"/>
        <v>-8</v>
      </c>
      <c r="H884" t="str">
        <f>IFERROR(VLOOKUP($A884,Sheet2!$A$2:$C$397,2,FALSE),"C")</f>
        <v>B-</v>
      </c>
      <c r="I884" s="1">
        <f>IFERROR(VLOOKUP($A884,Sheet2!$A$2:$C$397,3,FALSE),0)</f>
        <v>0.57263158000000003</v>
      </c>
      <c r="J884">
        <f>VLOOKUP($H884,Sheet2!$F$4:$G$16,2,FALSE)</f>
        <v>2.7</v>
      </c>
      <c r="K884" s="1">
        <f t="shared" si="111"/>
        <v>38.286315790000003</v>
      </c>
      <c r="L884" s="1">
        <f t="shared" si="112"/>
        <v>45.713684209999997</v>
      </c>
      <c r="M884" s="1">
        <f t="shared" si="113"/>
        <v>-7.4273684199999934</v>
      </c>
    </row>
    <row r="885" spans="1:13" x14ac:dyDescent="0.3">
      <c r="A885" t="s">
        <v>254</v>
      </c>
      <c r="B885" s="2">
        <v>43401</v>
      </c>
      <c r="C885">
        <v>1835</v>
      </c>
      <c r="D885" t="s">
        <v>431</v>
      </c>
      <c r="E885">
        <v>38</v>
      </c>
      <c r="F885">
        <v>47</v>
      </c>
      <c r="G885">
        <f t="shared" si="71"/>
        <v>-9</v>
      </c>
      <c r="H885" t="str">
        <f>IFERROR(VLOOKUP($A885,Sheet2!$A$2:$C$397,2,FALSE),"C")</f>
        <v>C+</v>
      </c>
      <c r="I885" s="1">
        <f>IFERROR(VLOOKUP($A885,Sheet2!$A$2:$C$397,3,FALSE),0)</f>
        <v>-1.5215757999999999</v>
      </c>
      <c r="J885">
        <f>VLOOKUP($H885,Sheet2!$F$4:$G$16,2,FALSE)</f>
        <v>2.2999999999999998</v>
      </c>
      <c r="K885" s="1">
        <f t="shared" si="111"/>
        <v>37.239212100000003</v>
      </c>
      <c r="L885" s="1">
        <f t="shared" si="112"/>
        <v>47.760787899999997</v>
      </c>
      <c r="M885" s="1">
        <f t="shared" si="113"/>
        <v>-10.521575799999994</v>
      </c>
    </row>
    <row r="886" spans="1:13" x14ac:dyDescent="0.3">
      <c r="A886" t="s">
        <v>7</v>
      </c>
      <c r="B886" s="2">
        <v>43398</v>
      </c>
      <c r="C886">
        <v>2500</v>
      </c>
      <c r="D886" t="s">
        <v>420</v>
      </c>
      <c r="E886">
        <v>44</v>
      </c>
      <c r="F886">
        <v>47</v>
      </c>
      <c r="G886">
        <f t="shared" si="71"/>
        <v>-3</v>
      </c>
      <c r="H886" t="str">
        <f>IFERROR(VLOOKUP($A886,Sheet2!$A$2:$C$397,2,FALSE),"C")</f>
        <v>C+</v>
      </c>
      <c r="I886" s="1">
        <f>IFERROR(VLOOKUP($A886,Sheet2!$A$2:$C$397,3,FALSE),0)</f>
        <v>-1.4892512</v>
      </c>
      <c r="J886">
        <f>VLOOKUP($H886,Sheet2!$F$4:$G$16,2,FALSE)</f>
        <v>2.2999999999999998</v>
      </c>
      <c r="K886" s="1">
        <f t="shared" si="111"/>
        <v>43.255374400000001</v>
      </c>
      <c r="L886" s="1">
        <f t="shared" si="112"/>
        <v>47.744625599999999</v>
      </c>
      <c r="M886" s="1">
        <f t="shared" si="113"/>
        <v>-4.4892511999999982</v>
      </c>
    </row>
    <row r="887" spans="1:13" x14ac:dyDescent="0.3">
      <c r="A887" t="s">
        <v>12</v>
      </c>
      <c r="B887" s="2">
        <v>43402</v>
      </c>
      <c r="C887">
        <v>509</v>
      </c>
      <c r="D887" t="s">
        <v>420</v>
      </c>
      <c r="E887">
        <v>43</v>
      </c>
      <c r="F887">
        <v>52</v>
      </c>
      <c r="G887">
        <f t="shared" si="71"/>
        <v>-9</v>
      </c>
      <c r="H887" t="str">
        <f>IFERROR(VLOOKUP($A887,Sheet2!$A$2:$C$397,2,FALSE),"C")</f>
        <v>A</v>
      </c>
      <c r="I887" s="1">
        <f>IFERROR(VLOOKUP($A887,Sheet2!$A$2:$C$397,3,FALSE),0)</f>
        <v>-0.45775194000000002</v>
      </c>
      <c r="J887">
        <f>VLOOKUP($H887,Sheet2!$F$4:$G$16,2,FALSE)</f>
        <v>4</v>
      </c>
      <c r="K887" s="1">
        <f t="shared" ref="K887" si="114">E887+(I887/2)</f>
        <v>42.771124030000003</v>
      </c>
      <c r="L887" s="1">
        <f t="shared" ref="L887" si="115">F887-(I887/2)</f>
        <v>52.228875969999997</v>
      </c>
      <c r="M887" s="1">
        <f t="shared" ref="M887" si="116">K887-L887</f>
        <v>-9.4577519399999943</v>
      </c>
    </row>
    <row r="888" spans="1:13" x14ac:dyDescent="0.3">
      <c r="A888" t="s">
        <v>254</v>
      </c>
      <c r="B888" s="2">
        <v>43405</v>
      </c>
      <c r="C888">
        <v>2177</v>
      </c>
      <c r="D888" t="s">
        <v>420</v>
      </c>
      <c r="E888">
        <v>43</v>
      </c>
      <c r="F888">
        <v>48</v>
      </c>
      <c r="G888">
        <f t="shared" si="71"/>
        <v>-5</v>
      </c>
      <c r="H888" t="str">
        <f>IFERROR(VLOOKUP($A888,Sheet2!$A$2:$C$397,2,FALSE),"C")</f>
        <v>C+</v>
      </c>
      <c r="I888" s="1">
        <f>IFERROR(VLOOKUP($A888,Sheet2!$A$2:$C$397,3,FALSE),0)</f>
        <v>-1.5215757999999999</v>
      </c>
      <c r="J888">
        <f>VLOOKUP($H888,Sheet2!$F$4:$G$16,2,FALSE)</f>
        <v>2.2999999999999998</v>
      </c>
      <c r="K888" s="1">
        <f t="shared" ref="K888:K889" si="117">E888+(I888/2)</f>
        <v>42.239212100000003</v>
      </c>
      <c r="L888" s="1">
        <f t="shared" ref="L888:L889" si="118">F888-(I888/2)</f>
        <v>48.760787899999997</v>
      </c>
      <c r="M888" s="1">
        <f t="shared" ref="M888:M889" si="119">K888-L888</f>
        <v>-6.5215757999999937</v>
      </c>
    </row>
    <row r="889" spans="1:13" x14ac:dyDescent="0.3">
      <c r="A889" t="s">
        <v>140</v>
      </c>
      <c r="B889" s="2">
        <v>43398</v>
      </c>
      <c r="C889">
        <v>826</v>
      </c>
      <c r="D889" t="s">
        <v>420</v>
      </c>
      <c r="E889">
        <v>47</v>
      </c>
      <c r="F889">
        <v>53</v>
      </c>
      <c r="G889">
        <f t="shared" si="71"/>
        <v>-6</v>
      </c>
      <c r="H889" t="str">
        <f>IFERROR(VLOOKUP($A889,Sheet2!$A$2:$C$397,2,FALSE),"C")</f>
        <v>B-</v>
      </c>
      <c r="I889" s="1">
        <f>IFERROR(VLOOKUP($A889,Sheet2!$A$2:$C$397,3,FALSE),0)</f>
        <v>0.75454544999999995</v>
      </c>
      <c r="J889">
        <f>VLOOKUP($H889,Sheet2!$F$4:$G$16,2,FALSE)</f>
        <v>2.7</v>
      </c>
      <c r="K889" s="1">
        <f t="shared" si="117"/>
        <v>47.377272724999997</v>
      </c>
      <c r="L889" s="1">
        <f t="shared" si="118"/>
        <v>52.622727275000003</v>
      </c>
      <c r="M889" s="1">
        <f t="shared" si="119"/>
        <v>-5.2454545500000052</v>
      </c>
    </row>
    <row r="890" spans="1:13" x14ac:dyDescent="0.3">
      <c r="A890" t="s">
        <v>13</v>
      </c>
      <c r="B890" s="2">
        <v>43405</v>
      </c>
      <c r="C890">
        <v>737</v>
      </c>
      <c r="D890" t="s">
        <v>420</v>
      </c>
      <c r="E890">
        <v>44</v>
      </c>
      <c r="F890">
        <v>52</v>
      </c>
      <c r="G890">
        <f t="shared" si="71"/>
        <v>-8</v>
      </c>
      <c r="H890" t="str">
        <f>IFERROR(VLOOKUP($A890,Sheet2!$A$2:$C$397,2,FALSE),"C")</f>
        <v>A+</v>
      </c>
      <c r="I890" s="1">
        <f>IFERROR(VLOOKUP($A890,Sheet2!$A$2:$C$397,3,FALSE),0)</f>
        <v>0.61341175999999997</v>
      </c>
      <c r="J890">
        <f>VLOOKUP($H890,Sheet2!$F$4:$G$16,2,FALSE)</f>
        <v>4</v>
      </c>
      <c r="K890" s="1">
        <f t="shared" ref="K890" si="120">E890+(I890/2)</f>
        <v>44.306705880000003</v>
      </c>
      <c r="L890" s="1">
        <f t="shared" ref="L890" si="121">F890-(I890/2)</f>
        <v>51.693294119999997</v>
      </c>
      <c r="M890" s="1">
        <f t="shared" ref="M890" si="122">K890-L890</f>
        <v>-7.3865882399999947</v>
      </c>
    </row>
    <row r="891" spans="1:13" x14ac:dyDescent="0.3">
      <c r="A891" t="s">
        <v>4</v>
      </c>
      <c r="B891" s="2">
        <v>43407</v>
      </c>
      <c r="C891">
        <v>774</v>
      </c>
      <c r="D891" t="s">
        <v>420</v>
      </c>
      <c r="E891">
        <v>43</v>
      </c>
      <c r="F891">
        <v>50</v>
      </c>
      <c r="G891">
        <f t="shared" si="71"/>
        <v>-7</v>
      </c>
      <c r="H891" t="str">
        <f>IFERROR(VLOOKUP($A891,Sheet2!$A$2:$C$397,2,FALSE),"C")</f>
        <v>A-</v>
      </c>
      <c r="I891" s="1">
        <f>IFERROR(VLOOKUP($A891,Sheet2!$A$2:$C$397,3,FALSE),0)</f>
        <v>0.80923076999999999</v>
      </c>
      <c r="J891">
        <f>VLOOKUP($H891,Sheet2!$F$4:$G$16,2,FALSE)</f>
        <v>3.7</v>
      </c>
      <c r="K891" s="1">
        <f t="shared" ref="K891" si="123">E891+(I891/2)</f>
        <v>43.404615385</v>
      </c>
      <c r="L891" s="1">
        <f t="shared" ref="L891" si="124">F891-(I891/2)</f>
        <v>49.595384615</v>
      </c>
      <c r="M891" s="1">
        <f t="shared" ref="M891" si="125">K891-L891</f>
        <v>-6.1907692300000008</v>
      </c>
    </row>
    <row r="892" spans="1:13" x14ac:dyDescent="0.3">
      <c r="A892" t="s">
        <v>3</v>
      </c>
      <c r="B892" s="2">
        <v>43407</v>
      </c>
      <c r="C892">
        <v>798</v>
      </c>
      <c r="D892" t="s">
        <v>420</v>
      </c>
      <c r="E892">
        <v>41</v>
      </c>
      <c r="F892">
        <v>50</v>
      </c>
      <c r="G892">
        <f t="shared" si="71"/>
        <v>-9</v>
      </c>
      <c r="H892" t="str">
        <f>IFERROR(VLOOKUP($A892,Sheet2!$A$2:$C$397,2,FALSE),"C")</f>
        <v>A-</v>
      </c>
      <c r="I892" s="1">
        <f>IFERROR(VLOOKUP($A892,Sheet2!$A$2:$C$397,3,FALSE),0)</f>
        <v>-0.78254902000000004</v>
      </c>
      <c r="J892">
        <f>VLOOKUP($H892,Sheet2!$F$4:$G$16,2,FALSE)</f>
        <v>3.7</v>
      </c>
      <c r="K892" s="1">
        <f t="shared" ref="K892" si="126">E892+(I892/2)</f>
        <v>40.608725489999998</v>
      </c>
      <c r="L892" s="1">
        <f t="shared" ref="L892" si="127">F892-(I892/2)</f>
        <v>50.391274510000002</v>
      </c>
      <c r="M892" s="1">
        <f t="shared" ref="M892" si="128">K892-L892</f>
        <v>-9.7825490200000047</v>
      </c>
    </row>
    <row r="893" spans="1:13" x14ac:dyDescent="0.3">
      <c r="A893" t="s">
        <v>377</v>
      </c>
      <c r="B893" s="2">
        <v>43407</v>
      </c>
      <c r="C893">
        <v>1151</v>
      </c>
      <c r="D893" t="s">
        <v>420</v>
      </c>
      <c r="E893">
        <v>42</v>
      </c>
      <c r="F893">
        <v>55</v>
      </c>
      <c r="G893">
        <f t="shared" si="71"/>
        <v>-13</v>
      </c>
      <c r="H893" t="str">
        <f>IFERROR(VLOOKUP($A893,Sheet2!$A$2:$C$397,2,FALSE),"C")</f>
        <v>A-</v>
      </c>
      <c r="I893" s="1">
        <f>IFERROR(VLOOKUP($A893,Sheet2!$A$2:$C$397,3,FALSE),0)</f>
        <v>-7.1428569999999997E-2</v>
      </c>
      <c r="J893">
        <f>VLOOKUP($H893,Sheet2!$F$4:$G$16,2,FALSE)</f>
        <v>3.7</v>
      </c>
      <c r="K893" s="1">
        <f t="shared" ref="K893:K895" si="129">E893+(I893/2)</f>
        <v>41.964285715000003</v>
      </c>
      <c r="L893" s="1">
        <f t="shared" ref="L893:L895" si="130">F893-(I893/2)</f>
        <v>55.035714284999997</v>
      </c>
      <c r="M893" s="1">
        <f t="shared" ref="M893:M895" si="131">K893-L893</f>
        <v>-13.071428569999995</v>
      </c>
    </row>
    <row r="894" spans="1:13" x14ac:dyDescent="0.3">
      <c r="A894" t="s">
        <v>132</v>
      </c>
      <c r="B894" s="2">
        <v>43406</v>
      </c>
      <c r="C894">
        <v>1961</v>
      </c>
      <c r="D894" t="s">
        <v>431</v>
      </c>
      <c r="E894">
        <v>40</v>
      </c>
      <c r="F894">
        <v>43</v>
      </c>
      <c r="G894">
        <f t="shared" si="71"/>
        <v>-3</v>
      </c>
      <c r="H894" t="str">
        <f>IFERROR(VLOOKUP($A894,Sheet2!$A$2:$C$397,2,FALSE),"C")</f>
        <v>B-</v>
      </c>
      <c r="I894" s="1">
        <f>IFERROR(VLOOKUP($A894,Sheet2!$A$2:$C$397,3,FALSE),0)</f>
        <v>0.57263158000000003</v>
      </c>
      <c r="J894">
        <f>VLOOKUP($H894,Sheet2!$F$4:$G$16,2,FALSE)</f>
        <v>2.7</v>
      </c>
      <c r="K894" s="1">
        <f t="shared" si="129"/>
        <v>40.286315790000003</v>
      </c>
      <c r="L894" s="1">
        <f t="shared" si="130"/>
        <v>42.713684209999997</v>
      </c>
      <c r="M894" s="1">
        <f t="shared" si="131"/>
        <v>-2.4273684199999934</v>
      </c>
    </row>
    <row r="895" spans="1:13" x14ac:dyDescent="0.3">
      <c r="A895" t="s">
        <v>7</v>
      </c>
      <c r="B895" s="2">
        <v>43405</v>
      </c>
      <c r="C895">
        <v>2500</v>
      </c>
      <c r="D895" t="s">
        <v>420</v>
      </c>
      <c r="E895">
        <v>46</v>
      </c>
      <c r="F895">
        <v>45</v>
      </c>
      <c r="G895">
        <f t="shared" si="71"/>
        <v>1</v>
      </c>
      <c r="H895" t="str">
        <f>IFERROR(VLOOKUP($A895,Sheet2!$A$2:$C$397,2,FALSE),"C")</f>
        <v>C+</v>
      </c>
      <c r="I895" s="1">
        <f>IFERROR(VLOOKUP($A895,Sheet2!$A$2:$C$397,3,FALSE),0)</f>
        <v>-1.4892512</v>
      </c>
      <c r="J895">
        <f>VLOOKUP($H895,Sheet2!$F$4:$G$16,2,FALSE)</f>
        <v>2.2999999999999998</v>
      </c>
      <c r="K895" s="1">
        <f t="shared" si="129"/>
        <v>45.255374400000001</v>
      </c>
      <c r="L895" s="1">
        <f t="shared" si="130"/>
        <v>45.744625599999999</v>
      </c>
      <c r="M895" s="1">
        <f t="shared" si="131"/>
        <v>-0.48925119999999822</v>
      </c>
    </row>
    <row r="896" spans="1:13" x14ac:dyDescent="0.3">
      <c r="I896" s="1"/>
      <c r="K896" s="1"/>
      <c r="L896" s="1"/>
      <c r="M896" s="1"/>
    </row>
    <row r="897" spans="9:13" x14ac:dyDescent="0.3">
      <c r="I897" s="1"/>
      <c r="K897" s="1"/>
      <c r="L897" s="1"/>
      <c r="M897" s="1"/>
    </row>
    <row r="898" spans="9:13" x14ac:dyDescent="0.3">
      <c r="I898" s="1"/>
      <c r="K898" s="1"/>
      <c r="L898" s="1"/>
      <c r="M898" s="1"/>
    </row>
    <row r="899" spans="9:13" x14ac:dyDescent="0.3">
      <c r="I899" s="1"/>
      <c r="K899" s="1"/>
      <c r="L899" s="1"/>
      <c r="M899" s="1"/>
    </row>
    <row r="900" spans="9:13" x14ac:dyDescent="0.3">
      <c r="I900" s="1"/>
      <c r="K900" s="1"/>
      <c r="L900" s="1"/>
      <c r="M900" s="1"/>
    </row>
    <row r="901" spans="9:13" x14ac:dyDescent="0.3">
      <c r="I901" s="1"/>
      <c r="K901" s="1"/>
      <c r="L901" s="1"/>
      <c r="M901" s="1"/>
    </row>
    <row r="902" spans="9:13" x14ac:dyDescent="0.3">
      <c r="I902" s="1"/>
      <c r="K902" s="1"/>
      <c r="L902" s="1"/>
      <c r="M902" s="1"/>
    </row>
    <row r="903" spans="9:13" x14ac:dyDescent="0.3">
      <c r="I903" s="1"/>
      <c r="K903" s="1"/>
      <c r="L903" s="1"/>
      <c r="M903" s="1"/>
    </row>
    <row r="904" spans="9:13" x14ac:dyDescent="0.3">
      <c r="I904" s="1"/>
      <c r="K904" s="1"/>
      <c r="L904" s="1"/>
      <c r="M904" s="1"/>
    </row>
    <row r="905" spans="9:13" x14ac:dyDescent="0.3">
      <c r="I905" s="1"/>
      <c r="K905" s="1"/>
      <c r="L905" s="1"/>
      <c r="M905" s="1"/>
    </row>
    <row r="906" spans="9:13" x14ac:dyDescent="0.3">
      <c r="I906" s="1"/>
      <c r="K906" s="1"/>
      <c r="L906" s="1"/>
      <c r="M906" s="1"/>
    </row>
    <row r="907" spans="9:13" x14ac:dyDescent="0.3">
      <c r="I907" s="1"/>
      <c r="K907" s="1"/>
      <c r="L907" s="1"/>
      <c r="M907" s="1"/>
    </row>
  </sheetData>
  <autoFilter ref="A1:M907" xr:uid="{02875826-2F64-49B4-8947-DE467BC42D65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8D551-4307-4A63-A836-8A598671CCF6}">
  <dimension ref="A1:L1789"/>
  <sheetViews>
    <sheetView topLeftCell="A1762" workbookViewId="0">
      <selection activeCell="A1785" sqref="A1785:L1789"/>
    </sheetView>
  </sheetViews>
  <sheetFormatPr defaultColWidth="51.33203125" defaultRowHeight="14.4" x14ac:dyDescent="0.3"/>
  <cols>
    <col min="1" max="1" width="51.21875" bestFit="1" customWidth="1"/>
    <col min="2" max="2" width="11" bestFit="1" customWidth="1"/>
    <col min="3" max="3" width="10" bestFit="1" customWidth="1"/>
    <col min="4" max="4" width="12.33203125" bestFit="1" customWidth="1"/>
    <col min="5" max="5" width="6.44140625" bestFit="1" customWidth="1"/>
    <col min="6" max="6" width="10.77734375" bestFit="1" customWidth="1"/>
    <col min="7" max="7" width="11.5546875" bestFit="1" customWidth="1"/>
    <col min="8" max="8" width="19.88671875" bestFit="1" customWidth="1"/>
    <col min="9" max="9" width="8.109375" bestFit="1" customWidth="1"/>
    <col min="10" max="10" width="17.5546875" bestFit="1" customWidth="1"/>
    <col min="11" max="11" width="20" bestFit="1" customWidth="1"/>
    <col min="12" max="12" width="13.88671875" bestFit="1" customWidth="1"/>
  </cols>
  <sheetData>
    <row r="1" spans="1:12" x14ac:dyDescent="0.3">
      <c r="A1" t="s">
        <v>17</v>
      </c>
      <c r="B1" t="s">
        <v>413</v>
      </c>
      <c r="C1" t="s">
        <v>1359</v>
      </c>
      <c r="D1" t="s">
        <v>1360</v>
      </c>
      <c r="E1" t="s">
        <v>417</v>
      </c>
      <c r="F1" t="s">
        <v>1367</v>
      </c>
      <c r="G1" t="s">
        <v>341</v>
      </c>
      <c r="H1" t="s">
        <v>411</v>
      </c>
      <c r="I1" t="s">
        <v>1350</v>
      </c>
      <c r="J1" t="s">
        <v>2123</v>
      </c>
      <c r="K1" t="s">
        <v>2124</v>
      </c>
      <c r="L1" t="s">
        <v>1353</v>
      </c>
    </row>
    <row r="2" spans="1:12" x14ac:dyDescent="0.3">
      <c r="A2" t="s">
        <v>366</v>
      </c>
      <c r="B2" t="s">
        <v>418</v>
      </c>
      <c r="C2">
        <v>27</v>
      </c>
      <c r="D2">
        <v>67</v>
      </c>
      <c r="E2">
        <f>C2-D2</f>
        <v>-40</v>
      </c>
      <c r="F2" t="s">
        <v>1368</v>
      </c>
      <c r="G2" t="str">
        <f>IFERROR(VLOOKUP($A2,Sheet2!$A$2:$C$397,2,FALSE),"C")</f>
        <v>A</v>
      </c>
      <c r="H2">
        <f>IFERROR(VLOOKUP($A2,Sheet2!$A$2:$C$397,3,FALSE),0)</f>
        <v>-1.5</v>
      </c>
      <c r="I2">
        <f>VLOOKUP($G2,Sheet2!$F$4:$G$16,2,FALSE)</f>
        <v>4</v>
      </c>
      <c r="J2">
        <f>IF(OR($F2="Bush",$F2="Trump"),C2+(H2/2),C2-(H2/2))</f>
        <v>26.25</v>
      </c>
      <c r="K2">
        <f>IF(OR($F2="Bush",$F2="Trump"),D2-(H2/2),D2+(H2/2))</f>
        <v>67.75</v>
      </c>
      <c r="L2">
        <f>J2-K2</f>
        <v>-41.5</v>
      </c>
    </row>
    <row r="3" spans="1:12" x14ac:dyDescent="0.3">
      <c r="A3" t="s">
        <v>4</v>
      </c>
      <c r="B3" t="s">
        <v>418</v>
      </c>
      <c r="C3">
        <v>26</v>
      </c>
      <c r="D3">
        <v>67</v>
      </c>
      <c r="E3">
        <f t="shared" ref="E3:E66" si="0">C3-D3</f>
        <v>-41</v>
      </c>
      <c r="F3" t="s">
        <v>1368</v>
      </c>
      <c r="G3" t="str">
        <f>IFERROR(VLOOKUP($A3,Sheet2!$A$2:$C$397,2,FALSE),"C")</f>
        <v>A-</v>
      </c>
      <c r="H3">
        <f>IFERROR(VLOOKUP($A3,Sheet2!$A$2:$C$397,3,FALSE),0)</f>
        <v>0.80923076999999999</v>
      </c>
      <c r="I3">
        <f>VLOOKUP($G3,Sheet2!$F$4:$G$16,2,FALSE)</f>
        <v>3.7</v>
      </c>
      <c r="J3">
        <f t="shared" ref="J3:J66" si="1">IF(OR($F3="Bush",$F3="Trump"),C3+(H3/2),C3-(H3/2))</f>
        <v>26.404615385</v>
      </c>
      <c r="K3">
        <f t="shared" ref="K3:K66" si="2">IF(OR($F3="Bush",$F3="Trump"),D3-(H3/2),D3+(H3/2))</f>
        <v>66.595384615</v>
      </c>
      <c r="L3">
        <f t="shared" ref="L3:L66" si="3">J3-K3</f>
        <v>-40.190769230000001</v>
      </c>
    </row>
    <row r="4" spans="1:12" x14ac:dyDescent="0.3">
      <c r="A4" t="s">
        <v>422</v>
      </c>
      <c r="B4" t="s">
        <v>418</v>
      </c>
      <c r="C4">
        <v>30</v>
      </c>
      <c r="D4">
        <v>68</v>
      </c>
      <c r="E4">
        <f t="shared" si="0"/>
        <v>-38</v>
      </c>
      <c r="F4" t="s">
        <v>1368</v>
      </c>
      <c r="G4" t="str">
        <f>IFERROR(VLOOKUP($A4,Sheet2!$A$2:$C$397,2,FALSE),"C")</f>
        <v>C</v>
      </c>
      <c r="H4">
        <f>IFERROR(VLOOKUP($A4,Sheet2!$A$2:$C$397,3,FALSE),0)</f>
        <v>0</v>
      </c>
      <c r="I4">
        <f>VLOOKUP($G4,Sheet2!$F$4:$G$16,2,FALSE)</f>
        <v>2</v>
      </c>
      <c r="J4">
        <f t="shared" si="1"/>
        <v>30</v>
      </c>
      <c r="K4">
        <f t="shared" si="2"/>
        <v>68</v>
      </c>
      <c r="L4">
        <f t="shared" si="3"/>
        <v>-38</v>
      </c>
    </row>
    <row r="5" spans="1:12" x14ac:dyDescent="0.3">
      <c r="A5" t="s">
        <v>5</v>
      </c>
      <c r="B5" t="s">
        <v>418</v>
      </c>
      <c r="C5">
        <v>20</v>
      </c>
      <c r="D5">
        <v>72</v>
      </c>
      <c r="E5">
        <f t="shared" si="0"/>
        <v>-52</v>
      </c>
      <c r="F5" t="s">
        <v>1368</v>
      </c>
      <c r="G5" t="str">
        <f>IFERROR(VLOOKUP($A5,Sheet2!$A$2:$C$397,2,FALSE),"C")</f>
        <v>A-</v>
      </c>
      <c r="H5">
        <f>IFERROR(VLOOKUP($A5,Sheet2!$A$2:$C$397,3,FALSE),0)</f>
        <v>0.43547944999999999</v>
      </c>
      <c r="I5">
        <f>VLOOKUP($G5,Sheet2!$F$4:$G$16,2,FALSE)</f>
        <v>3.7</v>
      </c>
      <c r="J5">
        <f t="shared" si="1"/>
        <v>20.217739725000001</v>
      </c>
      <c r="K5">
        <f t="shared" si="2"/>
        <v>71.782260274999999</v>
      </c>
      <c r="L5">
        <f t="shared" si="3"/>
        <v>-51.564520549999997</v>
      </c>
    </row>
    <row r="6" spans="1:12" x14ac:dyDescent="0.3">
      <c r="A6" t="s">
        <v>9</v>
      </c>
      <c r="B6" t="s">
        <v>1361</v>
      </c>
      <c r="C6">
        <v>28</v>
      </c>
      <c r="D6">
        <v>71</v>
      </c>
      <c r="E6">
        <f t="shared" si="0"/>
        <v>-43</v>
      </c>
      <c r="F6" t="s">
        <v>1368</v>
      </c>
      <c r="G6" t="str">
        <f>IFERROR(VLOOKUP($A6,Sheet2!$A$2:$C$397,2,FALSE),"C")</f>
        <v>B+</v>
      </c>
      <c r="H6">
        <f>IFERROR(VLOOKUP($A6,Sheet2!$A$2:$C$397,3,FALSE),0)</f>
        <v>6.0699999999999997E-2</v>
      </c>
      <c r="I6">
        <f>VLOOKUP($G6,Sheet2!$F$4:$G$16,2,FALSE)</f>
        <v>3.3</v>
      </c>
      <c r="J6">
        <f t="shared" si="1"/>
        <v>28.030349999999999</v>
      </c>
      <c r="K6">
        <f t="shared" si="2"/>
        <v>70.969650000000001</v>
      </c>
      <c r="L6">
        <f t="shared" si="3"/>
        <v>-42.939300000000003</v>
      </c>
    </row>
    <row r="7" spans="1:12" x14ac:dyDescent="0.3">
      <c r="A7" t="s">
        <v>366</v>
      </c>
      <c r="B7" t="s">
        <v>424</v>
      </c>
      <c r="C7">
        <v>30</v>
      </c>
      <c r="D7">
        <v>66</v>
      </c>
      <c r="E7">
        <f t="shared" si="0"/>
        <v>-36</v>
      </c>
      <c r="F7" t="s">
        <v>1368</v>
      </c>
      <c r="G7" t="str">
        <f>IFERROR(VLOOKUP($A7,Sheet2!$A$2:$C$397,2,FALSE),"C")</f>
        <v>A</v>
      </c>
      <c r="H7">
        <f>IFERROR(VLOOKUP($A7,Sheet2!$A$2:$C$397,3,FALSE),0)</f>
        <v>-1.5</v>
      </c>
      <c r="I7">
        <f>VLOOKUP($G7,Sheet2!$F$4:$G$16,2,FALSE)</f>
        <v>4</v>
      </c>
      <c r="J7">
        <f t="shared" si="1"/>
        <v>29.25</v>
      </c>
      <c r="K7">
        <f t="shared" si="2"/>
        <v>66.75</v>
      </c>
      <c r="L7">
        <f t="shared" si="3"/>
        <v>-37.5</v>
      </c>
    </row>
    <row r="8" spans="1:12" x14ac:dyDescent="0.3">
      <c r="A8" t="s">
        <v>5</v>
      </c>
      <c r="B8" t="s">
        <v>424</v>
      </c>
      <c r="C8">
        <v>22</v>
      </c>
      <c r="D8">
        <v>70</v>
      </c>
      <c r="E8">
        <f t="shared" si="0"/>
        <v>-48</v>
      </c>
      <c r="F8" t="s">
        <v>1368</v>
      </c>
      <c r="G8" t="str">
        <f>IFERROR(VLOOKUP($A8,Sheet2!$A$2:$C$397,2,FALSE),"C")</f>
        <v>A-</v>
      </c>
      <c r="H8">
        <f>IFERROR(VLOOKUP($A8,Sheet2!$A$2:$C$397,3,FALSE),0)</f>
        <v>0.43547944999999999</v>
      </c>
      <c r="I8">
        <f>VLOOKUP($G8,Sheet2!$F$4:$G$16,2,FALSE)</f>
        <v>3.7</v>
      </c>
      <c r="J8">
        <f t="shared" si="1"/>
        <v>22.217739725000001</v>
      </c>
      <c r="K8">
        <f t="shared" si="2"/>
        <v>69.782260274999999</v>
      </c>
      <c r="L8">
        <f t="shared" si="3"/>
        <v>-47.564520549999997</v>
      </c>
    </row>
    <row r="9" spans="1:12" x14ac:dyDescent="0.3">
      <c r="A9" t="s">
        <v>11</v>
      </c>
      <c r="B9" t="s">
        <v>427</v>
      </c>
      <c r="C9">
        <v>22</v>
      </c>
      <c r="D9">
        <v>70</v>
      </c>
      <c r="E9">
        <f t="shared" si="0"/>
        <v>-48</v>
      </c>
      <c r="F9" t="s">
        <v>1368</v>
      </c>
      <c r="G9" t="str">
        <f>IFERROR(VLOOKUP($A9,Sheet2!$A$2:$C$397,2,FALSE),"C")</f>
        <v>B-</v>
      </c>
      <c r="H9">
        <f>IFERROR(VLOOKUP($A9,Sheet2!$A$2:$C$397,3,FALSE),0)</f>
        <v>0.62980391999999996</v>
      </c>
      <c r="I9">
        <f>VLOOKUP($G9,Sheet2!$F$4:$G$16,2,FALSE)</f>
        <v>2.7</v>
      </c>
      <c r="J9">
        <f t="shared" si="1"/>
        <v>22.31490196</v>
      </c>
      <c r="K9">
        <f t="shared" si="2"/>
        <v>69.68509804</v>
      </c>
      <c r="L9">
        <f t="shared" si="3"/>
        <v>-47.370196079999999</v>
      </c>
    </row>
    <row r="10" spans="1:12" x14ac:dyDescent="0.3">
      <c r="A10" t="s">
        <v>457</v>
      </c>
      <c r="B10" t="s">
        <v>1362</v>
      </c>
      <c r="C10">
        <v>23</v>
      </c>
      <c r="D10">
        <v>67</v>
      </c>
      <c r="E10">
        <f t="shared" si="0"/>
        <v>-44</v>
      </c>
      <c r="F10" t="s">
        <v>1368</v>
      </c>
      <c r="G10" t="str">
        <f>IFERROR(VLOOKUP($A10,Sheet2!$A$2:$C$397,2,FALSE),"C")</f>
        <v>C</v>
      </c>
      <c r="H10">
        <f>IFERROR(VLOOKUP($A10,Sheet2!$A$2:$C$397,3,FALSE),0)</f>
        <v>0</v>
      </c>
      <c r="I10">
        <f>VLOOKUP($G10,Sheet2!$F$4:$G$16,2,FALSE)</f>
        <v>2</v>
      </c>
      <c r="J10">
        <f t="shared" si="1"/>
        <v>23</v>
      </c>
      <c r="K10">
        <f t="shared" si="2"/>
        <v>67</v>
      </c>
      <c r="L10">
        <f t="shared" si="3"/>
        <v>-44</v>
      </c>
    </row>
    <row r="11" spans="1:12" x14ac:dyDescent="0.3">
      <c r="A11" t="s">
        <v>5</v>
      </c>
      <c r="B11" t="s">
        <v>429</v>
      </c>
      <c r="C11">
        <v>22</v>
      </c>
      <c r="D11">
        <v>72</v>
      </c>
      <c r="E11">
        <f t="shared" si="0"/>
        <v>-50</v>
      </c>
      <c r="F11" t="s">
        <v>1368</v>
      </c>
      <c r="G11" t="str">
        <f>IFERROR(VLOOKUP($A11,Sheet2!$A$2:$C$397,2,FALSE),"C")</f>
        <v>A-</v>
      </c>
      <c r="H11">
        <f>IFERROR(VLOOKUP($A11,Sheet2!$A$2:$C$397,3,FALSE),0)</f>
        <v>0.43547944999999999</v>
      </c>
      <c r="I11">
        <f>VLOOKUP($G11,Sheet2!$F$4:$G$16,2,FALSE)</f>
        <v>3.7</v>
      </c>
      <c r="J11">
        <f t="shared" si="1"/>
        <v>22.217739725000001</v>
      </c>
      <c r="K11">
        <f t="shared" si="2"/>
        <v>71.782260274999999</v>
      </c>
      <c r="L11">
        <f t="shared" si="3"/>
        <v>-49.564520549999997</v>
      </c>
    </row>
    <row r="12" spans="1:12" x14ac:dyDescent="0.3">
      <c r="A12" t="s">
        <v>366</v>
      </c>
      <c r="B12" t="s">
        <v>1363</v>
      </c>
      <c r="C12">
        <v>29</v>
      </c>
      <c r="D12">
        <v>66</v>
      </c>
      <c r="E12">
        <f t="shared" si="0"/>
        <v>-37</v>
      </c>
      <c r="F12" t="s">
        <v>1368</v>
      </c>
      <c r="G12" t="str">
        <f>IFERROR(VLOOKUP($A12,Sheet2!$A$2:$C$397,2,FALSE),"C")</f>
        <v>A</v>
      </c>
      <c r="H12">
        <f>IFERROR(VLOOKUP($A12,Sheet2!$A$2:$C$397,3,FALSE),0)</f>
        <v>-1.5</v>
      </c>
      <c r="I12">
        <f>VLOOKUP($G12,Sheet2!$F$4:$G$16,2,FALSE)</f>
        <v>4</v>
      </c>
      <c r="J12">
        <f t="shared" si="1"/>
        <v>28.25</v>
      </c>
      <c r="K12">
        <f t="shared" si="2"/>
        <v>66.75</v>
      </c>
      <c r="L12">
        <f t="shared" si="3"/>
        <v>-38.5</v>
      </c>
    </row>
    <row r="13" spans="1:12" x14ac:dyDescent="0.3">
      <c r="A13" t="s">
        <v>4</v>
      </c>
      <c r="B13" t="s">
        <v>432</v>
      </c>
      <c r="C13">
        <v>27</v>
      </c>
      <c r="D13">
        <v>66</v>
      </c>
      <c r="E13">
        <f t="shared" si="0"/>
        <v>-39</v>
      </c>
      <c r="F13" t="s">
        <v>1368</v>
      </c>
      <c r="G13" t="str">
        <f>IFERROR(VLOOKUP($A13,Sheet2!$A$2:$C$397,2,FALSE),"C")</f>
        <v>A-</v>
      </c>
      <c r="H13">
        <f>IFERROR(VLOOKUP($A13,Sheet2!$A$2:$C$397,3,FALSE),0)</f>
        <v>0.80923076999999999</v>
      </c>
      <c r="I13">
        <f>VLOOKUP($G13,Sheet2!$F$4:$G$16,2,FALSE)</f>
        <v>3.7</v>
      </c>
      <c r="J13">
        <f t="shared" si="1"/>
        <v>27.404615385</v>
      </c>
      <c r="K13">
        <f t="shared" si="2"/>
        <v>65.595384615</v>
      </c>
      <c r="L13">
        <f t="shared" si="3"/>
        <v>-38.190769230000001</v>
      </c>
    </row>
    <row r="14" spans="1:12" x14ac:dyDescent="0.3">
      <c r="A14" t="s">
        <v>9</v>
      </c>
      <c r="B14" t="s">
        <v>1364</v>
      </c>
      <c r="C14">
        <v>27</v>
      </c>
      <c r="D14">
        <v>72</v>
      </c>
      <c r="E14">
        <f t="shared" si="0"/>
        <v>-45</v>
      </c>
      <c r="F14" t="s">
        <v>1368</v>
      </c>
      <c r="G14" t="str">
        <f>IFERROR(VLOOKUP($A14,Sheet2!$A$2:$C$397,2,FALSE),"C")</f>
        <v>B+</v>
      </c>
      <c r="H14">
        <f>IFERROR(VLOOKUP($A14,Sheet2!$A$2:$C$397,3,FALSE),0)</f>
        <v>6.0699999999999997E-2</v>
      </c>
      <c r="I14">
        <f>VLOOKUP($G14,Sheet2!$F$4:$G$16,2,FALSE)</f>
        <v>3.3</v>
      </c>
      <c r="J14">
        <f t="shared" si="1"/>
        <v>27.030349999999999</v>
      </c>
      <c r="K14">
        <f t="shared" si="2"/>
        <v>71.969650000000001</v>
      </c>
      <c r="L14">
        <f t="shared" si="3"/>
        <v>-44.939300000000003</v>
      </c>
    </row>
    <row r="15" spans="1:12" x14ac:dyDescent="0.3">
      <c r="A15" t="s">
        <v>373</v>
      </c>
      <c r="B15" t="s">
        <v>435</v>
      </c>
      <c r="C15">
        <v>23</v>
      </c>
      <c r="D15">
        <v>72</v>
      </c>
      <c r="E15">
        <f t="shared" si="0"/>
        <v>-49</v>
      </c>
      <c r="F15" t="s">
        <v>1368</v>
      </c>
      <c r="G15" t="str">
        <f>IFERROR(VLOOKUP($A15,Sheet2!$A$2:$C$397,2,FALSE),"C")</f>
        <v>A-</v>
      </c>
      <c r="H15">
        <f>IFERROR(VLOOKUP($A15,Sheet2!$A$2:$C$397,3,FALSE),0)</f>
        <v>-0.42716980999999998</v>
      </c>
      <c r="I15">
        <f>VLOOKUP($G15,Sheet2!$F$4:$G$16,2,FALSE)</f>
        <v>3.7</v>
      </c>
      <c r="J15">
        <f t="shared" si="1"/>
        <v>22.786415094999999</v>
      </c>
      <c r="K15">
        <f t="shared" si="2"/>
        <v>72.213584905000005</v>
      </c>
      <c r="L15">
        <f t="shared" si="3"/>
        <v>-49.427169810000009</v>
      </c>
    </row>
    <row r="16" spans="1:12" x14ac:dyDescent="0.3">
      <c r="A16" t="s">
        <v>5</v>
      </c>
      <c r="B16" t="s">
        <v>435</v>
      </c>
      <c r="C16">
        <v>24</v>
      </c>
      <c r="D16">
        <v>66</v>
      </c>
      <c r="E16">
        <f t="shared" si="0"/>
        <v>-42</v>
      </c>
      <c r="F16" t="s">
        <v>1368</v>
      </c>
      <c r="G16" t="str">
        <f>IFERROR(VLOOKUP($A16,Sheet2!$A$2:$C$397,2,FALSE),"C")</f>
        <v>A-</v>
      </c>
      <c r="H16">
        <f>IFERROR(VLOOKUP($A16,Sheet2!$A$2:$C$397,3,FALSE),0)</f>
        <v>0.43547944999999999</v>
      </c>
      <c r="I16">
        <f>VLOOKUP($G16,Sheet2!$F$4:$G$16,2,FALSE)</f>
        <v>3.7</v>
      </c>
      <c r="J16">
        <f t="shared" si="1"/>
        <v>24.217739725000001</v>
      </c>
      <c r="K16">
        <f t="shared" si="2"/>
        <v>65.782260274999999</v>
      </c>
      <c r="L16">
        <f t="shared" si="3"/>
        <v>-41.564520549999997</v>
      </c>
    </row>
    <row r="17" spans="1:12" x14ac:dyDescent="0.3">
      <c r="A17" t="s">
        <v>0</v>
      </c>
      <c r="B17" t="s">
        <v>1365</v>
      </c>
      <c r="C17">
        <v>25</v>
      </c>
      <c r="D17">
        <v>71</v>
      </c>
      <c r="E17">
        <f t="shared" si="0"/>
        <v>-46</v>
      </c>
      <c r="F17" t="s">
        <v>1368</v>
      </c>
      <c r="G17" t="str">
        <f>IFERROR(VLOOKUP($A17,Sheet2!$A$2:$C$397,2,FALSE),"C")</f>
        <v>B</v>
      </c>
      <c r="H17">
        <f>IFERROR(VLOOKUP($A17,Sheet2!$A$2:$C$397,3,FALSE),0)</f>
        <v>-0.90473683999999999</v>
      </c>
      <c r="I17">
        <f>VLOOKUP($G17,Sheet2!$F$4:$G$16,2,FALSE)</f>
        <v>3</v>
      </c>
      <c r="J17">
        <f t="shared" si="1"/>
        <v>24.547631580000001</v>
      </c>
      <c r="K17">
        <f t="shared" si="2"/>
        <v>71.452368419999999</v>
      </c>
      <c r="L17">
        <f t="shared" si="3"/>
        <v>-46.904736839999998</v>
      </c>
    </row>
    <row r="18" spans="1:12" x14ac:dyDescent="0.3">
      <c r="A18" t="s">
        <v>11</v>
      </c>
      <c r="B18" t="s">
        <v>1365</v>
      </c>
      <c r="C18">
        <v>25</v>
      </c>
      <c r="D18">
        <v>67</v>
      </c>
      <c r="E18">
        <f t="shared" si="0"/>
        <v>-42</v>
      </c>
      <c r="F18" t="s">
        <v>1368</v>
      </c>
      <c r="G18" t="str">
        <f>IFERROR(VLOOKUP($A18,Sheet2!$A$2:$C$397,2,FALSE),"C")</f>
        <v>B-</v>
      </c>
      <c r="H18">
        <f>IFERROR(VLOOKUP($A18,Sheet2!$A$2:$C$397,3,FALSE),0)</f>
        <v>0.62980391999999996</v>
      </c>
      <c r="I18">
        <f>VLOOKUP($G18,Sheet2!$F$4:$G$16,2,FALSE)</f>
        <v>2.7</v>
      </c>
      <c r="J18">
        <f t="shared" si="1"/>
        <v>25.31490196</v>
      </c>
      <c r="K18">
        <f t="shared" si="2"/>
        <v>66.68509804</v>
      </c>
      <c r="L18">
        <f t="shared" si="3"/>
        <v>-41.370196079999999</v>
      </c>
    </row>
    <row r="19" spans="1:12" x14ac:dyDescent="0.3">
      <c r="A19" t="s">
        <v>13</v>
      </c>
      <c r="B19" t="s">
        <v>1366</v>
      </c>
      <c r="C19">
        <v>23</v>
      </c>
      <c r="D19">
        <v>73</v>
      </c>
      <c r="E19">
        <f t="shared" si="0"/>
        <v>-50</v>
      </c>
      <c r="F19" t="s">
        <v>1368</v>
      </c>
      <c r="G19" t="str">
        <f>IFERROR(VLOOKUP($A19,Sheet2!$A$2:$C$397,2,FALSE),"C")</f>
        <v>A+</v>
      </c>
      <c r="H19">
        <f>IFERROR(VLOOKUP($A19,Sheet2!$A$2:$C$397,3,FALSE),0)</f>
        <v>0.61341175999999997</v>
      </c>
      <c r="I19">
        <f>VLOOKUP($G19,Sheet2!$F$4:$G$16,2,FALSE)</f>
        <v>4</v>
      </c>
      <c r="J19">
        <f t="shared" si="1"/>
        <v>23.306705879999999</v>
      </c>
      <c r="K19">
        <f t="shared" si="2"/>
        <v>72.693294120000004</v>
      </c>
      <c r="L19">
        <f t="shared" si="3"/>
        <v>-49.386588240000009</v>
      </c>
    </row>
    <row r="20" spans="1:12" x14ac:dyDescent="0.3">
      <c r="A20" t="s">
        <v>16</v>
      </c>
      <c r="B20" t="s">
        <v>1369</v>
      </c>
      <c r="C20">
        <v>51</v>
      </c>
      <c r="D20">
        <v>44</v>
      </c>
      <c r="E20">
        <f t="shared" si="0"/>
        <v>7</v>
      </c>
      <c r="F20" t="s">
        <v>1953</v>
      </c>
      <c r="G20" t="str">
        <f>IFERROR(VLOOKUP($A20,Sheet2!$A$2:$C$397,2,FALSE),"C")</f>
        <v>B</v>
      </c>
      <c r="H20">
        <f>IFERROR(VLOOKUP($A20,Sheet2!$A$2:$C$397,3,FALSE),0)</f>
        <v>0.26403360999999997</v>
      </c>
      <c r="I20">
        <f>VLOOKUP($G20,Sheet2!$F$4:$G$16,2,FALSE)</f>
        <v>3</v>
      </c>
      <c r="J20">
        <f t="shared" si="1"/>
        <v>50.867983195000001</v>
      </c>
      <c r="K20">
        <f t="shared" si="2"/>
        <v>44.132016804999999</v>
      </c>
      <c r="L20">
        <f t="shared" si="3"/>
        <v>6.7359663900000015</v>
      </c>
    </row>
    <row r="21" spans="1:12" x14ac:dyDescent="0.3">
      <c r="A21" t="s">
        <v>16</v>
      </c>
      <c r="B21" t="s">
        <v>1370</v>
      </c>
      <c r="C21">
        <v>50</v>
      </c>
      <c r="D21">
        <v>44</v>
      </c>
      <c r="E21">
        <f t="shared" si="0"/>
        <v>6</v>
      </c>
      <c r="F21" t="s">
        <v>1953</v>
      </c>
      <c r="G21" t="str">
        <f>IFERROR(VLOOKUP($A21,Sheet2!$A$2:$C$397,2,FALSE),"C")</f>
        <v>B</v>
      </c>
      <c r="H21">
        <f>IFERROR(VLOOKUP($A21,Sheet2!$A$2:$C$397,3,FALSE),0)</f>
        <v>0.26403360999999997</v>
      </c>
      <c r="I21">
        <f>VLOOKUP($G21,Sheet2!$F$4:$G$16,2,FALSE)</f>
        <v>3</v>
      </c>
      <c r="J21">
        <f t="shared" si="1"/>
        <v>49.867983195000001</v>
      </c>
      <c r="K21">
        <f t="shared" si="2"/>
        <v>44.132016804999999</v>
      </c>
      <c r="L21">
        <f t="shared" si="3"/>
        <v>5.7359663900000015</v>
      </c>
    </row>
    <row r="22" spans="1:12" x14ac:dyDescent="0.3">
      <c r="A22" t="s">
        <v>10</v>
      </c>
      <c r="B22" t="s">
        <v>1370</v>
      </c>
      <c r="C22">
        <v>56</v>
      </c>
      <c r="D22">
        <v>41</v>
      </c>
      <c r="E22">
        <f t="shared" si="0"/>
        <v>15</v>
      </c>
      <c r="F22" t="s">
        <v>1953</v>
      </c>
      <c r="G22" t="str">
        <f>IFERROR(VLOOKUP($A22,Sheet2!$A$2:$C$397,2,FALSE),"C")</f>
        <v>B+</v>
      </c>
      <c r="H22">
        <f>IFERROR(VLOOKUP($A22,Sheet2!$A$2:$C$397,3,FALSE),0)</f>
        <v>0.59550000000000003</v>
      </c>
      <c r="I22">
        <f>VLOOKUP($G22,Sheet2!$F$4:$G$16,2,FALSE)</f>
        <v>3.3</v>
      </c>
      <c r="J22">
        <f t="shared" si="1"/>
        <v>55.702249999999999</v>
      </c>
      <c r="K22">
        <f t="shared" si="2"/>
        <v>41.297750000000001</v>
      </c>
      <c r="L22">
        <f t="shared" si="3"/>
        <v>14.404499999999999</v>
      </c>
    </row>
    <row r="23" spans="1:12" x14ac:dyDescent="0.3">
      <c r="A23" t="s">
        <v>400</v>
      </c>
      <c r="B23" t="s">
        <v>1371</v>
      </c>
      <c r="C23">
        <v>54</v>
      </c>
      <c r="D23">
        <v>41</v>
      </c>
      <c r="E23">
        <f t="shared" si="0"/>
        <v>13</v>
      </c>
      <c r="F23" t="s">
        <v>1953</v>
      </c>
      <c r="G23" t="str">
        <f>IFERROR(VLOOKUP($A23,Sheet2!$A$2:$C$397,2,FALSE),"C")</f>
        <v>B+</v>
      </c>
      <c r="H23">
        <f>IFERROR(VLOOKUP($A23,Sheet2!$A$2:$C$397,3,FALSE),0)</f>
        <v>0.59554054000000001</v>
      </c>
      <c r="I23">
        <f>VLOOKUP($G23,Sheet2!$F$4:$G$16,2,FALSE)</f>
        <v>3.3</v>
      </c>
      <c r="J23">
        <f t="shared" si="1"/>
        <v>53.702229729999999</v>
      </c>
      <c r="K23">
        <f t="shared" si="2"/>
        <v>41.297770270000001</v>
      </c>
      <c r="L23">
        <f t="shared" si="3"/>
        <v>12.404459459999998</v>
      </c>
    </row>
    <row r="24" spans="1:12" x14ac:dyDescent="0.3">
      <c r="A24" t="s">
        <v>4</v>
      </c>
      <c r="B24" t="s">
        <v>1372</v>
      </c>
      <c r="C24">
        <v>52</v>
      </c>
      <c r="D24">
        <v>42</v>
      </c>
      <c r="E24">
        <f t="shared" si="0"/>
        <v>10</v>
      </c>
      <c r="F24" t="s">
        <v>1953</v>
      </c>
      <c r="G24" t="str">
        <f>IFERROR(VLOOKUP($A24,Sheet2!$A$2:$C$397,2,FALSE),"C")</f>
        <v>A-</v>
      </c>
      <c r="H24">
        <f>IFERROR(VLOOKUP($A24,Sheet2!$A$2:$C$397,3,FALSE),0)</f>
        <v>0.80923076999999999</v>
      </c>
      <c r="I24">
        <f>VLOOKUP($G24,Sheet2!$F$4:$G$16,2,FALSE)</f>
        <v>3.7</v>
      </c>
      <c r="J24">
        <f t="shared" si="1"/>
        <v>51.595384615</v>
      </c>
      <c r="K24">
        <f t="shared" si="2"/>
        <v>42.404615385</v>
      </c>
      <c r="L24">
        <f t="shared" si="3"/>
        <v>9.1907692300000008</v>
      </c>
    </row>
    <row r="25" spans="1:12" x14ac:dyDescent="0.3">
      <c r="A25" t="s">
        <v>366</v>
      </c>
      <c r="B25" t="s">
        <v>1373</v>
      </c>
      <c r="C25">
        <v>53</v>
      </c>
      <c r="D25">
        <v>41</v>
      </c>
      <c r="E25">
        <f t="shared" si="0"/>
        <v>12</v>
      </c>
      <c r="F25" t="s">
        <v>1953</v>
      </c>
      <c r="G25" t="str">
        <f>IFERROR(VLOOKUP($A25,Sheet2!$A$2:$C$397,2,FALSE),"C")</f>
        <v>A</v>
      </c>
      <c r="H25">
        <f>IFERROR(VLOOKUP($A25,Sheet2!$A$2:$C$397,3,FALSE),0)</f>
        <v>-1.5</v>
      </c>
      <c r="I25">
        <f>VLOOKUP($G25,Sheet2!$F$4:$G$16,2,FALSE)</f>
        <v>4</v>
      </c>
      <c r="J25">
        <f t="shared" si="1"/>
        <v>53.75</v>
      </c>
      <c r="K25">
        <f t="shared" si="2"/>
        <v>40.25</v>
      </c>
      <c r="L25">
        <f t="shared" si="3"/>
        <v>13.5</v>
      </c>
    </row>
    <row r="26" spans="1:12" x14ac:dyDescent="0.3">
      <c r="A26" t="s">
        <v>16</v>
      </c>
      <c r="B26" t="s">
        <v>1373</v>
      </c>
      <c r="C26">
        <v>51</v>
      </c>
      <c r="D26">
        <v>45</v>
      </c>
      <c r="E26">
        <f t="shared" si="0"/>
        <v>6</v>
      </c>
      <c r="F26" t="s">
        <v>1953</v>
      </c>
      <c r="G26" t="str">
        <f>IFERROR(VLOOKUP($A26,Sheet2!$A$2:$C$397,2,FALSE),"C")</f>
        <v>B</v>
      </c>
      <c r="H26">
        <f>IFERROR(VLOOKUP($A26,Sheet2!$A$2:$C$397,3,FALSE),0)</f>
        <v>0.26403360999999997</v>
      </c>
      <c r="I26">
        <f>VLOOKUP($G26,Sheet2!$F$4:$G$16,2,FALSE)</f>
        <v>3</v>
      </c>
      <c r="J26">
        <f t="shared" si="1"/>
        <v>50.867983195000001</v>
      </c>
      <c r="K26">
        <f t="shared" si="2"/>
        <v>45.132016804999999</v>
      </c>
      <c r="L26">
        <f t="shared" si="3"/>
        <v>5.7359663900000015</v>
      </c>
    </row>
    <row r="27" spans="1:12" x14ac:dyDescent="0.3">
      <c r="A27" t="s">
        <v>10</v>
      </c>
      <c r="B27" t="s">
        <v>1373</v>
      </c>
      <c r="C27">
        <v>54</v>
      </c>
      <c r="D27">
        <v>41</v>
      </c>
      <c r="E27">
        <f t="shared" si="0"/>
        <v>13</v>
      </c>
      <c r="F27" t="s">
        <v>1953</v>
      </c>
      <c r="G27" t="str">
        <f>IFERROR(VLOOKUP($A27,Sheet2!$A$2:$C$397,2,FALSE),"C")</f>
        <v>B+</v>
      </c>
      <c r="H27">
        <f>IFERROR(VLOOKUP($A27,Sheet2!$A$2:$C$397,3,FALSE),0)</f>
        <v>0.59550000000000003</v>
      </c>
      <c r="I27">
        <f>VLOOKUP($G27,Sheet2!$F$4:$G$16,2,FALSE)</f>
        <v>3.3</v>
      </c>
      <c r="J27">
        <f t="shared" si="1"/>
        <v>53.702249999999999</v>
      </c>
      <c r="K27">
        <f t="shared" si="2"/>
        <v>41.297750000000001</v>
      </c>
      <c r="L27">
        <f t="shared" si="3"/>
        <v>12.404499999999999</v>
      </c>
    </row>
    <row r="28" spans="1:12" x14ac:dyDescent="0.3">
      <c r="A28" t="s">
        <v>5</v>
      </c>
      <c r="B28" t="s">
        <v>1373</v>
      </c>
      <c r="C28">
        <v>56</v>
      </c>
      <c r="D28">
        <v>36</v>
      </c>
      <c r="E28">
        <f t="shared" si="0"/>
        <v>20</v>
      </c>
      <c r="F28" t="s">
        <v>1953</v>
      </c>
      <c r="G28" t="str">
        <f>IFERROR(VLOOKUP($A28,Sheet2!$A$2:$C$397,2,FALSE),"C")</f>
        <v>A-</v>
      </c>
      <c r="H28">
        <f>IFERROR(VLOOKUP($A28,Sheet2!$A$2:$C$397,3,FALSE),0)</f>
        <v>0.43547944999999999</v>
      </c>
      <c r="I28">
        <f>VLOOKUP($G28,Sheet2!$F$4:$G$16,2,FALSE)</f>
        <v>3.7</v>
      </c>
      <c r="J28">
        <f t="shared" si="1"/>
        <v>55.782260274999999</v>
      </c>
      <c r="K28">
        <f t="shared" si="2"/>
        <v>36.217739725000001</v>
      </c>
      <c r="L28">
        <f t="shared" si="3"/>
        <v>19.564520549999997</v>
      </c>
    </row>
    <row r="29" spans="1:12" x14ac:dyDescent="0.3">
      <c r="A29" t="s">
        <v>14</v>
      </c>
      <c r="B29" t="s">
        <v>1374</v>
      </c>
      <c r="C29">
        <v>50</v>
      </c>
      <c r="D29">
        <v>45</v>
      </c>
      <c r="E29">
        <f t="shared" si="0"/>
        <v>5</v>
      </c>
      <c r="F29" t="s">
        <v>1953</v>
      </c>
      <c r="G29" t="str">
        <f>IFERROR(VLOOKUP($A29,Sheet2!$A$2:$C$397,2,FALSE),"C")</f>
        <v>B</v>
      </c>
      <c r="H29">
        <f>IFERROR(VLOOKUP($A29,Sheet2!$A$2:$C$397,3,FALSE),0)</f>
        <v>0.26406832000000002</v>
      </c>
      <c r="I29">
        <f>VLOOKUP($G29,Sheet2!$F$4:$G$16,2,FALSE)</f>
        <v>3</v>
      </c>
      <c r="J29">
        <f t="shared" si="1"/>
        <v>49.867965839999997</v>
      </c>
      <c r="K29">
        <f t="shared" si="2"/>
        <v>45.132034160000003</v>
      </c>
      <c r="L29">
        <f t="shared" si="3"/>
        <v>4.7359316799999931</v>
      </c>
    </row>
    <row r="30" spans="1:12" x14ac:dyDescent="0.3">
      <c r="A30" t="s">
        <v>12</v>
      </c>
      <c r="B30" t="s">
        <v>1375</v>
      </c>
      <c r="C30">
        <v>55</v>
      </c>
      <c r="D30">
        <v>42</v>
      </c>
      <c r="E30">
        <f t="shared" si="0"/>
        <v>13</v>
      </c>
      <c r="F30" t="s">
        <v>1953</v>
      </c>
      <c r="G30" t="str">
        <f>IFERROR(VLOOKUP($A30,Sheet2!$A$2:$C$397,2,FALSE),"C")</f>
        <v>A</v>
      </c>
      <c r="H30">
        <f>IFERROR(VLOOKUP($A30,Sheet2!$A$2:$C$397,3,FALSE),0)</f>
        <v>-0.45775194000000002</v>
      </c>
      <c r="I30">
        <f>VLOOKUP($G30,Sheet2!$F$4:$G$16,2,FALSE)</f>
        <v>4</v>
      </c>
      <c r="J30">
        <f t="shared" si="1"/>
        <v>55.228875969999997</v>
      </c>
      <c r="K30">
        <f t="shared" si="2"/>
        <v>41.771124030000003</v>
      </c>
      <c r="L30">
        <f t="shared" si="3"/>
        <v>13.457751939999994</v>
      </c>
    </row>
    <row r="31" spans="1:12" x14ac:dyDescent="0.3">
      <c r="A31" t="s">
        <v>10</v>
      </c>
      <c r="B31" t="s">
        <v>1376</v>
      </c>
      <c r="C31">
        <v>53</v>
      </c>
      <c r="D31">
        <v>42</v>
      </c>
      <c r="E31">
        <f t="shared" si="0"/>
        <v>11</v>
      </c>
      <c r="F31" t="s">
        <v>1953</v>
      </c>
      <c r="G31" t="str">
        <f>IFERROR(VLOOKUP($A31,Sheet2!$A$2:$C$397,2,FALSE),"C")</f>
        <v>B+</v>
      </c>
      <c r="H31">
        <f>IFERROR(VLOOKUP($A31,Sheet2!$A$2:$C$397,3,FALSE),0)</f>
        <v>0.59550000000000003</v>
      </c>
      <c r="I31">
        <f>VLOOKUP($G31,Sheet2!$F$4:$G$16,2,FALSE)</f>
        <v>3.3</v>
      </c>
      <c r="J31">
        <f t="shared" si="1"/>
        <v>52.702249999999999</v>
      </c>
      <c r="K31">
        <f t="shared" si="2"/>
        <v>42.297750000000001</v>
      </c>
      <c r="L31">
        <f t="shared" si="3"/>
        <v>10.404499999999999</v>
      </c>
    </row>
    <row r="32" spans="1:12" x14ac:dyDescent="0.3">
      <c r="A32" t="s">
        <v>16</v>
      </c>
      <c r="B32" t="s">
        <v>1377</v>
      </c>
      <c r="C32">
        <v>52</v>
      </c>
      <c r="D32">
        <v>45</v>
      </c>
      <c r="E32">
        <f t="shared" si="0"/>
        <v>7</v>
      </c>
      <c r="F32" t="s">
        <v>1953</v>
      </c>
      <c r="G32" t="str">
        <f>IFERROR(VLOOKUP($A32,Sheet2!$A$2:$C$397,2,FALSE),"C")</f>
        <v>B</v>
      </c>
      <c r="H32">
        <f>IFERROR(VLOOKUP($A32,Sheet2!$A$2:$C$397,3,FALSE),0)</f>
        <v>0.26403360999999997</v>
      </c>
      <c r="I32">
        <f>VLOOKUP($G32,Sheet2!$F$4:$G$16,2,FALSE)</f>
        <v>3</v>
      </c>
      <c r="J32">
        <f t="shared" si="1"/>
        <v>51.867983195000001</v>
      </c>
      <c r="K32">
        <f t="shared" si="2"/>
        <v>45.132016804999999</v>
      </c>
      <c r="L32">
        <f t="shared" si="3"/>
        <v>6.7359663900000015</v>
      </c>
    </row>
    <row r="33" spans="1:12" x14ac:dyDescent="0.3">
      <c r="A33" t="s">
        <v>505</v>
      </c>
      <c r="B33" t="s">
        <v>1377</v>
      </c>
      <c r="C33">
        <v>54</v>
      </c>
      <c r="D33">
        <v>42</v>
      </c>
      <c r="E33">
        <f t="shared" si="0"/>
        <v>12</v>
      </c>
      <c r="F33" t="s">
        <v>1953</v>
      </c>
      <c r="G33" t="str">
        <f>IFERROR(VLOOKUP($A33,Sheet2!$A$2:$C$397,2,FALSE),"C")</f>
        <v>C</v>
      </c>
      <c r="H33">
        <f>IFERROR(VLOOKUP($A33,Sheet2!$A$2:$C$397,3,FALSE),0)</f>
        <v>0</v>
      </c>
      <c r="I33">
        <f>VLOOKUP($G33,Sheet2!$F$4:$G$16,2,FALSE)</f>
        <v>2</v>
      </c>
      <c r="J33">
        <f t="shared" si="1"/>
        <v>54</v>
      </c>
      <c r="K33">
        <f t="shared" si="2"/>
        <v>42</v>
      </c>
      <c r="L33">
        <f t="shared" si="3"/>
        <v>12</v>
      </c>
    </row>
    <row r="34" spans="1:12" x14ac:dyDescent="0.3">
      <c r="A34" t="s">
        <v>11</v>
      </c>
      <c r="B34" t="s">
        <v>1377</v>
      </c>
      <c r="C34">
        <v>58</v>
      </c>
      <c r="D34">
        <v>37</v>
      </c>
      <c r="E34">
        <f t="shared" si="0"/>
        <v>21</v>
      </c>
      <c r="F34" t="s">
        <v>1953</v>
      </c>
      <c r="G34" t="str">
        <f>IFERROR(VLOOKUP($A34,Sheet2!$A$2:$C$397,2,FALSE),"C")</f>
        <v>B-</v>
      </c>
      <c r="H34">
        <f>IFERROR(VLOOKUP($A34,Sheet2!$A$2:$C$397,3,FALSE),0)</f>
        <v>0.62980391999999996</v>
      </c>
      <c r="I34">
        <f>VLOOKUP($G34,Sheet2!$F$4:$G$16,2,FALSE)</f>
        <v>2.7</v>
      </c>
      <c r="J34">
        <f t="shared" si="1"/>
        <v>57.68509804</v>
      </c>
      <c r="K34">
        <f t="shared" si="2"/>
        <v>37.31490196</v>
      </c>
      <c r="L34">
        <f t="shared" si="3"/>
        <v>20.370196079999999</v>
      </c>
    </row>
    <row r="35" spans="1:12" x14ac:dyDescent="0.3">
      <c r="A35" t="s">
        <v>3</v>
      </c>
      <c r="B35" t="s">
        <v>1378</v>
      </c>
      <c r="C35">
        <v>55</v>
      </c>
      <c r="D35">
        <v>40</v>
      </c>
      <c r="E35">
        <f t="shared" si="0"/>
        <v>15</v>
      </c>
      <c r="F35" t="s">
        <v>1953</v>
      </c>
      <c r="G35" t="str">
        <f>IFERROR(VLOOKUP($A35,Sheet2!$A$2:$C$397,2,FALSE),"C")</f>
        <v>A-</v>
      </c>
      <c r="H35">
        <f>IFERROR(VLOOKUP($A35,Sheet2!$A$2:$C$397,3,FALSE),0)</f>
        <v>-0.78254902000000004</v>
      </c>
      <c r="I35">
        <f>VLOOKUP($G35,Sheet2!$F$4:$G$16,2,FALSE)</f>
        <v>3.7</v>
      </c>
      <c r="J35">
        <f t="shared" si="1"/>
        <v>55.391274510000002</v>
      </c>
      <c r="K35">
        <f t="shared" si="2"/>
        <v>39.608725489999998</v>
      </c>
      <c r="L35">
        <f t="shared" si="3"/>
        <v>15.782549020000005</v>
      </c>
    </row>
    <row r="36" spans="1:12" x14ac:dyDescent="0.3">
      <c r="A36" t="s">
        <v>8</v>
      </c>
      <c r="B36" t="s">
        <v>1379</v>
      </c>
      <c r="C36">
        <v>53</v>
      </c>
      <c r="D36">
        <v>42</v>
      </c>
      <c r="E36">
        <f t="shared" si="0"/>
        <v>11</v>
      </c>
      <c r="F36" t="s">
        <v>1953</v>
      </c>
      <c r="G36" t="str">
        <f>IFERROR(VLOOKUP($A36,Sheet2!$A$2:$C$397,2,FALSE),"C")</f>
        <v>B</v>
      </c>
      <c r="H36">
        <f>IFERROR(VLOOKUP($A36,Sheet2!$A$2:$C$397,3,FALSE),0)</f>
        <v>-0.97508196999999996</v>
      </c>
      <c r="I36">
        <f>VLOOKUP($G36,Sheet2!$F$4:$G$16,2,FALSE)</f>
        <v>3</v>
      </c>
      <c r="J36">
        <f t="shared" si="1"/>
        <v>53.487540985000003</v>
      </c>
      <c r="K36">
        <f t="shared" si="2"/>
        <v>41.512459014999997</v>
      </c>
      <c r="L36">
        <f t="shared" si="3"/>
        <v>11.975081970000005</v>
      </c>
    </row>
    <row r="37" spans="1:12" x14ac:dyDescent="0.3">
      <c r="A37" t="s">
        <v>16</v>
      </c>
      <c r="B37" t="s">
        <v>1380</v>
      </c>
      <c r="C37">
        <v>52</v>
      </c>
      <c r="D37">
        <v>45</v>
      </c>
      <c r="E37">
        <f t="shared" si="0"/>
        <v>7</v>
      </c>
      <c r="F37" t="s">
        <v>1953</v>
      </c>
      <c r="G37" t="str">
        <f>IFERROR(VLOOKUP($A37,Sheet2!$A$2:$C$397,2,FALSE),"C")</f>
        <v>B</v>
      </c>
      <c r="H37">
        <f>IFERROR(VLOOKUP($A37,Sheet2!$A$2:$C$397,3,FALSE),0)</f>
        <v>0.26403360999999997</v>
      </c>
      <c r="I37">
        <f>VLOOKUP($G37,Sheet2!$F$4:$G$16,2,FALSE)</f>
        <v>3</v>
      </c>
      <c r="J37">
        <f t="shared" si="1"/>
        <v>51.867983195000001</v>
      </c>
      <c r="K37">
        <f t="shared" si="2"/>
        <v>45.132016804999999</v>
      </c>
      <c r="L37">
        <f t="shared" si="3"/>
        <v>6.7359663900000015</v>
      </c>
    </row>
    <row r="38" spans="1:12" x14ac:dyDescent="0.3">
      <c r="A38" t="s">
        <v>10</v>
      </c>
      <c r="B38" t="s">
        <v>1380</v>
      </c>
      <c r="C38">
        <v>53</v>
      </c>
      <c r="D38">
        <v>42</v>
      </c>
      <c r="E38">
        <f t="shared" si="0"/>
        <v>11</v>
      </c>
      <c r="F38" t="s">
        <v>1953</v>
      </c>
      <c r="G38" t="str">
        <f>IFERROR(VLOOKUP($A38,Sheet2!$A$2:$C$397,2,FALSE),"C")</f>
        <v>B+</v>
      </c>
      <c r="H38">
        <f>IFERROR(VLOOKUP($A38,Sheet2!$A$2:$C$397,3,FALSE),0)</f>
        <v>0.59550000000000003</v>
      </c>
      <c r="I38">
        <f>VLOOKUP($G38,Sheet2!$F$4:$G$16,2,FALSE)</f>
        <v>3.3</v>
      </c>
      <c r="J38">
        <f t="shared" si="1"/>
        <v>52.702249999999999</v>
      </c>
      <c r="K38">
        <f t="shared" si="2"/>
        <v>42.297750000000001</v>
      </c>
      <c r="L38">
        <f t="shared" si="3"/>
        <v>10.404499999999999</v>
      </c>
    </row>
    <row r="39" spans="1:12" x14ac:dyDescent="0.3">
      <c r="A39" t="s">
        <v>16</v>
      </c>
      <c r="B39" t="s">
        <v>1381</v>
      </c>
      <c r="C39">
        <v>55</v>
      </c>
      <c r="D39">
        <v>41</v>
      </c>
      <c r="E39">
        <f t="shared" si="0"/>
        <v>14</v>
      </c>
      <c r="F39" t="s">
        <v>1953</v>
      </c>
      <c r="G39" t="str">
        <f>IFERROR(VLOOKUP($A39,Sheet2!$A$2:$C$397,2,FALSE),"C")</f>
        <v>B</v>
      </c>
      <c r="H39">
        <f>IFERROR(VLOOKUP($A39,Sheet2!$A$2:$C$397,3,FALSE),0)</f>
        <v>0.26403360999999997</v>
      </c>
      <c r="I39">
        <f>VLOOKUP($G39,Sheet2!$F$4:$G$16,2,FALSE)</f>
        <v>3</v>
      </c>
      <c r="J39">
        <f t="shared" si="1"/>
        <v>54.867983195000001</v>
      </c>
      <c r="K39">
        <f t="shared" si="2"/>
        <v>41.132016804999999</v>
      </c>
      <c r="L39">
        <f t="shared" si="3"/>
        <v>13.735966390000002</v>
      </c>
    </row>
    <row r="40" spans="1:12" x14ac:dyDescent="0.3">
      <c r="A40" t="s">
        <v>10</v>
      </c>
      <c r="B40" t="s">
        <v>1381</v>
      </c>
      <c r="C40">
        <v>53</v>
      </c>
      <c r="D40">
        <v>40</v>
      </c>
      <c r="E40">
        <f t="shared" si="0"/>
        <v>13</v>
      </c>
      <c r="F40" t="s">
        <v>1953</v>
      </c>
      <c r="G40" t="str">
        <f>IFERROR(VLOOKUP($A40,Sheet2!$A$2:$C$397,2,FALSE),"C")</f>
        <v>B+</v>
      </c>
      <c r="H40">
        <f>IFERROR(VLOOKUP($A40,Sheet2!$A$2:$C$397,3,FALSE),0)</f>
        <v>0.59550000000000003</v>
      </c>
      <c r="I40">
        <f>VLOOKUP($G40,Sheet2!$F$4:$G$16,2,FALSE)</f>
        <v>3.3</v>
      </c>
      <c r="J40">
        <f t="shared" si="1"/>
        <v>52.702249999999999</v>
      </c>
      <c r="K40">
        <f t="shared" si="2"/>
        <v>40.297750000000001</v>
      </c>
      <c r="L40">
        <f t="shared" si="3"/>
        <v>12.404499999999999</v>
      </c>
    </row>
    <row r="41" spans="1:12" x14ac:dyDescent="0.3">
      <c r="A41" t="s">
        <v>15</v>
      </c>
      <c r="B41" t="s">
        <v>1382</v>
      </c>
      <c r="C41">
        <v>50</v>
      </c>
      <c r="D41">
        <v>43</v>
      </c>
      <c r="E41">
        <f t="shared" si="0"/>
        <v>7</v>
      </c>
      <c r="F41" t="s">
        <v>1953</v>
      </c>
      <c r="G41" t="str">
        <f>IFERROR(VLOOKUP($A41,Sheet2!$A$2:$C$397,2,FALSE),"C")</f>
        <v>A-</v>
      </c>
      <c r="H41">
        <f>IFERROR(VLOOKUP($A41,Sheet2!$A$2:$C$397,3,FALSE),0)</f>
        <v>6.8150290000000002E-2</v>
      </c>
      <c r="I41">
        <f>VLOOKUP($G41,Sheet2!$F$4:$G$16,2,FALSE)</f>
        <v>3.7</v>
      </c>
      <c r="J41">
        <f t="shared" si="1"/>
        <v>49.965924854999997</v>
      </c>
      <c r="K41">
        <f t="shared" si="2"/>
        <v>43.034075145000003</v>
      </c>
      <c r="L41">
        <f t="shared" si="3"/>
        <v>6.9318497099999945</v>
      </c>
    </row>
    <row r="42" spans="1:12" x14ac:dyDescent="0.3">
      <c r="A42" t="s">
        <v>9</v>
      </c>
      <c r="B42" t="s">
        <v>1382</v>
      </c>
      <c r="C42">
        <v>57</v>
      </c>
      <c r="D42">
        <v>41</v>
      </c>
      <c r="E42">
        <f t="shared" si="0"/>
        <v>16</v>
      </c>
      <c r="F42" t="s">
        <v>1953</v>
      </c>
      <c r="G42" t="str">
        <f>IFERROR(VLOOKUP($A42,Sheet2!$A$2:$C$397,2,FALSE),"C")</f>
        <v>B+</v>
      </c>
      <c r="H42">
        <f>IFERROR(VLOOKUP($A42,Sheet2!$A$2:$C$397,3,FALSE),0)</f>
        <v>6.0699999999999997E-2</v>
      </c>
      <c r="I42">
        <f>VLOOKUP($G42,Sheet2!$F$4:$G$16,2,FALSE)</f>
        <v>3.3</v>
      </c>
      <c r="J42">
        <f t="shared" si="1"/>
        <v>56.969650000000001</v>
      </c>
      <c r="K42">
        <f t="shared" si="2"/>
        <v>41.030349999999999</v>
      </c>
      <c r="L42">
        <f t="shared" si="3"/>
        <v>15.939300000000003</v>
      </c>
    </row>
    <row r="43" spans="1:12" x14ac:dyDescent="0.3">
      <c r="A43" t="s">
        <v>1383</v>
      </c>
      <c r="B43" t="s">
        <v>1384</v>
      </c>
      <c r="C43">
        <v>56</v>
      </c>
      <c r="D43">
        <v>40</v>
      </c>
      <c r="E43">
        <f t="shared" si="0"/>
        <v>16</v>
      </c>
      <c r="F43" t="s">
        <v>1953</v>
      </c>
      <c r="G43" t="str">
        <f>IFERROR(VLOOKUP($A43,Sheet2!$A$2:$C$397,2,FALSE),"C")</f>
        <v>C</v>
      </c>
      <c r="H43">
        <f>IFERROR(VLOOKUP($A43,Sheet2!$A$2:$C$397,3,FALSE),0)</f>
        <v>0</v>
      </c>
      <c r="I43">
        <f>VLOOKUP($G43,Sheet2!$F$4:$G$16,2,FALSE)</f>
        <v>2</v>
      </c>
      <c r="J43">
        <f t="shared" si="1"/>
        <v>56</v>
      </c>
      <c r="K43">
        <f t="shared" si="2"/>
        <v>40</v>
      </c>
      <c r="L43">
        <f t="shared" si="3"/>
        <v>16</v>
      </c>
    </row>
    <row r="44" spans="1:12" x14ac:dyDescent="0.3">
      <c r="A44" t="s">
        <v>16</v>
      </c>
      <c r="B44" t="s">
        <v>1385</v>
      </c>
      <c r="C44">
        <v>51</v>
      </c>
      <c r="D44">
        <v>45</v>
      </c>
      <c r="E44">
        <f t="shared" si="0"/>
        <v>6</v>
      </c>
      <c r="F44" t="s">
        <v>1953</v>
      </c>
      <c r="G44" t="str">
        <f>IFERROR(VLOOKUP($A44,Sheet2!$A$2:$C$397,2,FALSE),"C")</f>
        <v>B</v>
      </c>
      <c r="H44">
        <f>IFERROR(VLOOKUP($A44,Sheet2!$A$2:$C$397,3,FALSE),0)</f>
        <v>0.26403360999999997</v>
      </c>
      <c r="I44">
        <f>VLOOKUP($G44,Sheet2!$F$4:$G$16,2,FALSE)</f>
        <v>3</v>
      </c>
      <c r="J44">
        <f t="shared" si="1"/>
        <v>50.867983195000001</v>
      </c>
      <c r="K44">
        <f t="shared" si="2"/>
        <v>45.132016804999999</v>
      </c>
      <c r="L44">
        <f t="shared" si="3"/>
        <v>5.7359663900000015</v>
      </c>
    </row>
    <row r="45" spans="1:12" x14ac:dyDescent="0.3">
      <c r="A45" t="s">
        <v>10</v>
      </c>
      <c r="B45" t="s">
        <v>1385</v>
      </c>
      <c r="C45">
        <v>50</v>
      </c>
      <c r="D45">
        <v>44</v>
      </c>
      <c r="E45">
        <f t="shared" si="0"/>
        <v>6</v>
      </c>
      <c r="F45" t="s">
        <v>1953</v>
      </c>
      <c r="G45" t="str">
        <f>IFERROR(VLOOKUP($A45,Sheet2!$A$2:$C$397,2,FALSE),"C")</f>
        <v>B+</v>
      </c>
      <c r="H45">
        <f>IFERROR(VLOOKUP($A45,Sheet2!$A$2:$C$397,3,FALSE),0)</f>
        <v>0.59550000000000003</v>
      </c>
      <c r="I45">
        <f>VLOOKUP($G45,Sheet2!$F$4:$G$16,2,FALSE)</f>
        <v>3.3</v>
      </c>
      <c r="J45">
        <f t="shared" si="1"/>
        <v>49.702249999999999</v>
      </c>
      <c r="K45">
        <f t="shared" si="2"/>
        <v>44.297750000000001</v>
      </c>
      <c r="L45">
        <f t="shared" si="3"/>
        <v>5.4044999999999987</v>
      </c>
    </row>
    <row r="46" spans="1:12" x14ac:dyDescent="0.3">
      <c r="A46" t="s">
        <v>13</v>
      </c>
      <c r="B46" t="s">
        <v>1386</v>
      </c>
      <c r="C46">
        <v>56</v>
      </c>
      <c r="D46">
        <v>40</v>
      </c>
      <c r="E46">
        <f t="shared" si="0"/>
        <v>16</v>
      </c>
      <c r="F46" t="s">
        <v>1953</v>
      </c>
      <c r="G46" t="str">
        <f>IFERROR(VLOOKUP($A46,Sheet2!$A$2:$C$397,2,FALSE),"C")</f>
        <v>A+</v>
      </c>
      <c r="H46">
        <f>IFERROR(VLOOKUP($A46,Sheet2!$A$2:$C$397,3,FALSE),0)</f>
        <v>0.61341175999999997</v>
      </c>
      <c r="I46">
        <f>VLOOKUP($G46,Sheet2!$F$4:$G$16,2,FALSE)</f>
        <v>4</v>
      </c>
      <c r="J46">
        <f t="shared" si="1"/>
        <v>55.693294119999997</v>
      </c>
      <c r="K46">
        <f t="shared" si="2"/>
        <v>40.306705880000003</v>
      </c>
      <c r="L46">
        <f t="shared" si="3"/>
        <v>15.386588239999995</v>
      </c>
    </row>
    <row r="47" spans="1:12" x14ac:dyDescent="0.3">
      <c r="A47" t="s">
        <v>16</v>
      </c>
      <c r="B47" t="s">
        <v>1067</v>
      </c>
      <c r="C47">
        <v>50</v>
      </c>
      <c r="D47">
        <v>49</v>
      </c>
      <c r="E47">
        <f t="shared" si="0"/>
        <v>1</v>
      </c>
      <c r="F47" t="s">
        <v>1953</v>
      </c>
      <c r="G47" t="str">
        <f>IFERROR(VLOOKUP($A47,Sheet2!$A$2:$C$397,2,FALSE),"C")</f>
        <v>B</v>
      </c>
      <c r="H47">
        <f>IFERROR(VLOOKUP($A47,Sheet2!$A$2:$C$397,3,FALSE),0)</f>
        <v>0.26403360999999997</v>
      </c>
      <c r="I47">
        <f>VLOOKUP($G47,Sheet2!$F$4:$G$16,2,FALSE)</f>
        <v>3</v>
      </c>
      <c r="J47">
        <f t="shared" si="1"/>
        <v>49.867983195000001</v>
      </c>
      <c r="K47">
        <f t="shared" si="2"/>
        <v>49.132016804999999</v>
      </c>
      <c r="L47">
        <f t="shared" si="3"/>
        <v>0.73596639000000152</v>
      </c>
    </row>
    <row r="48" spans="1:12" x14ac:dyDescent="0.3">
      <c r="A48" t="s">
        <v>366</v>
      </c>
      <c r="B48" t="s">
        <v>1065</v>
      </c>
      <c r="C48">
        <v>52</v>
      </c>
      <c r="D48">
        <v>47</v>
      </c>
      <c r="E48">
        <f t="shared" si="0"/>
        <v>5</v>
      </c>
      <c r="F48" t="s">
        <v>1953</v>
      </c>
      <c r="G48" t="str">
        <f>IFERROR(VLOOKUP($A48,Sheet2!$A$2:$C$397,2,FALSE),"C")</f>
        <v>A</v>
      </c>
      <c r="H48">
        <f>IFERROR(VLOOKUP($A48,Sheet2!$A$2:$C$397,3,FALSE),0)</f>
        <v>-1.5</v>
      </c>
      <c r="I48">
        <f>VLOOKUP($G48,Sheet2!$F$4:$G$16,2,FALSE)</f>
        <v>4</v>
      </c>
      <c r="J48">
        <f t="shared" si="1"/>
        <v>52.75</v>
      </c>
      <c r="K48">
        <f t="shared" si="2"/>
        <v>46.25</v>
      </c>
      <c r="L48">
        <f t="shared" si="3"/>
        <v>6.5</v>
      </c>
    </row>
    <row r="49" spans="1:12" x14ac:dyDescent="0.3">
      <c r="A49" t="s">
        <v>4</v>
      </c>
      <c r="B49" t="s">
        <v>1070</v>
      </c>
      <c r="C49">
        <v>53</v>
      </c>
      <c r="D49">
        <v>44</v>
      </c>
      <c r="E49">
        <f t="shared" si="0"/>
        <v>9</v>
      </c>
      <c r="F49" t="s">
        <v>1953</v>
      </c>
      <c r="G49" t="str">
        <f>IFERROR(VLOOKUP($A49,Sheet2!$A$2:$C$397,2,FALSE),"C")</f>
        <v>A-</v>
      </c>
      <c r="H49">
        <f>IFERROR(VLOOKUP($A49,Sheet2!$A$2:$C$397,3,FALSE),0)</f>
        <v>0.80923076999999999</v>
      </c>
      <c r="I49">
        <f>VLOOKUP($G49,Sheet2!$F$4:$G$16,2,FALSE)</f>
        <v>3.7</v>
      </c>
      <c r="J49">
        <f t="shared" si="1"/>
        <v>52.595384615</v>
      </c>
      <c r="K49">
        <f t="shared" si="2"/>
        <v>44.404615385</v>
      </c>
      <c r="L49">
        <f t="shared" si="3"/>
        <v>8.1907692300000008</v>
      </c>
    </row>
    <row r="50" spans="1:12" x14ac:dyDescent="0.3">
      <c r="A50" t="s">
        <v>12</v>
      </c>
      <c r="B50" t="s">
        <v>1072</v>
      </c>
      <c r="C50">
        <v>51</v>
      </c>
      <c r="D50">
        <v>45</v>
      </c>
      <c r="E50">
        <f t="shared" si="0"/>
        <v>6</v>
      </c>
      <c r="F50" t="s">
        <v>1953</v>
      </c>
      <c r="G50" t="str">
        <f>IFERROR(VLOOKUP($A50,Sheet2!$A$2:$C$397,2,FALSE),"C")</f>
        <v>A</v>
      </c>
      <c r="H50">
        <f>IFERROR(VLOOKUP($A50,Sheet2!$A$2:$C$397,3,FALSE),0)</f>
        <v>-0.45775194000000002</v>
      </c>
      <c r="I50">
        <f>VLOOKUP($G50,Sheet2!$F$4:$G$16,2,FALSE)</f>
        <v>4</v>
      </c>
      <c r="J50">
        <f t="shared" si="1"/>
        <v>51.228875969999997</v>
      </c>
      <c r="K50">
        <f t="shared" si="2"/>
        <v>44.771124030000003</v>
      </c>
      <c r="L50">
        <f t="shared" si="3"/>
        <v>6.4577519399999943</v>
      </c>
    </row>
    <row r="51" spans="1:12" x14ac:dyDescent="0.3">
      <c r="A51" t="s">
        <v>10</v>
      </c>
      <c r="B51" t="s">
        <v>1076</v>
      </c>
      <c r="C51">
        <v>51</v>
      </c>
      <c r="D51">
        <v>45</v>
      </c>
      <c r="E51">
        <f t="shared" si="0"/>
        <v>6</v>
      </c>
      <c r="F51" t="s">
        <v>1953</v>
      </c>
      <c r="G51" t="str">
        <f>IFERROR(VLOOKUP($A51,Sheet2!$A$2:$C$397,2,FALSE),"C")</f>
        <v>B+</v>
      </c>
      <c r="H51">
        <f>IFERROR(VLOOKUP($A51,Sheet2!$A$2:$C$397,3,FALSE),0)</f>
        <v>0.59550000000000003</v>
      </c>
      <c r="I51">
        <f>VLOOKUP($G51,Sheet2!$F$4:$G$16,2,FALSE)</f>
        <v>3.3</v>
      </c>
      <c r="J51">
        <f t="shared" si="1"/>
        <v>50.702249999999999</v>
      </c>
      <c r="K51">
        <f t="shared" si="2"/>
        <v>45.297750000000001</v>
      </c>
      <c r="L51">
        <f t="shared" si="3"/>
        <v>5.4044999999999987</v>
      </c>
    </row>
    <row r="52" spans="1:12" x14ac:dyDescent="0.3">
      <c r="A52" t="s">
        <v>5</v>
      </c>
      <c r="B52" t="s">
        <v>1074</v>
      </c>
      <c r="C52">
        <v>54</v>
      </c>
      <c r="D52">
        <v>40</v>
      </c>
      <c r="E52">
        <f t="shared" si="0"/>
        <v>14</v>
      </c>
      <c r="F52" t="s">
        <v>1953</v>
      </c>
      <c r="G52" t="str">
        <f>IFERROR(VLOOKUP($A52,Sheet2!$A$2:$C$397,2,FALSE),"C")</f>
        <v>A-</v>
      </c>
      <c r="H52">
        <f>IFERROR(VLOOKUP($A52,Sheet2!$A$2:$C$397,3,FALSE),0)</f>
        <v>0.43547944999999999</v>
      </c>
      <c r="I52">
        <f>VLOOKUP($G52,Sheet2!$F$4:$G$16,2,FALSE)</f>
        <v>3.7</v>
      </c>
      <c r="J52">
        <f t="shared" si="1"/>
        <v>53.782260274999999</v>
      </c>
      <c r="K52">
        <f t="shared" si="2"/>
        <v>40.217739725000001</v>
      </c>
      <c r="L52">
        <f t="shared" si="3"/>
        <v>13.564520549999997</v>
      </c>
    </row>
    <row r="53" spans="1:12" x14ac:dyDescent="0.3">
      <c r="A53" t="s">
        <v>16</v>
      </c>
      <c r="B53" t="s">
        <v>1074</v>
      </c>
      <c r="C53">
        <v>49</v>
      </c>
      <c r="D53">
        <v>49</v>
      </c>
      <c r="E53">
        <f t="shared" si="0"/>
        <v>0</v>
      </c>
      <c r="F53" t="s">
        <v>1953</v>
      </c>
      <c r="G53" t="str">
        <f>IFERROR(VLOOKUP($A53,Sheet2!$A$2:$C$397,2,FALSE),"C")</f>
        <v>B</v>
      </c>
      <c r="H53">
        <f>IFERROR(VLOOKUP($A53,Sheet2!$A$2:$C$397,3,FALSE),0)</f>
        <v>0.26403360999999997</v>
      </c>
      <c r="I53">
        <f>VLOOKUP($G53,Sheet2!$F$4:$G$16,2,FALSE)</f>
        <v>3</v>
      </c>
      <c r="J53">
        <f t="shared" si="1"/>
        <v>48.867983195000001</v>
      </c>
      <c r="K53">
        <f t="shared" si="2"/>
        <v>49.132016804999999</v>
      </c>
      <c r="L53">
        <f t="shared" si="3"/>
        <v>-0.26403360999999848</v>
      </c>
    </row>
    <row r="54" spans="1:12" x14ac:dyDescent="0.3">
      <c r="A54" t="s">
        <v>16</v>
      </c>
      <c r="B54" t="s">
        <v>1079</v>
      </c>
      <c r="C54">
        <v>48</v>
      </c>
      <c r="D54">
        <v>51</v>
      </c>
      <c r="E54">
        <f t="shared" si="0"/>
        <v>-3</v>
      </c>
      <c r="F54" t="s">
        <v>1953</v>
      </c>
      <c r="G54" t="str">
        <f>IFERROR(VLOOKUP($A54,Sheet2!$A$2:$C$397,2,FALSE),"C")</f>
        <v>B</v>
      </c>
      <c r="H54">
        <f>IFERROR(VLOOKUP($A54,Sheet2!$A$2:$C$397,3,FALSE),0)</f>
        <v>0.26403360999999997</v>
      </c>
      <c r="I54">
        <f>VLOOKUP($G54,Sheet2!$F$4:$G$16,2,FALSE)</f>
        <v>3</v>
      </c>
      <c r="J54">
        <f t="shared" si="1"/>
        <v>47.867983195000001</v>
      </c>
      <c r="K54">
        <f t="shared" si="2"/>
        <v>51.132016804999999</v>
      </c>
      <c r="L54">
        <f t="shared" si="3"/>
        <v>-3.2640336099999985</v>
      </c>
    </row>
    <row r="55" spans="1:12" x14ac:dyDescent="0.3">
      <c r="A55" t="s">
        <v>366</v>
      </c>
      <c r="B55" t="s">
        <v>1081</v>
      </c>
      <c r="C55">
        <v>53</v>
      </c>
      <c r="D55">
        <v>46</v>
      </c>
      <c r="E55">
        <f t="shared" si="0"/>
        <v>7</v>
      </c>
      <c r="F55" t="s">
        <v>1953</v>
      </c>
      <c r="G55" t="str">
        <f>IFERROR(VLOOKUP($A55,Sheet2!$A$2:$C$397,2,FALSE),"C")</f>
        <v>A</v>
      </c>
      <c r="H55">
        <f>IFERROR(VLOOKUP($A55,Sheet2!$A$2:$C$397,3,FALSE),0)</f>
        <v>-1.5</v>
      </c>
      <c r="I55">
        <f>VLOOKUP($G55,Sheet2!$F$4:$G$16,2,FALSE)</f>
        <v>4</v>
      </c>
      <c r="J55">
        <f t="shared" si="1"/>
        <v>53.75</v>
      </c>
      <c r="K55">
        <f t="shared" si="2"/>
        <v>45.25</v>
      </c>
      <c r="L55">
        <f t="shared" si="3"/>
        <v>8.5</v>
      </c>
    </row>
    <row r="56" spans="1:12" x14ac:dyDescent="0.3">
      <c r="A56" t="s">
        <v>11</v>
      </c>
      <c r="B56" t="s">
        <v>1081</v>
      </c>
      <c r="C56">
        <v>54</v>
      </c>
      <c r="D56">
        <v>42</v>
      </c>
      <c r="E56">
        <f t="shared" si="0"/>
        <v>12</v>
      </c>
      <c r="F56" t="s">
        <v>1953</v>
      </c>
      <c r="G56" t="str">
        <f>IFERROR(VLOOKUP($A56,Sheet2!$A$2:$C$397,2,FALSE),"C")</f>
        <v>B-</v>
      </c>
      <c r="H56">
        <f>IFERROR(VLOOKUP($A56,Sheet2!$A$2:$C$397,3,FALSE),0)</f>
        <v>0.62980391999999996</v>
      </c>
      <c r="I56">
        <f>VLOOKUP($G56,Sheet2!$F$4:$G$16,2,FALSE)</f>
        <v>2.7</v>
      </c>
      <c r="J56">
        <f t="shared" si="1"/>
        <v>53.68509804</v>
      </c>
      <c r="K56">
        <f t="shared" si="2"/>
        <v>42.31490196</v>
      </c>
      <c r="L56">
        <f t="shared" si="3"/>
        <v>11.370196079999999</v>
      </c>
    </row>
    <row r="57" spans="1:12" x14ac:dyDescent="0.3">
      <c r="A57" t="s">
        <v>400</v>
      </c>
      <c r="B57" t="s">
        <v>1083</v>
      </c>
      <c r="C57">
        <v>54</v>
      </c>
      <c r="D57">
        <v>41</v>
      </c>
      <c r="E57">
        <f t="shared" si="0"/>
        <v>13</v>
      </c>
      <c r="F57" t="s">
        <v>1953</v>
      </c>
      <c r="G57" t="str">
        <f>IFERROR(VLOOKUP($A57,Sheet2!$A$2:$C$397,2,FALSE),"C")</f>
        <v>B+</v>
      </c>
      <c r="H57">
        <f>IFERROR(VLOOKUP($A57,Sheet2!$A$2:$C$397,3,FALSE),0)</f>
        <v>0.59554054000000001</v>
      </c>
      <c r="I57">
        <f>VLOOKUP($G57,Sheet2!$F$4:$G$16,2,FALSE)</f>
        <v>3.3</v>
      </c>
      <c r="J57">
        <f t="shared" si="1"/>
        <v>53.702229729999999</v>
      </c>
      <c r="K57">
        <f t="shared" si="2"/>
        <v>41.297770270000001</v>
      </c>
      <c r="L57">
        <f t="shared" si="3"/>
        <v>12.404459459999998</v>
      </c>
    </row>
    <row r="58" spans="1:12" x14ac:dyDescent="0.3">
      <c r="A58" t="s">
        <v>6</v>
      </c>
      <c r="B58" t="s">
        <v>1083</v>
      </c>
      <c r="C58">
        <v>53</v>
      </c>
      <c r="D58">
        <v>47</v>
      </c>
      <c r="E58">
        <f t="shared" si="0"/>
        <v>6</v>
      </c>
      <c r="F58" t="s">
        <v>1953</v>
      </c>
      <c r="G58" t="str">
        <f>IFERROR(VLOOKUP($A58,Sheet2!$A$2:$C$397,2,FALSE),"C")</f>
        <v>B</v>
      </c>
      <c r="H58">
        <f>IFERROR(VLOOKUP($A58,Sheet2!$A$2:$C$397,3,FALSE),0)</f>
        <v>0.25490195999999998</v>
      </c>
      <c r="I58">
        <f>VLOOKUP($G58,Sheet2!$F$4:$G$16,2,FALSE)</f>
        <v>3</v>
      </c>
      <c r="J58">
        <f t="shared" si="1"/>
        <v>52.872549020000001</v>
      </c>
      <c r="K58">
        <f t="shared" si="2"/>
        <v>47.127450979999999</v>
      </c>
      <c r="L58">
        <f t="shared" si="3"/>
        <v>5.745098040000002</v>
      </c>
    </row>
    <row r="59" spans="1:12" x14ac:dyDescent="0.3">
      <c r="A59" t="s">
        <v>10</v>
      </c>
      <c r="B59" t="s">
        <v>1083</v>
      </c>
      <c r="C59">
        <v>48</v>
      </c>
      <c r="D59">
        <v>47</v>
      </c>
      <c r="E59">
        <f t="shared" si="0"/>
        <v>1</v>
      </c>
      <c r="F59" t="s">
        <v>1953</v>
      </c>
      <c r="G59" t="str">
        <f>IFERROR(VLOOKUP($A59,Sheet2!$A$2:$C$397,2,FALSE),"C")</f>
        <v>B+</v>
      </c>
      <c r="H59">
        <f>IFERROR(VLOOKUP($A59,Sheet2!$A$2:$C$397,3,FALSE),0)</f>
        <v>0.59550000000000003</v>
      </c>
      <c r="I59">
        <f>VLOOKUP($G59,Sheet2!$F$4:$G$16,2,FALSE)</f>
        <v>3.3</v>
      </c>
      <c r="J59">
        <f t="shared" si="1"/>
        <v>47.702249999999999</v>
      </c>
      <c r="K59">
        <f t="shared" si="2"/>
        <v>47.297750000000001</v>
      </c>
      <c r="L59">
        <f t="shared" si="3"/>
        <v>0.40449999999999875</v>
      </c>
    </row>
    <row r="60" spans="1:12" x14ac:dyDescent="0.3">
      <c r="A60" t="s">
        <v>9</v>
      </c>
      <c r="B60" t="s">
        <v>1086</v>
      </c>
      <c r="C60">
        <v>55</v>
      </c>
      <c r="D60">
        <v>43</v>
      </c>
      <c r="E60">
        <f t="shared" si="0"/>
        <v>12</v>
      </c>
      <c r="F60" t="s">
        <v>1953</v>
      </c>
      <c r="G60" t="str">
        <f>IFERROR(VLOOKUP($A60,Sheet2!$A$2:$C$397,2,FALSE),"C")</f>
        <v>B+</v>
      </c>
      <c r="H60">
        <f>IFERROR(VLOOKUP($A60,Sheet2!$A$2:$C$397,3,FALSE),0)</f>
        <v>6.0699999999999997E-2</v>
      </c>
      <c r="I60">
        <f>VLOOKUP($G60,Sheet2!$F$4:$G$16,2,FALSE)</f>
        <v>3.3</v>
      </c>
      <c r="J60">
        <f t="shared" si="1"/>
        <v>54.969650000000001</v>
      </c>
      <c r="K60">
        <f t="shared" si="2"/>
        <v>43.030349999999999</v>
      </c>
      <c r="L60">
        <f t="shared" si="3"/>
        <v>11.939300000000003</v>
      </c>
    </row>
    <row r="61" spans="1:12" x14ac:dyDescent="0.3">
      <c r="A61" t="s">
        <v>16</v>
      </c>
      <c r="B61" t="s">
        <v>1089</v>
      </c>
      <c r="C61">
        <v>50</v>
      </c>
      <c r="D61">
        <v>48</v>
      </c>
      <c r="E61">
        <f t="shared" si="0"/>
        <v>2</v>
      </c>
      <c r="F61" t="s">
        <v>1953</v>
      </c>
      <c r="G61" t="str">
        <f>IFERROR(VLOOKUP($A61,Sheet2!$A$2:$C$397,2,FALSE),"C")</f>
        <v>B</v>
      </c>
      <c r="H61">
        <f>IFERROR(VLOOKUP($A61,Sheet2!$A$2:$C$397,3,FALSE),0)</f>
        <v>0.26403360999999997</v>
      </c>
      <c r="I61">
        <f>VLOOKUP($G61,Sheet2!$F$4:$G$16,2,FALSE)</f>
        <v>3</v>
      </c>
      <c r="J61">
        <f t="shared" si="1"/>
        <v>49.867983195000001</v>
      </c>
      <c r="K61">
        <f t="shared" si="2"/>
        <v>48.132016804999999</v>
      </c>
      <c r="L61">
        <f t="shared" si="3"/>
        <v>1.7359663900000015</v>
      </c>
    </row>
    <row r="62" spans="1:12" x14ac:dyDescent="0.3">
      <c r="A62" t="s">
        <v>366</v>
      </c>
      <c r="B62" t="s">
        <v>1091</v>
      </c>
      <c r="C62">
        <v>50</v>
      </c>
      <c r="D62">
        <v>46</v>
      </c>
      <c r="E62">
        <f t="shared" si="0"/>
        <v>4</v>
      </c>
      <c r="F62" t="s">
        <v>1953</v>
      </c>
      <c r="G62" t="str">
        <f>IFERROR(VLOOKUP($A62,Sheet2!$A$2:$C$397,2,FALSE),"C")</f>
        <v>A</v>
      </c>
      <c r="H62">
        <f>IFERROR(VLOOKUP($A62,Sheet2!$A$2:$C$397,3,FALSE),0)</f>
        <v>-1.5</v>
      </c>
      <c r="I62">
        <f>VLOOKUP($G62,Sheet2!$F$4:$G$16,2,FALSE)</f>
        <v>4</v>
      </c>
      <c r="J62">
        <f t="shared" si="1"/>
        <v>50.75</v>
      </c>
      <c r="K62">
        <f t="shared" si="2"/>
        <v>45.25</v>
      </c>
      <c r="L62">
        <f t="shared" si="3"/>
        <v>5.5</v>
      </c>
    </row>
    <row r="63" spans="1:12" x14ac:dyDescent="0.3">
      <c r="A63" t="s">
        <v>505</v>
      </c>
      <c r="B63" t="s">
        <v>1091</v>
      </c>
      <c r="C63">
        <v>51</v>
      </c>
      <c r="D63">
        <v>44</v>
      </c>
      <c r="E63">
        <f t="shared" si="0"/>
        <v>7</v>
      </c>
      <c r="F63" t="s">
        <v>1953</v>
      </c>
      <c r="G63" t="str">
        <f>IFERROR(VLOOKUP($A63,Sheet2!$A$2:$C$397,2,FALSE),"C")</f>
        <v>C</v>
      </c>
      <c r="H63">
        <f>IFERROR(VLOOKUP($A63,Sheet2!$A$2:$C$397,3,FALSE),0)</f>
        <v>0</v>
      </c>
      <c r="I63">
        <f>VLOOKUP($G63,Sheet2!$F$4:$G$16,2,FALSE)</f>
        <v>2</v>
      </c>
      <c r="J63">
        <f t="shared" si="1"/>
        <v>51</v>
      </c>
      <c r="K63">
        <f t="shared" si="2"/>
        <v>44</v>
      </c>
      <c r="L63">
        <f t="shared" si="3"/>
        <v>7</v>
      </c>
    </row>
    <row r="64" spans="1:12" x14ac:dyDescent="0.3">
      <c r="A64" t="s">
        <v>10</v>
      </c>
      <c r="B64" t="s">
        <v>1091</v>
      </c>
      <c r="C64">
        <v>51</v>
      </c>
      <c r="D64">
        <v>45</v>
      </c>
      <c r="E64">
        <f t="shared" si="0"/>
        <v>6</v>
      </c>
      <c r="F64" t="s">
        <v>1953</v>
      </c>
      <c r="G64" t="str">
        <f>IFERROR(VLOOKUP($A64,Sheet2!$A$2:$C$397,2,FALSE),"C")</f>
        <v>B+</v>
      </c>
      <c r="H64">
        <f>IFERROR(VLOOKUP($A64,Sheet2!$A$2:$C$397,3,FALSE),0)</f>
        <v>0.59550000000000003</v>
      </c>
      <c r="I64">
        <f>VLOOKUP($G64,Sheet2!$F$4:$G$16,2,FALSE)</f>
        <v>3.3</v>
      </c>
      <c r="J64">
        <f t="shared" si="1"/>
        <v>50.702249999999999</v>
      </c>
      <c r="K64">
        <f t="shared" si="2"/>
        <v>45.297750000000001</v>
      </c>
      <c r="L64">
        <f t="shared" si="3"/>
        <v>5.4044999999999987</v>
      </c>
    </row>
    <row r="65" spans="1:12" x14ac:dyDescent="0.3">
      <c r="A65" t="s">
        <v>4</v>
      </c>
      <c r="B65" t="s">
        <v>1095</v>
      </c>
      <c r="C65">
        <v>53</v>
      </c>
      <c r="D65">
        <v>44</v>
      </c>
      <c r="E65">
        <f t="shared" si="0"/>
        <v>9</v>
      </c>
      <c r="F65" t="s">
        <v>1953</v>
      </c>
      <c r="G65" t="str">
        <f>IFERROR(VLOOKUP($A65,Sheet2!$A$2:$C$397,2,FALSE),"C")</f>
        <v>A-</v>
      </c>
      <c r="H65">
        <f>IFERROR(VLOOKUP($A65,Sheet2!$A$2:$C$397,3,FALSE),0)</f>
        <v>0.80923076999999999</v>
      </c>
      <c r="I65">
        <f>VLOOKUP($G65,Sheet2!$F$4:$G$16,2,FALSE)</f>
        <v>3.7</v>
      </c>
      <c r="J65">
        <f t="shared" si="1"/>
        <v>52.595384615</v>
      </c>
      <c r="K65">
        <f t="shared" si="2"/>
        <v>44.404615385</v>
      </c>
      <c r="L65">
        <f t="shared" si="3"/>
        <v>8.1907692300000008</v>
      </c>
    </row>
    <row r="66" spans="1:12" x14ac:dyDescent="0.3">
      <c r="A66" t="s">
        <v>366</v>
      </c>
      <c r="B66" t="s">
        <v>1097</v>
      </c>
      <c r="C66">
        <v>57</v>
      </c>
      <c r="D66">
        <v>41</v>
      </c>
      <c r="E66">
        <f t="shared" si="0"/>
        <v>16</v>
      </c>
      <c r="F66" t="s">
        <v>1953</v>
      </c>
      <c r="G66" t="str">
        <f>IFERROR(VLOOKUP($A66,Sheet2!$A$2:$C$397,2,FALSE),"C")</f>
        <v>A</v>
      </c>
      <c r="H66">
        <f>IFERROR(VLOOKUP($A66,Sheet2!$A$2:$C$397,3,FALSE),0)</f>
        <v>-1.5</v>
      </c>
      <c r="I66">
        <f>VLOOKUP($G66,Sheet2!$F$4:$G$16,2,FALSE)</f>
        <v>4</v>
      </c>
      <c r="J66">
        <f t="shared" si="1"/>
        <v>57.75</v>
      </c>
      <c r="K66">
        <f t="shared" si="2"/>
        <v>40.25</v>
      </c>
      <c r="L66">
        <f t="shared" si="3"/>
        <v>17.5</v>
      </c>
    </row>
    <row r="67" spans="1:12" x14ac:dyDescent="0.3">
      <c r="A67" t="s">
        <v>8</v>
      </c>
      <c r="B67" t="s">
        <v>1095</v>
      </c>
      <c r="C67">
        <v>53</v>
      </c>
      <c r="D67">
        <v>44</v>
      </c>
      <c r="E67">
        <f t="shared" ref="E67:E130" si="4">C67-D67</f>
        <v>9</v>
      </c>
      <c r="F67" t="s">
        <v>1953</v>
      </c>
      <c r="G67" t="str">
        <f>IFERROR(VLOOKUP($A67,Sheet2!$A$2:$C$397,2,FALSE),"C")</f>
        <v>B</v>
      </c>
      <c r="H67">
        <f>IFERROR(VLOOKUP($A67,Sheet2!$A$2:$C$397,3,FALSE),0)</f>
        <v>-0.97508196999999996</v>
      </c>
      <c r="I67">
        <f>VLOOKUP($G67,Sheet2!$F$4:$G$16,2,FALSE)</f>
        <v>3</v>
      </c>
      <c r="J67">
        <f t="shared" ref="J67:J130" si="5">IF(OR($F67="Bush",$F67="Trump"),C67+(H67/2),C67-(H67/2))</f>
        <v>53.487540985000003</v>
      </c>
      <c r="K67">
        <f t="shared" ref="K67:K130" si="6">IF(OR($F67="Bush",$F67="Trump"),D67-(H67/2),D67+(H67/2))</f>
        <v>43.512459014999997</v>
      </c>
      <c r="L67">
        <f t="shared" ref="L67:L130" si="7">J67-K67</f>
        <v>9.9750819700000051</v>
      </c>
    </row>
    <row r="68" spans="1:12" x14ac:dyDescent="0.3">
      <c r="A68" t="s">
        <v>16</v>
      </c>
      <c r="B68" t="s">
        <v>1103</v>
      </c>
      <c r="C68">
        <v>49</v>
      </c>
      <c r="D68">
        <v>49</v>
      </c>
      <c r="E68">
        <f t="shared" si="4"/>
        <v>0</v>
      </c>
      <c r="F68" t="s">
        <v>1953</v>
      </c>
      <c r="G68" t="str">
        <f>IFERROR(VLOOKUP($A68,Sheet2!$A$2:$C$397,2,FALSE),"C")</f>
        <v>B</v>
      </c>
      <c r="H68">
        <f>IFERROR(VLOOKUP($A68,Sheet2!$A$2:$C$397,3,FALSE),0)</f>
        <v>0.26403360999999997</v>
      </c>
      <c r="I68">
        <f>VLOOKUP($G68,Sheet2!$F$4:$G$16,2,FALSE)</f>
        <v>3</v>
      </c>
      <c r="J68">
        <f t="shared" si="5"/>
        <v>48.867983195000001</v>
      </c>
      <c r="K68">
        <f t="shared" si="6"/>
        <v>49.132016804999999</v>
      </c>
      <c r="L68">
        <f t="shared" si="7"/>
        <v>-0.26403360999999848</v>
      </c>
    </row>
    <row r="69" spans="1:12" x14ac:dyDescent="0.3">
      <c r="A69" t="s">
        <v>10</v>
      </c>
      <c r="B69" t="s">
        <v>1099</v>
      </c>
      <c r="C69">
        <v>52</v>
      </c>
      <c r="D69">
        <v>44</v>
      </c>
      <c r="E69">
        <f t="shared" si="4"/>
        <v>8</v>
      </c>
      <c r="F69" t="s">
        <v>1953</v>
      </c>
      <c r="G69" t="str">
        <f>IFERROR(VLOOKUP($A69,Sheet2!$A$2:$C$397,2,FALSE),"C")</f>
        <v>B+</v>
      </c>
      <c r="H69">
        <f>IFERROR(VLOOKUP($A69,Sheet2!$A$2:$C$397,3,FALSE),0)</f>
        <v>0.59550000000000003</v>
      </c>
      <c r="I69">
        <f>VLOOKUP($G69,Sheet2!$F$4:$G$16,2,FALSE)</f>
        <v>3.3</v>
      </c>
      <c r="J69">
        <f t="shared" si="5"/>
        <v>51.702249999999999</v>
      </c>
      <c r="K69">
        <f t="shared" si="6"/>
        <v>44.297750000000001</v>
      </c>
      <c r="L69">
        <f t="shared" si="7"/>
        <v>7.4044999999999987</v>
      </c>
    </row>
    <row r="70" spans="1:12" x14ac:dyDescent="0.3">
      <c r="A70" t="s">
        <v>366</v>
      </c>
      <c r="B70" t="s">
        <v>1387</v>
      </c>
      <c r="C70">
        <v>51</v>
      </c>
      <c r="D70">
        <v>48</v>
      </c>
      <c r="E70">
        <f t="shared" si="4"/>
        <v>3</v>
      </c>
      <c r="F70" t="s">
        <v>1953</v>
      </c>
      <c r="G70" t="str">
        <f>IFERROR(VLOOKUP($A70,Sheet2!$A$2:$C$397,2,FALSE),"C")</f>
        <v>A</v>
      </c>
      <c r="H70">
        <f>IFERROR(VLOOKUP($A70,Sheet2!$A$2:$C$397,3,FALSE),0)</f>
        <v>-1.5</v>
      </c>
      <c r="I70">
        <f>VLOOKUP($G70,Sheet2!$F$4:$G$16,2,FALSE)</f>
        <v>4</v>
      </c>
      <c r="J70">
        <f t="shared" si="5"/>
        <v>51.75</v>
      </c>
      <c r="K70">
        <f t="shared" si="6"/>
        <v>47.25</v>
      </c>
      <c r="L70">
        <f t="shared" si="7"/>
        <v>4.5</v>
      </c>
    </row>
    <row r="71" spans="1:12" x14ac:dyDescent="0.3">
      <c r="A71" t="s">
        <v>16</v>
      </c>
      <c r="B71" t="s">
        <v>1105</v>
      </c>
      <c r="C71">
        <v>49</v>
      </c>
      <c r="D71">
        <v>49</v>
      </c>
      <c r="E71">
        <f t="shared" si="4"/>
        <v>0</v>
      </c>
      <c r="F71" t="s">
        <v>1953</v>
      </c>
      <c r="G71" t="str">
        <f>IFERROR(VLOOKUP($A71,Sheet2!$A$2:$C$397,2,FALSE),"C")</f>
        <v>B</v>
      </c>
      <c r="H71">
        <f>IFERROR(VLOOKUP($A71,Sheet2!$A$2:$C$397,3,FALSE),0)</f>
        <v>0.26403360999999997</v>
      </c>
      <c r="I71">
        <f>VLOOKUP($G71,Sheet2!$F$4:$G$16,2,FALSE)</f>
        <v>3</v>
      </c>
      <c r="J71">
        <f t="shared" si="5"/>
        <v>48.867983195000001</v>
      </c>
      <c r="K71">
        <f t="shared" si="6"/>
        <v>49.132016804999999</v>
      </c>
      <c r="L71">
        <f t="shared" si="7"/>
        <v>-0.26403360999999848</v>
      </c>
    </row>
    <row r="72" spans="1:12" x14ac:dyDescent="0.3">
      <c r="A72" t="s">
        <v>10</v>
      </c>
      <c r="B72" t="s">
        <v>1105</v>
      </c>
      <c r="C72">
        <v>51</v>
      </c>
      <c r="D72">
        <v>45</v>
      </c>
      <c r="E72">
        <f t="shared" si="4"/>
        <v>6</v>
      </c>
      <c r="F72" t="s">
        <v>1953</v>
      </c>
      <c r="G72" t="str">
        <f>IFERROR(VLOOKUP($A72,Sheet2!$A$2:$C$397,2,FALSE),"C")</f>
        <v>B+</v>
      </c>
      <c r="H72">
        <f>IFERROR(VLOOKUP($A72,Sheet2!$A$2:$C$397,3,FALSE),0)</f>
        <v>0.59550000000000003</v>
      </c>
      <c r="I72">
        <f>VLOOKUP($G72,Sheet2!$F$4:$G$16,2,FALSE)</f>
        <v>3.3</v>
      </c>
      <c r="J72">
        <f t="shared" si="5"/>
        <v>50.702249999999999</v>
      </c>
      <c r="K72">
        <f t="shared" si="6"/>
        <v>45.297750000000001</v>
      </c>
      <c r="L72">
        <f t="shared" si="7"/>
        <v>5.4044999999999987</v>
      </c>
    </row>
    <row r="73" spans="1:12" x14ac:dyDescent="0.3">
      <c r="A73" t="s">
        <v>9</v>
      </c>
      <c r="B73" t="s">
        <v>1388</v>
      </c>
      <c r="C73">
        <v>55</v>
      </c>
      <c r="D73">
        <v>44</v>
      </c>
      <c r="E73">
        <f t="shared" si="4"/>
        <v>11</v>
      </c>
      <c r="F73" t="s">
        <v>1953</v>
      </c>
      <c r="G73" t="str">
        <f>IFERROR(VLOOKUP($A73,Sheet2!$A$2:$C$397,2,FALSE),"C")</f>
        <v>B+</v>
      </c>
      <c r="H73">
        <f>IFERROR(VLOOKUP($A73,Sheet2!$A$2:$C$397,3,FALSE),0)</f>
        <v>6.0699999999999997E-2</v>
      </c>
      <c r="I73">
        <f>VLOOKUP($G73,Sheet2!$F$4:$G$16,2,FALSE)</f>
        <v>3.3</v>
      </c>
      <c r="J73">
        <f t="shared" si="5"/>
        <v>54.969650000000001</v>
      </c>
      <c r="K73">
        <f t="shared" si="6"/>
        <v>44.030349999999999</v>
      </c>
      <c r="L73">
        <f t="shared" si="7"/>
        <v>10.939300000000003</v>
      </c>
    </row>
    <row r="74" spans="1:12" x14ac:dyDescent="0.3">
      <c r="A74" t="s">
        <v>5</v>
      </c>
      <c r="B74" t="s">
        <v>1388</v>
      </c>
      <c r="C74">
        <v>51</v>
      </c>
      <c r="D74">
        <v>43</v>
      </c>
      <c r="E74">
        <f t="shared" si="4"/>
        <v>8</v>
      </c>
      <c r="F74" t="s">
        <v>1953</v>
      </c>
      <c r="G74" t="str">
        <f>IFERROR(VLOOKUP($A74,Sheet2!$A$2:$C$397,2,FALSE),"C")</f>
        <v>A-</v>
      </c>
      <c r="H74">
        <f>IFERROR(VLOOKUP($A74,Sheet2!$A$2:$C$397,3,FALSE),0)</f>
        <v>0.43547944999999999</v>
      </c>
      <c r="I74">
        <f>VLOOKUP($G74,Sheet2!$F$4:$G$16,2,FALSE)</f>
        <v>3.7</v>
      </c>
      <c r="J74">
        <f t="shared" si="5"/>
        <v>50.782260274999999</v>
      </c>
      <c r="K74">
        <f t="shared" si="6"/>
        <v>43.217739725000001</v>
      </c>
      <c r="L74">
        <f t="shared" si="7"/>
        <v>7.5645205499999975</v>
      </c>
    </row>
    <row r="75" spans="1:12" x14ac:dyDescent="0.3">
      <c r="A75" t="s">
        <v>366</v>
      </c>
      <c r="B75" t="s">
        <v>1106</v>
      </c>
      <c r="C75">
        <v>52</v>
      </c>
      <c r="D75">
        <v>46</v>
      </c>
      <c r="E75">
        <f t="shared" si="4"/>
        <v>6</v>
      </c>
      <c r="F75" t="s">
        <v>1953</v>
      </c>
      <c r="G75" t="str">
        <f>IFERROR(VLOOKUP($A75,Sheet2!$A$2:$C$397,2,FALSE),"C")</f>
        <v>A</v>
      </c>
      <c r="H75">
        <f>IFERROR(VLOOKUP($A75,Sheet2!$A$2:$C$397,3,FALSE),0)</f>
        <v>-1.5</v>
      </c>
      <c r="I75">
        <f>VLOOKUP($G75,Sheet2!$F$4:$G$16,2,FALSE)</f>
        <v>4</v>
      </c>
      <c r="J75">
        <f t="shared" si="5"/>
        <v>52.75</v>
      </c>
      <c r="K75">
        <f t="shared" si="6"/>
        <v>45.25</v>
      </c>
      <c r="L75">
        <f t="shared" si="7"/>
        <v>7.5</v>
      </c>
    </row>
    <row r="76" spans="1:12" x14ac:dyDescent="0.3">
      <c r="A76" t="s">
        <v>14</v>
      </c>
      <c r="B76" t="s">
        <v>1389</v>
      </c>
      <c r="C76">
        <v>48</v>
      </c>
      <c r="D76">
        <v>48</v>
      </c>
      <c r="E76">
        <f t="shared" si="4"/>
        <v>0</v>
      </c>
      <c r="F76" t="s">
        <v>1953</v>
      </c>
      <c r="G76" t="str">
        <f>IFERROR(VLOOKUP($A76,Sheet2!$A$2:$C$397,2,FALSE),"C")</f>
        <v>B</v>
      </c>
      <c r="H76">
        <f>IFERROR(VLOOKUP($A76,Sheet2!$A$2:$C$397,3,FALSE),0)</f>
        <v>0.26406832000000002</v>
      </c>
      <c r="I76">
        <f>VLOOKUP($G76,Sheet2!$F$4:$G$16,2,FALSE)</f>
        <v>3</v>
      </c>
      <c r="J76">
        <f t="shared" si="5"/>
        <v>47.867965839999997</v>
      </c>
      <c r="K76">
        <f t="shared" si="6"/>
        <v>48.132034160000003</v>
      </c>
      <c r="L76">
        <f t="shared" si="7"/>
        <v>-0.26406832000000691</v>
      </c>
    </row>
    <row r="77" spans="1:12" x14ac:dyDescent="0.3">
      <c r="A77" t="s">
        <v>10</v>
      </c>
      <c r="B77" t="s">
        <v>1107</v>
      </c>
      <c r="C77">
        <v>46</v>
      </c>
      <c r="D77">
        <v>47</v>
      </c>
      <c r="E77">
        <f t="shared" si="4"/>
        <v>-1</v>
      </c>
      <c r="F77" t="s">
        <v>1953</v>
      </c>
      <c r="G77" t="str">
        <f>IFERROR(VLOOKUP($A77,Sheet2!$A$2:$C$397,2,FALSE),"C")</f>
        <v>B+</v>
      </c>
      <c r="H77">
        <f>IFERROR(VLOOKUP($A77,Sheet2!$A$2:$C$397,3,FALSE),0)</f>
        <v>0.59550000000000003</v>
      </c>
      <c r="I77">
        <f>VLOOKUP($G77,Sheet2!$F$4:$G$16,2,FALSE)</f>
        <v>3.3</v>
      </c>
      <c r="J77">
        <f t="shared" si="5"/>
        <v>45.702249999999999</v>
      </c>
      <c r="K77">
        <f t="shared" si="6"/>
        <v>47.297750000000001</v>
      </c>
      <c r="L77">
        <f t="shared" si="7"/>
        <v>-1.5955000000000013</v>
      </c>
    </row>
    <row r="78" spans="1:12" x14ac:dyDescent="0.3">
      <c r="A78" t="s">
        <v>354</v>
      </c>
      <c r="B78" t="s">
        <v>1390</v>
      </c>
      <c r="C78">
        <v>53</v>
      </c>
      <c r="D78">
        <v>43</v>
      </c>
      <c r="E78">
        <f t="shared" si="4"/>
        <v>10</v>
      </c>
      <c r="F78" t="s">
        <v>1953</v>
      </c>
      <c r="G78" t="str">
        <f>IFERROR(VLOOKUP($A78,Sheet2!$A$2:$C$397,2,FALSE),"C")</f>
        <v>A+</v>
      </c>
      <c r="H78">
        <f>IFERROR(VLOOKUP($A78,Sheet2!$A$2:$C$397,3,FALSE),0)</f>
        <v>0.2</v>
      </c>
      <c r="I78">
        <f>VLOOKUP($G78,Sheet2!$F$4:$G$16,2,FALSE)</f>
        <v>4</v>
      </c>
      <c r="J78">
        <f t="shared" si="5"/>
        <v>52.9</v>
      </c>
      <c r="K78">
        <f t="shared" si="6"/>
        <v>43.1</v>
      </c>
      <c r="L78">
        <f t="shared" si="7"/>
        <v>9.7999999999999972</v>
      </c>
    </row>
    <row r="79" spans="1:12" x14ac:dyDescent="0.3">
      <c r="A79" t="s">
        <v>16</v>
      </c>
      <c r="B79" t="s">
        <v>1109</v>
      </c>
      <c r="C79">
        <v>50</v>
      </c>
      <c r="D79">
        <v>49</v>
      </c>
      <c r="E79">
        <f t="shared" si="4"/>
        <v>1</v>
      </c>
      <c r="F79" t="s">
        <v>1953</v>
      </c>
      <c r="G79" t="str">
        <f>IFERROR(VLOOKUP($A79,Sheet2!$A$2:$C$397,2,FALSE),"C")</f>
        <v>B</v>
      </c>
      <c r="H79">
        <f>IFERROR(VLOOKUP($A79,Sheet2!$A$2:$C$397,3,FALSE),0)</f>
        <v>0.26403360999999997</v>
      </c>
      <c r="I79">
        <f>VLOOKUP($G79,Sheet2!$F$4:$G$16,2,FALSE)</f>
        <v>3</v>
      </c>
      <c r="J79">
        <f t="shared" si="5"/>
        <v>49.867983195000001</v>
      </c>
      <c r="K79">
        <f t="shared" si="6"/>
        <v>49.132016804999999</v>
      </c>
      <c r="L79">
        <f t="shared" si="7"/>
        <v>0.73596639000000152</v>
      </c>
    </row>
    <row r="80" spans="1:12" x14ac:dyDescent="0.3">
      <c r="A80" t="s">
        <v>505</v>
      </c>
      <c r="B80" t="s">
        <v>1109</v>
      </c>
      <c r="C80">
        <v>49</v>
      </c>
      <c r="D80">
        <v>48</v>
      </c>
      <c r="E80">
        <f t="shared" si="4"/>
        <v>1</v>
      </c>
      <c r="F80" t="s">
        <v>1953</v>
      </c>
      <c r="G80" t="str">
        <f>IFERROR(VLOOKUP($A80,Sheet2!$A$2:$C$397,2,FALSE),"C")</f>
        <v>C</v>
      </c>
      <c r="H80">
        <f>IFERROR(VLOOKUP($A80,Sheet2!$A$2:$C$397,3,FALSE),0)</f>
        <v>0</v>
      </c>
      <c r="I80">
        <f>VLOOKUP($G80,Sheet2!$F$4:$G$16,2,FALSE)</f>
        <v>2</v>
      </c>
      <c r="J80">
        <f t="shared" si="5"/>
        <v>49</v>
      </c>
      <c r="K80">
        <f t="shared" si="6"/>
        <v>48</v>
      </c>
      <c r="L80">
        <f t="shared" si="7"/>
        <v>1</v>
      </c>
    </row>
    <row r="81" spans="1:12" x14ac:dyDescent="0.3">
      <c r="A81" t="s">
        <v>13</v>
      </c>
      <c r="B81" t="s">
        <v>1391</v>
      </c>
      <c r="C81">
        <v>51</v>
      </c>
      <c r="D81">
        <v>45</v>
      </c>
      <c r="E81">
        <f t="shared" si="4"/>
        <v>6</v>
      </c>
      <c r="F81" t="s">
        <v>1953</v>
      </c>
      <c r="G81" t="str">
        <f>IFERROR(VLOOKUP($A81,Sheet2!$A$2:$C$397,2,FALSE),"C")</f>
        <v>A+</v>
      </c>
      <c r="H81">
        <f>IFERROR(VLOOKUP($A81,Sheet2!$A$2:$C$397,3,FALSE),0)</f>
        <v>0.61341175999999997</v>
      </c>
      <c r="I81">
        <f>VLOOKUP($G81,Sheet2!$F$4:$G$16,2,FALSE)</f>
        <v>4</v>
      </c>
      <c r="J81">
        <f t="shared" si="5"/>
        <v>50.693294119999997</v>
      </c>
      <c r="K81">
        <f t="shared" si="6"/>
        <v>45.306705880000003</v>
      </c>
      <c r="L81">
        <f t="shared" si="7"/>
        <v>5.3865882399999947</v>
      </c>
    </row>
    <row r="82" spans="1:12" x14ac:dyDescent="0.3">
      <c r="A82" t="s">
        <v>12</v>
      </c>
      <c r="B82" t="s">
        <v>1112</v>
      </c>
      <c r="C82">
        <v>51</v>
      </c>
      <c r="D82">
        <v>44</v>
      </c>
      <c r="E82">
        <f t="shared" si="4"/>
        <v>7</v>
      </c>
      <c r="F82" t="s">
        <v>1953</v>
      </c>
      <c r="G82" t="str">
        <f>IFERROR(VLOOKUP($A82,Sheet2!$A$2:$C$397,2,FALSE),"C")</f>
        <v>A</v>
      </c>
      <c r="H82">
        <f>IFERROR(VLOOKUP($A82,Sheet2!$A$2:$C$397,3,FALSE),0)</f>
        <v>-0.45775194000000002</v>
      </c>
      <c r="I82">
        <f>VLOOKUP($G82,Sheet2!$F$4:$G$16,2,FALSE)</f>
        <v>4</v>
      </c>
      <c r="J82">
        <f t="shared" si="5"/>
        <v>51.228875969999997</v>
      </c>
      <c r="K82">
        <f t="shared" si="6"/>
        <v>43.771124030000003</v>
      </c>
      <c r="L82">
        <f t="shared" si="7"/>
        <v>7.4577519399999943</v>
      </c>
    </row>
    <row r="83" spans="1:12" x14ac:dyDescent="0.3">
      <c r="A83" t="s">
        <v>16</v>
      </c>
      <c r="B83" t="s">
        <v>1111</v>
      </c>
      <c r="C83">
        <v>47</v>
      </c>
      <c r="D83">
        <v>51</v>
      </c>
      <c r="E83">
        <f t="shared" si="4"/>
        <v>-4</v>
      </c>
      <c r="F83" t="s">
        <v>1953</v>
      </c>
      <c r="G83" t="str">
        <f>IFERROR(VLOOKUP($A83,Sheet2!$A$2:$C$397,2,FALSE),"C")</f>
        <v>B</v>
      </c>
      <c r="H83">
        <f>IFERROR(VLOOKUP($A83,Sheet2!$A$2:$C$397,3,FALSE),0)</f>
        <v>0.26403360999999997</v>
      </c>
      <c r="I83">
        <f>VLOOKUP($G83,Sheet2!$F$4:$G$16,2,FALSE)</f>
        <v>3</v>
      </c>
      <c r="J83">
        <f t="shared" si="5"/>
        <v>46.867983195000001</v>
      </c>
      <c r="K83">
        <f t="shared" si="6"/>
        <v>51.132016804999999</v>
      </c>
      <c r="L83">
        <f t="shared" si="7"/>
        <v>-4.2640336099999985</v>
      </c>
    </row>
    <row r="84" spans="1:12" x14ac:dyDescent="0.3">
      <c r="A84" t="s">
        <v>4</v>
      </c>
      <c r="B84" t="s">
        <v>1111</v>
      </c>
      <c r="C84">
        <v>52</v>
      </c>
      <c r="D84">
        <v>45</v>
      </c>
      <c r="E84">
        <f t="shared" si="4"/>
        <v>7</v>
      </c>
      <c r="F84" t="s">
        <v>1953</v>
      </c>
      <c r="G84" t="str">
        <f>IFERROR(VLOOKUP($A84,Sheet2!$A$2:$C$397,2,FALSE),"C")</f>
        <v>A-</v>
      </c>
      <c r="H84">
        <f>IFERROR(VLOOKUP($A84,Sheet2!$A$2:$C$397,3,FALSE),0)</f>
        <v>0.80923076999999999</v>
      </c>
      <c r="I84">
        <f>VLOOKUP($G84,Sheet2!$F$4:$G$16,2,FALSE)</f>
        <v>3.7</v>
      </c>
      <c r="J84">
        <f t="shared" si="5"/>
        <v>51.595384615</v>
      </c>
      <c r="K84">
        <f t="shared" si="6"/>
        <v>45.404615385</v>
      </c>
      <c r="L84">
        <f t="shared" si="7"/>
        <v>6.1907692300000008</v>
      </c>
    </row>
    <row r="85" spans="1:12" x14ac:dyDescent="0.3">
      <c r="A85" t="s">
        <v>10</v>
      </c>
      <c r="B85" t="s">
        <v>1111</v>
      </c>
      <c r="C85">
        <v>47</v>
      </c>
      <c r="D85">
        <v>48</v>
      </c>
      <c r="E85">
        <f t="shared" si="4"/>
        <v>-1</v>
      </c>
      <c r="F85" t="s">
        <v>1953</v>
      </c>
      <c r="G85" t="str">
        <f>IFERROR(VLOOKUP($A85,Sheet2!$A$2:$C$397,2,FALSE),"C")</f>
        <v>B+</v>
      </c>
      <c r="H85">
        <f>IFERROR(VLOOKUP($A85,Sheet2!$A$2:$C$397,3,FALSE),0)</f>
        <v>0.59550000000000003</v>
      </c>
      <c r="I85">
        <f>VLOOKUP($G85,Sheet2!$F$4:$G$16,2,FALSE)</f>
        <v>3.3</v>
      </c>
      <c r="J85">
        <f t="shared" si="5"/>
        <v>46.702249999999999</v>
      </c>
      <c r="K85">
        <f t="shared" si="6"/>
        <v>48.297750000000001</v>
      </c>
      <c r="L85">
        <f t="shared" si="7"/>
        <v>-1.5955000000000013</v>
      </c>
    </row>
    <row r="86" spans="1:12" x14ac:dyDescent="0.3">
      <c r="A86" t="s">
        <v>6</v>
      </c>
      <c r="B86" t="s">
        <v>1392</v>
      </c>
      <c r="C86">
        <v>50</v>
      </c>
      <c r="D86">
        <v>50</v>
      </c>
      <c r="E86">
        <f t="shared" si="4"/>
        <v>0</v>
      </c>
      <c r="F86" t="s">
        <v>1953</v>
      </c>
      <c r="G86" t="str">
        <f>IFERROR(VLOOKUP($A86,Sheet2!$A$2:$C$397,2,FALSE),"C")</f>
        <v>B</v>
      </c>
      <c r="H86">
        <f>IFERROR(VLOOKUP($A86,Sheet2!$A$2:$C$397,3,FALSE),0)</f>
        <v>0.25490195999999998</v>
      </c>
      <c r="I86">
        <f>VLOOKUP($G86,Sheet2!$F$4:$G$16,2,FALSE)</f>
        <v>3</v>
      </c>
      <c r="J86">
        <f t="shared" si="5"/>
        <v>49.872549020000001</v>
      </c>
      <c r="K86">
        <f t="shared" si="6"/>
        <v>50.127450979999999</v>
      </c>
      <c r="L86">
        <f t="shared" si="7"/>
        <v>-0.25490195999999798</v>
      </c>
    </row>
    <row r="87" spans="1:12" x14ac:dyDescent="0.3">
      <c r="A87" t="s">
        <v>366</v>
      </c>
      <c r="B87" t="s">
        <v>1393</v>
      </c>
      <c r="C87">
        <v>50</v>
      </c>
      <c r="D87">
        <v>48</v>
      </c>
      <c r="E87">
        <f t="shared" si="4"/>
        <v>2</v>
      </c>
      <c r="F87" t="s">
        <v>1953</v>
      </c>
      <c r="G87" t="str">
        <f>IFERROR(VLOOKUP($A87,Sheet2!$A$2:$C$397,2,FALSE),"C")</f>
        <v>A</v>
      </c>
      <c r="H87">
        <f>IFERROR(VLOOKUP($A87,Sheet2!$A$2:$C$397,3,FALSE),0)</f>
        <v>-1.5</v>
      </c>
      <c r="I87">
        <f>VLOOKUP($G87,Sheet2!$F$4:$G$16,2,FALSE)</f>
        <v>4</v>
      </c>
      <c r="J87">
        <f t="shared" si="5"/>
        <v>50.75</v>
      </c>
      <c r="K87">
        <f t="shared" si="6"/>
        <v>47.25</v>
      </c>
      <c r="L87">
        <f t="shared" si="7"/>
        <v>3.5</v>
      </c>
    </row>
    <row r="88" spans="1:12" x14ac:dyDescent="0.3">
      <c r="A88" t="s">
        <v>16</v>
      </c>
      <c r="B88" t="s">
        <v>1114</v>
      </c>
      <c r="C88">
        <v>48</v>
      </c>
      <c r="D88">
        <v>50</v>
      </c>
      <c r="E88">
        <f t="shared" si="4"/>
        <v>-2</v>
      </c>
      <c r="F88" t="s">
        <v>1953</v>
      </c>
      <c r="G88" t="str">
        <f>IFERROR(VLOOKUP($A88,Sheet2!$A$2:$C$397,2,FALSE),"C")</f>
        <v>B</v>
      </c>
      <c r="H88">
        <f>IFERROR(VLOOKUP($A88,Sheet2!$A$2:$C$397,3,FALSE),0)</f>
        <v>0.26403360999999997</v>
      </c>
      <c r="I88">
        <f>VLOOKUP($G88,Sheet2!$F$4:$G$16,2,FALSE)</f>
        <v>3</v>
      </c>
      <c r="J88">
        <f t="shared" si="5"/>
        <v>47.867983195000001</v>
      </c>
      <c r="K88">
        <f t="shared" si="6"/>
        <v>50.132016804999999</v>
      </c>
      <c r="L88">
        <f t="shared" si="7"/>
        <v>-2.2640336099999985</v>
      </c>
    </row>
    <row r="89" spans="1:12" x14ac:dyDescent="0.3">
      <c r="A89" t="s">
        <v>15</v>
      </c>
      <c r="B89" t="s">
        <v>1114</v>
      </c>
      <c r="C89">
        <v>50</v>
      </c>
      <c r="D89">
        <v>47</v>
      </c>
      <c r="E89">
        <f t="shared" si="4"/>
        <v>3</v>
      </c>
      <c r="F89" t="s">
        <v>1953</v>
      </c>
      <c r="G89" t="str">
        <f>IFERROR(VLOOKUP($A89,Sheet2!$A$2:$C$397,2,FALSE),"C")</f>
        <v>A-</v>
      </c>
      <c r="H89">
        <f>IFERROR(VLOOKUP($A89,Sheet2!$A$2:$C$397,3,FALSE),0)</f>
        <v>6.8150290000000002E-2</v>
      </c>
      <c r="I89">
        <f>VLOOKUP($G89,Sheet2!$F$4:$G$16,2,FALSE)</f>
        <v>3.7</v>
      </c>
      <c r="J89">
        <f t="shared" si="5"/>
        <v>49.965924854999997</v>
      </c>
      <c r="K89">
        <f t="shared" si="6"/>
        <v>47.034075145000003</v>
      </c>
      <c r="L89">
        <f t="shared" si="7"/>
        <v>2.9318497099999945</v>
      </c>
    </row>
    <row r="90" spans="1:12" x14ac:dyDescent="0.3">
      <c r="A90" t="s">
        <v>10</v>
      </c>
      <c r="B90" t="s">
        <v>1116</v>
      </c>
      <c r="C90">
        <v>48</v>
      </c>
      <c r="D90">
        <v>48</v>
      </c>
      <c r="E90">
        <f t="shared" si="4"/>
        <v>0</v>
      </c>
      <c r="F90" t="s">
        <v>1953</v>
      </c>
      <c r="G90" t="str">
        <f>IFERROR(VLOOKUP($A90,Sheet2!$A$2:$C$397,2,FALSE),"C")</f>
        <v>B+</v>
      </c>
      <c r="H90">
        <f>IFERROR(VLOOKUP($A90,Sheet2!$A$2:$C$397,3,FALSE),0)</f>
        <v>0.59550000000000003</v>
      </c>
      <c r="I90">
        <f>VLOOKUP($G90,Sheet2!$F$4:$G$16,2,FALSE)</f>
        <v>3.3</v>
      </c>
      <c r="J90">
        <f t="shared" si="5"/>
        <v>47.702249999999999</v>
      </c>
      <c r="K90">
        <f t="shared" si="6"/>
        <v>48.297750000000001</v>
      </c>
      <c r="L90">
        <f t="shared" si="7"/>
        <v>-0.59550000000000125</v>
      </c>
    </row>
    <row r="91" spans="1:12" x14ac:dyDescent="0.3">
      <c r="A91" t="s">
        <v>13</v>
      </c>
      <c r="B91" t="s">
        <v>1394</v>
      </c>
      <c r="C91">
        <v>55</v>
      </c>
      <c r="D91">
        <v>42</v>
      </c>
      <c r="E91">
        <f t="shared" si="4"/>
        <v>13</v>
      </c>
      <c r="F91" t="s">
        <v>1953</v>
      </c>
      <c r="G91" t="str">
        <f>IFERROR(VLOOKUP($A91,Sheet2!$A$2:$C$397,2,FALSE),"C")</f>
        <v>A+</v>
      </c>
      <c r="H91">
        <f>IFERROR(VLOOKUP($A91,Sheet2!$A$2:$C$397,3,FALSE),0)</f>
        <v>0.61341175999999997</v>
      </c>
      <c r="I91">
        <f>VLOOKUP($G91,Sheet2!$F$4:$G$16,2,FALSE)</f>
        <v>4</v>
      </c>
      <c r="J91">
        <f t="shared" si="5"/>
        <v>54.693294119999997</v>
      </c>
      <c r="K91">
        <f t="shared" si="6"/>
        <v>42.306705880000003</v>
      </c>
      <c r="L91">
        <f t="shared" si="7"/>
        <v>12.386588239999995</v>
      </c>
    </row>
    <row r="92" spans="1:12" x14ac:dyDescent="0.3">
      <c r="A92" t="s">
        <v>16</v>
      </c>
      <c r="B92" t="s">
        <v>1118</v>
      </c>
      <c r="C92">
        <v>50</v>
      </c>
      <c r="D92">
        <v>48</v>
      </c>
      <c r="E92">
        <f t="shared" si="4"/>
        <v>2</v>
      </c>
      <c r="F92" t="s">
        <v>1953</v>
      </c>
      <c r="G92" t="str">
        <f>IFERROR(VLOOKUP($A92,Sheet2!$A$2:$C$397,2,FALSE),"C")</f>
        <v>B</v>
      </c>
      <c r="H92">
        <f>IFERROR(VLOOKUP($A92,Sheet2!$A$2:$C$397,3,FALSE),0)</f>
        <v>0.26403360999999997</v>
      </c>
      <c r="I92">
        <f>VLOOKUP($G92,Sheet2!$F$4:$G$16,2,FALSE)</f>
        <v>3</v>
      </c>
      <c r="J92">
        <f t="shared" si="5"/>
        <v>49.867983195000001</v>
      </c>
      <c r="K92">
        <f t="shared" si="6"/>
        <v>48.132016804999999</v>
      </c>
      <c r="L92">
        <f t="shared" si="7"/>
        <v>1.7359663900000015</v>
      </c>
    </row>
    <row r="93" spans="1:12" x14ac:dyDescent="0.3">
      <c r="A93" t="s">
        <v>13</v>
      </c>
      <c r="B93" t="s">
        <v>1386</v>
      </c>
      <c r="C93">
        <v>56</v>
      </c>
      <c r="D93">
        <v>40</v>
      </c>
      <c r="E93">
        <f t="shared" si="4"/>
        <v>16</v>
      </c>
      <c r="F93" t="s">
        <v>1953</v>
      </c>
      <c r="G93" t="str">
        <f>IFERROR(VLOOKUP($A93,Sheet2!$A$2:$C$397,2,FALSE),"C")</f>
        <v>A+</v>
      </c>
      <c r="H93">
        <f>IFERROR(VLOOKUP($A93,Sheet2!$A$2:$C$397,3,FALSE),0)</f>
        <v>0.61341175999999997</v>
      </c>
      <c r="I93">
        <f>VLOOKUP($G93,Sheet2!$F$4:$G$16,2,FALSE)</f>
        <v>4</v>
      </c>
      <c r="J93">
        <f t="shared" si="5"/>
        <v>55.693294119999997</v>
      </c>
      <c r="K93">
        <f t="shared" si="6"/>
        <v>40.306705880000003</v>
      </c>
      <c r="L93">
        <f t="shared" si="7"/>
        <v>15.386588239999995</v>
      </c>
    </row>
    <row r="94" spans="1:12" x14ac:dyDescent="0.3">
      <c r="A94" t="s">
        <v>10</v>
      </c>
      <c r="B94" t="s">
        <v>1119</v>
      </c>
      <c r="C94">
        <v>47</v>
      </c>
      <c r="D94">
        <v>48</v>
      </c>
      <c r="E94">
        <f t="shared" si="4"/>
        <v>-1</v>
      </c>
      <c r="F94" t="s">
        <v>1953</v>
      </c>
      <c r="G94" t="str">
        <f>IFERROR(VLOOKUP($A94,Sheet2!$A$2:$C$397,2,FALSE),"C")</f>
        <v>B+</v>
      </c>
      <c r="H94">
        <f>IFERROR(VLOOKUP($A94,Sheet2!$A$2:$C$397,3,FALSE),0)</f>
        <v>0.59550000000000003</v>
      </c>
      <c r="I94">
        <f>VLOOKUP($G94,Sheet2!$F$4:$G$16,2,FALSE)</f>
        <v>3.3</v>
      </c>
      <c r="J94">
        <f t="shared" si="5"/>
        <v>46.702249999999999</v>
      </c>
      <c r="K94">
        <f t="shared" si="6"/>
        <v>48.297750000000001</v>
      </c>
      <c r="L94">
        <f t="shared" si="7"/>
        <v>-1.5955000000000013</v>
      </c>
    </row>
    <row r="95" spans="1:12" x14ac:dyDescent="0.3">
      <c r="A95" t="s">
        <v>9</v>
      </c>
      <c r="B95" t="s">
        <v>1121</v>
      </c>
      <c r="C95">
        <v>51</v>
      </c>
      <c r="D95">
        <v>48</v>
      </c>
      <c r="E95">
        <f t="shared" si="4"/>
        <v>3</v>
      </c>
      <c r="F95" t="s">
        <v>1953</v>
      </c>
      <c r="G95" t="str">
        <f>IFERROR(VLOOKUP($A95,Sheet2!$A$2:$C$397,2,FALSE),"C")</f>
        <v>B+</v>
      </c>
      <c r="H95">
        <f>IFERROR(VLOOKUP($A95,Sheet2!$A$2:$C$397,3,FALSE),0)</f>
        <v>6.0699999999999997E-2</v>
      </c>
      <c r="I95">
        <f>VLOOKUP($G95,Sheet2!$F$4:$G$16,2,FALSE)</f>
        <v>3.3</v>
      </c>
      <c r="J95">
        <f t="shared" si="5"/>
        <v>50.969650000000001</v>
      </c>
      <c r="K95">
        <f t="shared" si="6"/>
        <v>48.030349999999999</v>
      </c>
      <c r="L95">
        <f t="shared" si="7"/>
        <v>2.9393000000000029</v>
      </c>
    </row>
    <row r="96" spans="1:12" x14ac:dyDescent="0.3">
      <c r="A96" t="s">
        <v>8</v>
      </c>
      <c r="B96" t="s">
        <v>1122</v>
      </c>
      <c r="C96">
        <v>51</v>
      </c>
      <c r="D96">
        <v>47</v>
      </c>
      <c r="E96">
        <f t="shared" si="4"/>
        <v>4</v>
      </c>
      <c r="F96" t="s">
        <v>1953</v>
      </c>
      <c r="G96" t="str">
        <f>IFERROR(VLOOKUP($A96,Sheet2!$A$2:$C$397,2,FALSE),"C")</f>
        <v>B</v>
      </c>
      <c r="H96">
        <f>IFERROR(VLOOKUP($A96,Sheet2!$A$2:$C$397,3,FALSE),0)</f>
        <v>-0.97508196999999996</v>
      </c>
      <c r="I96">
        <f>VLOOKUP($G96,Sheet2!$F$4:$G$16,2,FALSE)</f>
        <v>3</v>
      </c>
      <c r="J96">
        <f t="shared" si="5"/>
        <v>51.487540985000003</v>
      </c>
      <c r="K96">
        <f t="shared" si="6"/>
        <v>46.512459014999997</v>
      </c>
      <c r="L96">
        <f t="shared" si="7"/>
        <v>4.9750819700000051</v>
      </c>
    </row>
    <row r="97" spans="1:12" x14ac:dyDescent="0.3">
      <c r="A97" t="s">
        <v>3</v>
      </c>
      <c r="B97" t="s">
        <v>1122</v>
      </c>
      <c r="C97">
        <v>50</v>
      </c>
      <c r="D97">
        <v>44</v>
      </c>
      <c r="E97">
        <f t="shared" si="4"/>
        <v>6</v>
      </c>
      <c r="F97" t="s">
        <v>1953</v>
      </c>
      <c r="G97" t="str">
        <f>IFERROR(VLOOKUP($A97,Sheet2!$A$2:$C$397,2,FALSE),"C")</f>
        <v>A-</v>
      </c>
      <c r="H97">
        <f>IFERROR(VLOOKUP($A97,Sheet2!$A$2:$C$397,3,FALSE),0)</f>
        <v>-0.78254902000000004</v>
      </c>
      <c r="I97">
        <f>VLOOKUP($G97,Sheet2!$F$4:$G$16,2,FALSE)</f>
        <v>3.7</v>
      </c>
      <c r="J97">
        <f t="shared" si="5"/>
        <v>50.391274510000002</v>
      </c>
      <c r="K97">
        <f t="shared" si="6"/>
        <v>43.608725489999998</v>
      </c>
      <c r="L97">
        <f t="shared" si="7"/>
        <v>6.7825490200000047</v>
      </c>
    </row>
    <row r="98" spans="1:12" x14ac:dyDescent="0.3">
      <c r="A98" t="s">
        <v>366</v>
      </c>
      <c r="B98" t="s">
        <v>1395</v>
      </c>
      <c r="C98">
        <v>54</v>
      </c>
      <c r="D98">
        <v>43</v>
      </c>
      <c r="E98">
        <f t="shared" si="4"/>
        <v>11</v>
      </c>
      <c r="F98" t="s">
        <v>1953</v>
      </c>
      <c r="G98" t="str">
        <f>IFERROR(VLOOKUP($A98,Sheet2!$A$2:$C$397,2,FALSE),"C")</f>
        <v>A</v>
      </c>
      <c r="H98">
        <f>IFERROR(VLOOKUP($A98,Sheet2!$A$2:$C$397,3,FALSE),0)</f>
        <v>-1.5</v>
      </c>
      <c r="I98">
        <f>VLOOKUP($G98,Sheet2!$F$4:$G$16,2,FALSE)</f>
        <v>4</v>
      </c>
      <c r="J98">
        <f t="shared" si="5"/>
        <v>54.75</v>
      </c>
      <c r="K98">
        <f t="shared" si="6"/>
        <v>42.25</v>
      </c>
      <c r="L98">
        <f t="shared" si="7"/>
        <v>12.5</v>
      </c>
    </row>
    <row r="99" spans="1:12" x14ac:dyDescent="0.3">
      <c r="A99" t="s">
        <v>16</v>
      </c>
      <c r="B99" t="s">
        <v>1396</v>
      </c>
      <c r="C99">
        <v>48</v>
      </c>
      <c r="D99">
        <v>49</v>
      </c>
      <c r="E99">
        <f t="shared" si="4"/>
        <v>-1</v>
      </c>
      <c r="F99" t="s">
        <v>1953</v>
      </c>
      <c r="G99" t="str">
        <f>IFERROR(VLOOKUP($A99,Sheet2!$A$2:$C$397,2,FALSE),"C")</f>
        <v>B</v>
      </c>
      <c r="H99">
        <f>IFERROR(VLOOKUP($A99,Sheet2!$A$2:$C$397,3,FALSE),0)</f>
        <v>0.26403360999999997</v>
      </c>
      <c r="I99">
        <f>VLOOKUP($G99,Sheet2!$F$4:$G$16,2,FALSE)</f>
        <v>3</v>
      </c>
      <c r="J99">
        <f t="shared" si="5"/>
        <v>47.867983195000001</v>
      </c>
      <c r="K99">
        <f t="shared" si="6"/>
        <v>49.132016804999999</v>
      </c>
      <c r="L99">
        <f t="shared" si="7"/>
        <v>-1.2640336099999985</v>
      </c>
    </row>
    <row r="100" spans="1:12" x14ac:dyDescent="0.3">
      <c r="A100" t="s">
        <v>14</v>
      </c>
      <c r="B100" t="s">
        <v>1397</v>
      </c>
      <c r="C100">
        <v>50</v>
      </c>
      <c r="D100">
        <v>46</v>
      </c>
      <c r="E100">
        <f t="shared" si="4"/>
        <v>4</v>
      </c>
      <c r="F100" t="s">
        <v>1953</v>
      </c>
      <c r="G100" t="str">
        <f>IFERROR(VLOOKUP($A100,Sheet2!$A$2:$C$397,2,FALSE),"C")</f>
        <v>B</v>
      </c>
      <c r="H100">
        <f>IFERROR(VLOOKUP($A100,Sheet2!$A$2:$C$397,3,FALSE),0)</f>
        <v>0.26406832000000002</v>
      </c>
      <c r="I100">
        <f>VLOOKUP($G100,Sheet2!$F$4:$G$16,2,FALSE)</f>
        <v>3</v>
      </c>
      <c r="J100">
        <f t="shared" si="5"/>
        <v>49.867965839999997</v>
      </c>
      <c r="K100">
        <f t="shared" si="6"/>
        <v>46.132034160000003</v>
      </c>
      <c r="L100">
        <f t="shared" si="7"/>
        <v>3.7359316799999931</v>
      </c>
    </row>
    <row r="101" spans="1:12" x14ac:dyDescent="0.3">
      <c r="A101" t="s">
        <v>400</v>
      </c>
      <c r="B101" t="s">
        <v>1396</v>
      </c>
      <c r="C101">
        <v>50</v>
      </c>
      <c r="D101">
        <v>45</v>
      </c>
      <c r="E101">
        <f t="shared" si="4"/>
        <v>5</v>
      </c>
      <c r="F101" t="s">
        <v>1953</v>
      </c>
      <c r="G101" t="str">
        <f>IFERROR(VLOOKUP($A101,Sheet2!$A$2:$C$397,2,FALSE),"C")</f>
        <v>B+</v>
      </c>
      <c r="H101">
        <f>IFERROR(VLOOKUP($A101,Sheet2!$A$2:$C$397,3,FALSE),0)</f>
        <v>0.59554054000000001</v>
      </c>
      <c r="I101">
        <f>VLOOKUP($G101,Sheet2!$F$4:$G$16,2,FALSE)</f>
        <v>3.3</v>
      </c>
      <c r="J101">
        <f t="shared" si="5"/>
        <v>49.702229729999999</v>
      </c>
      <c r="K101">
        <f t="shared" si="6"/>
        <v>45.297770270000001</v>
      </c>
      <c r="L101">
        <f t="shared" si="7"/>
        <v>4.4044594599999982</v>
      </c>
    </row>
    <row r="102" spans="1:12" x14ac:dyDescent="0.3">
      <c r="A102" t="s">
        <v>10</v>
      </c>
      <c r="B102" t="s">
        <v>1396</v>
      </c>
      <c r="C102">
        <v>47</v>
      </c>
      <c r="D102">
        <v>48</v>
      </c>
      <c r="E102">
        <f t="shared" si="4"/>
        <v>-1</v>
      </c>
      <c r="F102" t="s">
        <v>1953</v>
      </c>
      <c r="G102" t="str">
        <f>IFERROR(VLOOKUP($A102,Sheet2!$A$2:$C$397,2,FALSE),"C")</f>
        <v>B+</v>
      </c>
      <c r="H102">
        <f>IFERROR(VLOOKUP($A102,Sheet2!$A$2:$C$397,3,FALSE),0)</f>
        <v>0.59550000000000003</v>
      </c>
      <c r="I102">
        <f>VLOOKUP($G102,Sheet2!$F$4:$G$16,2,FALSE)</f>
        <v>3.3</v>
      </c>
      <c r="J102">
        <f t="shared" si="5"/>
        <v>46.702249999999999</v>
      </c>
      <c r="K102">
        <f t="shared" si="6"/>
        <v>48.297750000000001</v>
      </c>
      <c r="L102">
        <f t="shared" si="7"/>
        <v>-1.5955000000000013</v>
      </c>
    </row>
    <row r="103" spans="1:12" x14ac:dyDescent="0.3">
      <c r="A103" t="s">
        <v>10</v>
      </c>
      <c r="B103" t="s">
        <v>1398</v>
      </c>
      <c r="C103">
        <v>44</v>
      </c>
      <c r="D103">
        <v>50</v>
      </c>
      <c r="E103">
        <f t="shared" si="4"/>
        <v>-6</v>
      </c>
      <c r="F103" t="s">
        <v>1953</v>
      </c>
      <c r="G103" t="str">
        <f>IFERROR(VLOOKUP($A103,Sheet2!$A$2:$C$397,2,FALSE),"C")</f>
        <v>B+</v>
      </c>
      <c r="H103">
        <f>IFERROR(VLOOKUP($A103,Sheet2!$A$2:$C$397,3,FALSE),0)</f>
        <v>0.59550000000000003</v>
      </c>
      <c r="I103">
        <f>VLOOKUP($G103,Sheet2!$F$4:$G$16,2,FALSE)</f>
        <v>3.3</v>
      </c>
      <c r="J103">
        <f t="shared" si="5"/>
        <v>43.702249999999999</v>
      </c>
      <c r="K103">
        <f t="shared" si="6"/>
        <v>50.297750000000001</v>
      </c>
      <c r="L103">
        <f t="shared" si="7"/>
        <v>-6.5955000000000013</v>
      </c>
    </row>
    <row r="104" spans="1:12" x14ac:dyDescent="0.3">
      <c r="A104" t="s">
        <v>15</v>
      </c>
      <c r="B104" t="s">
        <v>1398</v>
      </c>
      <c r="C104">
        <v>54</v>
      </c>
      <c r="D104">
        <v>44</v>
      </c>
      <c r="E104">
        <f t="shared" si="4"/>
        <v>10</v>
      </c>
      <c r="F104" t="s">
        <v>1953</v>
      </c>
      <c r="G104" t="str">
        <f>IFERROR(VLOOKUP($A104,Sheet2!$A$2:$C$397,2,FALSE),"C")</f>
        <v>A-</v>
      </c>
      <c r="H104">
        <f>IFERROR(VLOOKUP($A104,Sheet2!$A$2:$C$397,3,FALSE),0)</f>
        <v>6.8150290000000002E-2</v>
      </c>
      <c r="I104">
        <f>VLOOKUP($G104,Sheet2!$F$4:$G$16,2,FALSE)</f>
        <v>3.7</v>
      </c>
      <c r="J104">
        <f t="shared" si="5"/>
        <v>53.965924854999997</v>
      </c>
      <c r="K104">
        <f t="shared" si="6"/>
        <v>44.034075145000003</v>
      </c>
      <c r="L104">
        <f t="shared" si="7"/>
        <v>9.9318497099999945</v>
      </c>
    </row>
    <row r="105" spans="1:12" x14ac:dyDescent="0.3">
      <c r="A105" t="s">
        <v>16</v>
      </c>
      <c r="B105" t="s">
        <v>1399</v>
      </c>
      <c r="C105">
        <v>47</v>
      </c>
      <c r="D105">
        <v>52</v>
      </c>
      <c r="E105">
        <f t="shared" si="4"/>
        <v>-5</v>
      </c>
      <c r="F105" t="s">
        <v>1953</v>
      </c>
      <c r="G105" t="str">
        <f>IFERROR(VLOOKUP($A105,Sheet2!$A$2:$C$397,2,FALSE),"C")</f>
        <v>B</v>
      </c>
      <c r="H105">
        <f>IFERROR(VLOOKUP($A105,Sheet2!$A$2:$C$397,3,FALSE),0)</f>
        <v>0.26403360999999997</v>
      </c>
      <c r="I105">
        <f>VLOOKUP($G105,Sheet2!$F$4:$G$16,2,FALSE)</f>
        <v>3</v>
      </c>
      <c r="J105">
        <f t="shared" si="5"/>
        <v>46.867983195000001</v>
      </c>
      <c r="K105">
        <f t="shared" si="6"/>
        <v>52.132016804999999</v>
      </c>
      <c r="L105">
        <f t="shared" si="7"/>
        <v>-5.2640336099999985</v>
      </c>
    </row>
    <row r="106" spans="1:12" x14ac:dyDescent="0.3">
      <c r="A106" t="s">
        <v>10</v>
      </c>
      <c r="B106" t="s">
        <v>1400</v>
      </c>
      <c r="C106">
        <v>46</v>
      </c>
      <c r="D106">
        <v>48</v>
      </c>
      <c r="E106">
        <f t="shared" si="4"/>
        <v>-2</v>
      </c>
      <c r="F106" t="s">
        <v>1953</v>
      </c>
      <c r="G106" t="str">
        <f>IFERROR(VLOOKUP($A106,Sheet2!$A$2:$C$397,2,FALSE),"C")</f>
        <v>B+</v>
      </c>
      <c r="H106">
        <f>IFERROR(VLOOKUP($A106,Sheet2!$A$2:$C$397,3,FALSE),0)</f>
        <v>0.59550000000000003</v>
      </c>
      <c r="I106">
        <f>VLOOKUP($G106,Sheet2!$F$4:$G$16,2,FALSE)</f>
        <v>3.3</v>
      </c>
      <c r="J106">
        <f t="shared" si="5"/>
        <v>45.702249999999999</v>
      </c>
      <c r="K106">
        <f t="shared" si="6"/>
        <v>48.297750000000001</v>
      </c>
      <c r="L106">
        <f t="shared" si="7"/>
        <v>-2.5955000000000013</v>
      </c>
    </row>
    <row r="107" spans="1:12" x14ac:dyDescent="0.3">
      <c r="A107" t="s">
        <v>16</v>
      </c>
      <c r="B107" t="s">
        <v>1401</v>
      </c>
      <c r="C107">
        <v>49</v>
      </c>
      <c r="D107">
        <v>50</v>
      </c>
      <c r="E107">
        <f t="shared" si="4"/>
        <v>-1</v>
      </c>
      <c r="F107" t="s">
        <v>1953</v>
      </c>
      <c r="G107" t="str">
        <f>IFERROR(VLOOKUP($A107,Sheet2!$A$2:$C$397,2,FALSE),"C")</f>
        <v>B</v>
      </c>
      <c r="H107">
        <f>IFERROR(VLOOKUP($A107,Sheet2!$A$2:$C$397,3,FALSE),0)</f>
        <v>0.26403360999999997</v>
      </c>
      <c r="I107">
        <f>VLOOKUP($G107,Sheet2!$F$4:$G$16,2,FALSE)</f>
        <v>3</v>
      </c>
      <c r="J107">
        <f t="shared" si="5"/>
        <v>48.867983195000001</v>
      </c>
      <c r="K107">
        <f t="shared" si="6"/>
        <v>50.132016804999999</v>
      </c>
      <c r="L107">
        <f t="shared" si="7"/>
        <v>-1.2640336099999985</v>
      </c>
    </row>
    <row r="108" spans="1:12" x14ac:dyDescent="0.3">
      <c r="A108" t="s">
        <v>11</v>
      </c>
      <c r="B108" t="s">
        <v>1401</v>
      </c>
      <c r="C108">
        <v>53</v>
      </c>
      <c r="D108">
        <v>42</v>
      </c>
      <c r="E108">
        <f t="shared" si="4"/>
        <v>11</v>
      </c>
      <c r="F108" t="s">
        <v>1953</v>
      </c>
      <c r="G108" t="str">
        <f>IFERROR(VLOOKUP($A108,Sheet2!$A$2:$C$397,2,FALSE),"C")</f>
        <v>B-</v>
      </c>
      <c r="H108">
        <f>IFERROR(VLOOKUP($A108,Sheet2!$A$2:$C$397,3,FALSE),0)</f>
        <v>0.62980391999999996</v>
      </c>
      <c r="I108">
        <f>VLOOKUP($G108,Sheet2!$F$4:$G$16,2,FALSE)</f>
        <v>2.7</v>
      </c>
      <c r="J108">
        <f t="shared" si="5"/>
        <v>52.68509804</v>
      </c>
      <c r="K108">
        <f t="shared" si="6"/>
        <v>42.31490196</v>
      </c>
      <c r="L108">
        <f t="shared" si="7"/>
        <v>10.370196079999999</v>
      </c>
    </row>
    <row r="109" spans="1:12" x14ac:dyDescent="0.3">
      <c r="A109" t="s">
        <v>10</v>
      </c>
      <c r="B109" t="s">
        <v>1402</v>
      </c>
      <c r="C109">
        <v>50</v>
      </c>
      <c r="D109">
        <v>45</v>
      </c>
      <c r="E109">
        <f t="shared" si="4"/>
        <v>5</v>
      </c>
      <c r="F109" t="s">
        <v>1953</v>
      </c>
      <c r="G109" t="str">
        <f>IFERROR(VLOOKUP($A109,Sheet2!$A$2:$C$397,2,FALSE),"C")</f>
        <v>B+</v>
      </c>
      <c r="H109">
        <f>IFERROR(VLOOKUP($A109,Sheet2!$A$2:$C$397,3,FALSE),0)</f>
        <v>0.59550000000000003</v>
      </c>
      <c r="I109">
        <f>VLOOKUP($G109,Sheet2!$F$4:$G$16,2,FALSE)</f>
        <v>3.3</v>
      </c>
      <c r="J109">
        <f t="shared" si="5"/>
        <v>49.702249999999999</v>
      </c>
      <c r="K109">
        <f t="shared" si="6"/>
        <v>45.297750000000001</v>
      </c>
      <c r="L109">
        <f t="shared" si="7"/>
        <v>4.4044999999999987</v>
      </c>
    </row>
    <row r="110" spans="1:12" x14ac:dyDescent="0.3">
      <c r="A110" t="s">
        <v>16</v>
      </c>
      <c r="B110" t="s">
        <v>1403</v>
      </c>
      <c r="C110">
        <v>49</v>
      </c>
      <c r="D110">
        <v>49</v>
      </c>
      <c r="E110">
        <f t="shared" si="4"/>
        <v>0</v>
      </c>
      <c r="F110" t="s">
        <v>1953</v>
      </c>
      <c r="G110" t="str">
        <f>IFERROR(VLOOKUP($A110,Sheet2!$A$2:$C$397,2,FALSE),"C")</f>
        <v>B</v>
      </c>
      <c r="H110">
        <f>IFERROR(VLOOKUP($A110,Sheet2!$A$2:$C$397,3,FALSE),0)</f>
        <v>0.26403360999999997</v>
      </c>
      <c r="I110">
        <f>VLOOKUP($G110,Sheet2!$F$4:$G$16,2,FALSE)</f>
        <v>3</v>
      </c>
      <c r="J110">
        <f t="shared" si="5"/>
        <v>48.867983195000001</v>
      </c>
      <c r="K110">
        <f t="shared" si="6"/>
        <v>49.132016804999999</v>
      </c>
      <c r="L110">
        <f t="shared" si="7"/>
        <v>-0.26403360999999848</v>
      </c>
    </row>
    <row r="111" spans="1:12" x14ac:dyDescent="0.3">
      <c r="A111" t="s">
        <v>505</v>
      </c>
      <c r="B111" t="s">
        <v>1404</v>
      </c>
      <c r="C111">
        <v>50</v>
      </c>
      <c r="D111">
        <v>44</v>
      </c>
      <c r="E111">
        <f t="shared" si="4"/>
        <v>6</v>
      </c>
      <c r="F111" t="s">
        <v>1953</v>
      </c>
      <c r="G111" t="str">
        <f>IFERROR(VLOOKUP($A111,Sheet2!$A$2:$C$397,2,FALSE),"C")</f>
        <v>C</v>
      </c>
      <c r="H111">
        <f>IFERROR(VLOOKUP($A111,Sheet2!$A$2:$C$397,3,FALSE),0)</f>
        <v>0</v>
      </c>
      <c r="I111">
        <f>VLOOKUP($G111,Sheet2!$F$4:$G$16,2,FALSE)</f>
        <v>2</v>
      </c>
      <c r="J111">
        <f t="shared" si="5"/>
        <v>50</v>
      </c>
      <c r="K111">
        <f t="shared" si="6"/>
        <v>44</v>
      </c>
      <c r="L111">
        <f t="shared" si="7"/>
        <v>6</v>
      </c>
    </row>
    <row r="112" spans="1:12" x14ac:dyDescent="0.3">
      <c r="A112" t="s">
        <v>354</v>
      </c>
      <c r="B112" t="s">
        <v>1405</v>
      </c>
      <c r="C112">
        <v>56</v>
      </c>
      <c r="D112">
        <v>40</v>
      </c>
      <c r="E112">
        <f t="shared" si="4"/>
        <v>16</v>
      </c>
      <c r="F112" t="s">
        <v>1953</v>
      </c>
      <c r="G112" t="str">
        <f>IFERROR(VLOOKUP($A112,Sheet2!$A$2:$C$397,2,FALSE),"C")</f>
        <v>A+</v>
      </c>
      <c r="H112">
        <f>IFERROR(VLOOKUP($A112,Sheet2!$A$2:$C$397,3,FALSE),0)</f>
        <v>0.2</v>
      </c>
      <c r="I112">
        <f>VLOOKUP($G112,Sheet2!$F$4:$G$16,2,FALSE)</f>
        <v>4</v>
      </c>
      <c r="J112">
        <f t="shared" si="5"/>
        <v>55.9</v>
      </c>
      <c r="K112">
        <f t="shared" si="6"/>
        <v>40.1</v>
      </c>
      <c r="L112">
        <f t="shared" si="7"/>
        <v>15.799999999999997</v>
      </c>
    </row>
    <row r="113" spans="1:12" x14ac:dyDescent="0.3">
      <c r="A113" t="s">
        <v>13</v>
      </c>
      <c r="B113" t="s">
        <v>1406</v>
      </c>
      <c r="C113">
        <v>53</v>
      </c>
      <c r="D113">
        <v>45</v>
      </c>
      <c r="E113">
        <f t="shared" si="4"/>
        <v>8</v>
      </c>
      <c r="F113" t="s">
        <v>1953</v>
      </c>
      <c r="G113" t="str">
        <f>IFERROR(VLOOKUP($A113,Sheet2!$A$2:$C$397,2,FALSE),"C")</f>
        <v>A+</v>
      </c>
      <c r="H113">
        <f>IFERROR(VLOOKUP($A113,Sheet2!$A$2:$C$397,3,FALSE),0)</f>
        <v>0.61341175999999997</v>
      </c>
      <c r="I113">
        <f>VLOOKUP($G113,Sheet2!$F$4:$G$16,2,FALSE)</f>
        <v>4</v>
      </c>
      <c r="J113">
        <f t="shared" si="5"/>
        <v>52.693294119999997</v>
      </c>
      <c r="K113">
        <f t="shared" si="6"/>
        <v>45.306705880000003</v>
      </c>
      <c r="L113">
        <f t="shared" si="7"/>
        <v>7.3865882399999947</v>
      </c>
    </row>
    <row r="114" spans="1:12" x14ac:dyDescent="0.3">
      <c r="A114" t="s">
        <v>12</v>
      </c>
      <c r="B114" t="s">
        <v>1123</v>
      </c>
      <c r="C114">
        <v>53</v>
      </c>
      <c r="D114">
        <v>40</v>
      </c>
      <c r="E114">
        <f t="shared" si="4"/>
        <v>13</v>
      </c>
      <c r="F114" t="s">
        <v>1953</v>
      </c>
      <c r="G114" t="str">
        <f>IFERROR(VLOOKUP($A114,Sheet2!$A$2:$C$397,2,FALSE),"C")</f>
        <v>A</v>
      </c>
      <c r="H114">
        <f>IFERROR(VLOOKUP($A114,Sheet2!$A$2:$C$397,3,FALSE),0)</f>
        <v>-0.45775194000000002</v>
      </c>
      <c r="I114">
        <f>VLOOKUP($G114,Sheet2!$F$4:$G$16,2,FALSE)</f>
        <v>4</v>
      </c>
      <c r="J114">
        <f t="shared" si="5"/>
        <v>53.228875969999997</v>
      </c>
      <c r="K114">
        <f t="shared" si="6"/>
        <v>39.771124030000003</v>
      </c>
      <c r="L114">
        <f t="shared" si="7"/>
        <v>13.457751939999994</v>
      </c>
    </row>
    <row r="115" spans="1:12" x14ac:dyDescent="0.3">
      <c r="A115" t="s">
        <v>4</v>
      </c>
      <c r="B115" t="s">
        <v>1123</v>
      </c>
      <c r="C115">
        <v>52</v>
      </c>
      <c r="D115">
        <v>44</v>
      </c>
      <c r="E115">
        <f t="shared" si="4"/>
        <v>8</v>
      </c>
      <c r="F115" t="s">
        <v>1953</v>
      </c>
      <c r="G115" t="str">
        <f>IFERROR(VLOOKUP($A115,Sheet2!$A$2:$C$397,2,FALSE),"C")</f>
        <v>A-</v>
      </c>
      <c r="H115">
        <f>IFERROR(VLOOKUP($A115,Sheet2!$A$2:$C$397,3,FALSE),0)</f>
        <v>0.80923076999999999</v>
      </c>
      <c r="I115">
        <f>VLOOKUP($G115,Sheet2!$F$4:$G$16,2,FALSE)</f>
        <v>3.7</v>
      </c>
      <c r="J115">
        <f t="shared" si="5"/>
        <v>51.595384615</v>
      </c>
      <c r="K115">
        <f t="shared" si="6"/>
        <v>44.404615385</v>
      </c>
      <c r="L115">
        <f t="shared" si="7"/>
        <v>7.1907692300000008</v>
      </c>
    </row>
    <row r="116" spans="1:12" x14ac:dyDescent="0.3">
      <c r="A116" t="s">
        <v>366</v>
      </c>
      <c r="B116" t="s">
        <v>1407</v>
      </c>
      <c r="C116">
        <v>52</v>
      </c>
      <c r="D116">
        <v>45</v>
      </c>
      <c r="E116">
        <f t="shared" si="4"/>
        <v>7</v>
      </c>
      <c r="F116" t="s">
        <v>1953</v>
      </c>
      <c r="G116" t="str">
        <f>IFERROR(VLOOKUP($A116,Sheet2!$A$2:$C$397,2,FALSE),"C")</f>
        <v>A</v>
      </c>
      <c r="H116">
        <f>IFERROR(VLOOKUP($A116,Sheet2!$A$2:$C$397,3,FALSE),0)</f>
        <v>-1.5</v>
      </c>
      <c r="I116">
        <f>VLOOKUP($G116,Sheet2!$F$4:$G$16,2,FALSE)</f>
        <v>4</v>
      </c>
      <c r="J116">
        <f t="shared" si="5"/>
        <v>52.75</v>
      </c>
      <c r="K116">
        <f t="shared" si="6"/>
        <v>44.25</v>
      </c>
      <c r="L116">
        <f t="shared" si="7"/>
        <v>8.5</v>
      </c>
    </row>
    <row r="117" spans="1:12" x14ac:dyDescent="0.3">
      <c r="A117" t="s">
        <v>3</v>
      </c>
      <c r="B117" t="s">
        <v>1406</v>
      </c>
      <c r="C117">
        <v>52</v>
      </c>
      <c r="D117">
        <v>40</v>
      </c>
      <c r="E117">
        <f t="shared" si="4"/>
        <v>12</v>
      </c>
      <c r="F117" t="s">
        <v>1953</v>
      </c>
      <c r="G117" t="str">
        <f>IFERROR(VLOOKUP($A117,Sheet2!$A$2:$C$397,2,FALSE),"C")</f>
        <v>A-</v>
      </c>
      <c r="H117">
        <f>IFERROR(VLOOKUP($A117,Sheet2!$A$2:$C$397,3,FALSE),0)</f>
        <v>-0.78254902000000004</v>
      </c>
      <c r="I117">
        <f>VLOOKUP($G117,Sheet2!$F$4:$G$16,2,FALSE)</f>
        <v>3.7</v>
      </c>
      <c r="J117">
        <f t="shared" si="5"/>
        <v>52.391274510000002</v>
      </c>
      <c r="K117">
        <f t="shared" si="6"/>
        <v>39.608725489999998</v>
      </c>
      <c r="L117">
        <f t="shared" si="7"/>
        <v>12.782549020000005</v>
      </c>
    </row>
    <row r="118" spans="1:12" x14ac:dyDescent="0.3">
      <c r="A118" t="s">
        <v>10</v>
      </c>
      <c r="B118" t="s">
        <v>1123</v>
      </c>
      <c r="C118">
        <v>48</v>
      </c>
      <c r="D118">
        <v>48</v>
      </c>
      <c r="E118">
        <f t="shared" si="4"/>
        <v>0</v>
      </c>
      <c r="F118" t="s">
        <v>1953</v>
      </c>
      <c r="G118" t="str">
        <f>IFERROR(VLOOKUP($A118,Sheet2!$A$2:$C$397,2,FALSE),"C")</f>
        <v>B+</v>
      </c>
      <c r="H118">
        <f>IFERROR(VLOOKUP($A118,Sheet2!$A$2:$C$397,3,FALSE),0)</f>
        <v>0.59550000000000003</v>
      </c>
      <c r="I118">
        <f>VLOOKUP($G118,Sheet2!$F$4:$G$16,2,FALSE)</f>
        <v>3.3</v>
      </c>
      <c r="J118">
        <f t="shared" si="5"/>
        <v>47.702249999999999</v>
      </c>
      <c r="K118">
        <f t="shared" si="6"/>
        <v>48.297750000000001</v>
      </c>
      <c r="L118">
        <f t="shared" si="7"/>
        <v>-0.59550000000000125</v>
      </c>
    </row>
    <row r="119" spans="1:12" x14ac:dyDescent="0.3">
      <c r="A119" t="s">
        <v>16</v>
      </c>
      <c r="B119" t="s">
        <v>1408</v>
      </c>
      <c r="C119">
        <v>48</v>
      </c>
      <c r="D119">
        <v>49</v>
      </c>
      <c r="E119">
        <f t="shared" si="4"/>
        <v>-1</v>
      </c>
      <c r="F119" t="s">
        <v>1953</v>
      </c>
      <c r="G119" t="str">
        <f>IFERROR(VLOOKUP($A119,Sheet2!$A$2:$C$397,2,FALSE),"C")</f>
        <v>B</v>
      </c>
      <c r="H119">
        <f>IFERROR(VLOOKUP($A119,Sheet2!$A$2:$C$397,3,FALSE),0)</f>
        <v>0.26403360999999997</v>
      </c>
      <c r="I119">
        <f>VLOOKUP($G119,Sheet2!$F$4:$G$16,2,FALSE)</f>
        <v>3</v>
      </c>
      <c r="J119">
        <f t="shared" si="5"/>
        <v>47.867983195000001</v>
      </c>
      <c r="K119">
        <f t="shared" si="6"/>
        <v>49.132016804999999</v>
      </c>
      <c r="L119">
        <f t="shared" si="7"/>
        <v>-1.2640336099999985</v>
      </c>
    </row>
    <row r="120" spans="1:12" x14ac:dyDescent="0.3">
      <c r="A120" t="s">
        <v>9</v>
      </c>
      <c r="B120" t="s">
        <v>1409</v>
      </c>
      <c r="C120">
        <v>54</v>
      </c>
      <c r="D120">
        <v>45</v>
      </c>
      <c r="E120">
        <f t="shared" si="4"/>
        <v>9</v>
      </c>
      <c r="F120" t="s">
        <v>1953</v>
      </c>
      <c r="G120" t="str">
        <f>IFERROR(VLOOKUP($A120,Sheet2!$A$2:$C$397,2,FALSE),"C")</f>
        <v>B+</v>
      </c>
      <c r="H120">
        <f>IFERROR(VLOOKUP($A120,Sheet2!$A$2:$C$397,3,FALSE),0)</f>
        <v>6.0699999999999997E-2</v>
      </c>
      <c r="I120">
        <f>VLOOKUP($G120,Sheet2!$F$4:$G$16,2,FALSE)</f>
        <v>3.3</v>
      </c>
      <c r="J120">
        <f t="shared" si="5"/>
        <v>53.969650000000001</v>
      </c>
      <c r="K120">
        <f t="shared" si="6"/>
        <v>45.030349999999999</v>
      </c>
      <c r="L120">
        <f t="shared" si="7"/>
        <v>8.9393000000000029</v>
      </c>
    </row>
    <row r="121" spans="1:12" x14ac:dyDescent="0.3">
      <c r="A121" t="s">
        <v>14</v>
      </c>
      <c r="B121" t="s">
        <v>1410</v>
      </c>
      <c r="C121">
        <v>50</v>
      </c>
      <c r="D121">
        <v>47</v>
      </c>
      <c r="E121">
        <f t="shared" si="4"/>
        <v>3</v>
      </c>
      <c r="F121" t="s">
        <v>1953</v>
      </c>
      <c r="G121" t="str">
        <f>IFERROR(VLOOKUP($A121,Sheet2!$A$2:$C$397,2,FALSE),"C")</f>
        <v>B</v>
      </c>
      <c r="H121">
        <f>IFERROR(VLOOKUP($A121,Sheet2!$A$2:$C$397,3,FALSE),0)</f>
        <v>0.26406832000000002</v>
      </c>
      <c r="I121">
        <f>VLOOKUP($G121,Sheet2!$F$4:$G$16,2,FALSE)</f>
        <v>3</v>
      </c>
      <c r="J121">
        <f t="shared" si="5"/>
        <v>49.867965839999997</v>
      </c>
      <c r="K121">
        <f t="shared" si="6"/>
        <v>47.132034160000003</v>
      </c>
      <c r="L121">
        <f t="shared" si="7"/>
        <v>2.7359316799999931</v>
      </c>
    </row>
    <row r="122" spans="1:12" x14ac:dyDescent="0.3">
      <c r="A122" t="s">
        <v>10</v>
      </c>
      <c r="B122" t="s">
        <v>1411</v>
      </c>
      <c r="C122">
        <v>45</v>
      </c>
      <c r="D122">
        <v>49</v>
      </c>
      <c r="E122">
        <f t="shared" si="4"/>
        <v>-4</v>
      </c>
      <c r="F122" t="s">
        <v>1953</v>
      </c>
      <c r="G122" t="str">
        <f>IFERROR(VLOOKUP($A122,Sheet2!$A$2:$C$397,2,FALSE),"C")</f>
        <v>B+</v>
      </c>
      <c r="H122">
        <f>IFERROR(VLOOKUP($A122,Sheet2!$A$2:$C$397,3,FALSE),0)</f>
        <v>0.59550000000000003</v>
      </c>
      <c r="I122">
        <f>VLOOKUP($G122,Sheet2!$F$4:$G$16,2,FALSE)</f>
        <v>3.3</v>
      </c>
      <c r="J122">
        <f t="shared" si="5"/>
        <v>44.702249999999999</v>
      </c>
      <c r="K122">
        <f t="shared" si="6"/>
        <v>49.297750000000001</v>
      </c>
      <c r="L122">
        <f t="shared" si="7"/>
        <v>-4.5955000000000013</v>
      </c>
    </row>
    <row r="123" spans="1:12" x14ac:dyDescent="0.3">
      <c r="A123" t="s">
        <v>16</v>
      </c>
      <c r="B123" t="s">
        <v>1412</v>
      </c>
      <c r="C123">
        <v>48</v>
      </c>
      <c r="D123">
        <v>49</v>
      </c>
      <c r="E123">
        <f t="shared" si="4"/>
        <v>-1</v>
      </c>
      <c r="F123" t="s">
        <v>1953</v>
      </c>
      <c r="G123" t="str">
        <f>IFERROR(VLOOKUP($A123,Sheet2!$A$2:$C$397,2,FALSE),"C")</f>
        <v>B</v>
      </c>
      <c r="H123">
        <f>IFERROR(VLOOKUP($A123,Sheet2!$A$2:$C$397,3,FALSE),0)</f>
        <v>0.26403360999999997</v>
      </c>
      <c r="I123">
        <f>VLOOKUP($G123,Sheet2!$F$4:$G$16,2,FALSE)</f>
        <v>3</v>
      </c>
      <c r="J123">
        <f t="shared" si="5"/>
        <v>47.867983195000001</v>
      </c>
      <c r="K123">
        <f t="shared" si="6"/>
        <v>49.132016804999999</v>
      </c>
      <c r="L123">
        <f t="shared" si="7"/>
        <v>-1.2640336099999985</v>
      </c>
    </row>
    <row r="124" spans="1:12" x14ac:dyDescent="0.3">
      <c r="A124" t="s">
        <v>9</v>
      </c>
      <c r="B124" t="s">
        <v>1412</v>
      </c>
      <c r="C124">
        <v>50</v>
      </c>
      <c r="D124">
        <v>47</v>
      </c>
      <c r="E124">
        <f t="shared" si="4"/>
        <v>3</v>
      </c>
      <c r="F124" t="s">
        <v>1953</v>
      </c>
      <c r="G124" t="str">
        <f>IFERROR(VLOOKUP($A124,Sheet2!$A$2:$C$397,2,FALSE),"C")</f>
        <v>B+</v>
      </c>
      <c r="H124">
        <f>IFERROR(VLOOKUP($A124,Sheet2!$A$2:$C$397,3,FALSE),0)</f>
        <v>6.0699999999999997E-2</v>
      </c>
      <c r="I124">
        <f>VLOOKUP($G124,Sheet2!$F$4:$G$16,2,FALSE)</f>
        <v>3.3</v>
      </c>
      <c r="J124">
        <f t="shared" si="5"/>
        <v>49.969650000000001</v>
      </c>
      <c r="K124">
        <f t="shared" si="6"/>
        <v>47.030349999999999</v>
      </c>
      <c r="L124">
        <f t="shared" si="7"/>
        <v>2.9393000000000029</v>
      </c>
    </row>
    <row r="125" spans="1:12" x14ac:dyDescent="0.3">
      <c r="A125" t="s">
        <v>10</v>
      </c>
      <c r="B125" t="s">
        <v>1413</v>
      </c>
      <c r="C125">
        <v>44</v>
      </c>
      <c r="D125">
        <v>49</v>
      </c>
      <c r="E125">
        <f t="shared" si="4"/>
        <v>-5</v>
      </c>
      <c r="F125" t="s">
        <v>1953</v>
      </c>
      <c r="G125" t="str">
        <f>IFERROR(VLOOKUP($A125,Sheet2!$A$2:$C$397,2,FALSE),"C")</f>
        <v>B+</v>
      </c>
      <c r="H125">
        <f>IFERROR(VLOOKUP($A125,Sheet2!$A$2:$C$397,3,FALSE),0)</f>
        <v>0.59550000000000003</v>
      </c>
      <c r="I125">
        <f>VLOOKUP($G125,Sheet2!$F$4:$G$16,2,FALSE)</f>
        <v>3.3</v>
      </c>
      <c r="J125">
        <f t="shared" si="5"/>
        <v>43.702249999999999</v>
      </c>
      <c r="K125">
        <f t="shared" si="6"/>
        <v>49.297750000000001</v>
      </c>
      <c r="L125">
        <f t="shared" si="7"/>
        <v>-5.5955000000000013</v>
      </c>
    </row>
    <row r="126" spans="1:12" x14ac:dyDescent="0.3">
      <c r="A126" t="s">
        <v>16</v>
      </c>
      <c r="B126" t="s">
        <v>1414</v>
      </c>
      <c r="C126">
        <v>45</v>
      </c>
      <c r="D126">
        <v>49</v>
      </c>
      <c r="E126">
        <f t="shared" si="4"/>
        <v>-4</v>
      </c>
      <c r="F126" t="s">
        <v>1953</v>
      </c>
      <c r="G126" t="str">
        <f>IFERROR(VLOOKUP($A126,Sheet2!$A$2:$C$397,2,FALSE),"C")</f>
        <v>B</v>
      </c>
      <c r="H126">
        <f>IFERROR(VLOOKUP($A126,Sheet2!$A$2:$C$397,3,FALSE),0)</f>
        <v>0.26403360999999997</v>
      </c>
      <c r="I126">
        <f>VLOOKUP($G126,Sheet2!$F$4:$G$16,2,FALSE)</f>
        <v>3</v>
      </c>
      <c r="J126">
        <f t="shared" si="5"/>
        <v>44.867983195000001</v>
      </c>
      <c r="K126">
        <f t="shared" si="6"/>
        <v>49.132016804999999</v>
      </c>
      <c r="L126">
        <f t="shared" si="7"/>
        <v>-4.2640336099999985</v>
      </c>
    </row>
    <row r="127" spans="1:12" x14ac:dyDescent="0.3">
      <c r="A127" t="s">
        <v>354</v>
      </c>
      <c r="B127" t="s">
        <v>1415</v>
      </c>
      <c r="C127">
        <v>49</v>
      </c>
      <c r="D127">
        <v>47</v>
      </c>
      <c r="E127">
        <f t="shared" si="4"/>
        <v>2</v>
      </c>
      <c r="F127" t="s">
        <v>1953</v>
      </c>
      <c r="G127" t="str">
        <f>IFERROR(VLOOKUP($A127,Sheet2!$A$2:$C$397,2,FALSE),"C")</f>
        <v>A+</v>
      </c>
      <c r="H127">
        <f>IFERROR(VLOOKUP($A127,Sheet2!$A$2:$C$397,3,FALSE),0)</f>
        <v>0.2</v>
      </c>
      <c r="I127">
        <f>VLOOKUP($G127,Sheet2!$F$4:$G$16,2,FALSE)</f>
        <v>4</v>
      </c>
      <c r="J127">
        <f t="shared" si="5"/>
        <v>48.9</v>
      </c>
      <c r="K127">
        <f t="shared" si="6"/>
        <v>47.1</v>
      </c>
      <c r="L127">
        <f t="shared" si="7"/>
        <v>1.7999999999999972</v>
      </c>
    </row>
    <row r="128" spans="1:12" x14ac:dyDescent="0.3">
      <c r="A128" t="s">
        <v>13</v>
      </c>
      <c r="B128" t="s">
        <v>1416</v>
      </c>
      <c r="C128">
        <v>52</v>
      </c>
      <c r="D128">
        <v>46</v>
      </c>
      <c r="E128">
        <f t="shared" si="4"/>
        <v>6</v>
      </c>
      <c r="F128" t="s">
        <v>1953</v>
      </c>
      <c r="G128" t="str">
        <f>IFERROR(VLOOKUP($A128,Sheet2!$A$2:$C$397,2,FALSE),"C")</f>
        <v>A+</v>
      </c>
      <c r="H128">
        <f>IFERROR(VLOOKUP($A128,Sheet2!$A$2:$C$397,3,FALSE),0)</f>
        <v>0.61341175999999997</v>
      </c>
      <c r="I128">
        <f>VLOOKUP($G128,Sheet2!$F$4:$G$16,2,FALSE)</f>
        <v>4</v>
      </c>
      <c r="J128">
        <f t="shared" si="5"/>
        <v>51.693294119999997</v>
      </c>
      <c r="K128">
        <f t="shared" si="6"/>
        <v>46.306705880000003</v>
      </c>
      <c r="L128">
        <f t="shared" si="7"/>
        <v>5.3865882399999947</v>
      </c>
    </row>
    <row r="129" spans="1:12" x14ac:dyDescent="0.3">
      <c r="A129" t="s">
        <v>4</v>
      </c>
      <c r="B129" t="s">
        <v>1417</v>
      </c>
      <c r="C129">
        <v>51</v>
      </c>
      <c r="D129">
        <v>46</v>
      </c>
      <c r="E129">
        <f t="shared" si="4"/>
        <v>5</v>
      </c>
      <c r="F129" t="s">
        <v>1953</v>
      </c>
      <c r="G129" t="str">
        <f>IFERROR(VLOOKUP($A129,Sheet2!$A$2:$C$397,2,FALSE),"C")</f>
        <v>A-</v>
      </c>
      <c r="H129">
        <f>IFERROR(VLOOKUP($A129,Sheet2!$A$2:$C$397,3,FALSE),0)</f>
        <v>0.80923076999999999</v>
      </c>
      <c r="I129">
        <f>VLOOKUP($G129,Sheet2!$F$4:$G$16,2,FALSE)</f>
        <v>3.7</v>
      </c>
      <c r="J129">
        <f t="shared" si="5"/>
        <v>50.595384615</v>
      </c>
      <c r="K129">
        <f t="shared" si="6"/>
        <v>46.404615385</v>
      </c>
      <c r="L129">
        <f t="shared" si="7"/>
        <v>4.1907692300000008</v>
      </c>
    </row>
    <row r="130" spans="1:12" x14ac:dyDescent="0.3">
      <c r="A130" t="s">
        <v>5</v>
      </c>
      <c r="B130" t="s">
        <v>1418</v>
      </c>
      <c r="C130">
        <v>53</v>
      </c>
      <c r="D130">
        <v>41</v>
      </c>
      <c r="E130">
        <f t="shared" si="4"/>
        <v>12</v>
      </c>
      <c r="F130" t="s">
        <v>1953</v>
      </c>
      <c r="G130" t="str">
        <f>IFERROR(VLOOKUP($A130,Sheet2!$A$2:$C$397,2,FALSE),"C")</f>
        <v>A-</v>
      </c>
      <c r="H130">
        <f>IFERROR(VLOOKUP($A130,Sheet2!$A$2:$C$397,3,FALSE),0)</f>
        <v>0.43547944999999999</v>
      </c>
      <c r="I130">
        <f>VLOOKUP($G130,Sheet2!$F$4:$G$16,2,FALSE)</f>
        <v>3.7</v>
      </c>
      <c r="J130">
        <f t="shared" si="5"/>
        <v>52.782260274999999</v>
      </c>
      <c r="K130">
        <f t="shared" si="6"/>
        <v>41.217739725000001</v>
      </c>
      <c r="L130">
        <f t="shared" si="7"/>
        <v>11.564520549999997</v>
      </c>
    </row>
    <row r="131" spans="1:12" x14ac:dyDescent="0.3">
      <c r="A131" t="s">
        <v>16</v>
      </c>
      <c r="B131" t="s">
        <v>1419</v>
      </c>
      <c r="C131">
        <v>46</v>
      </c>
      <c r="D131">
        <v>51</v>
      </c>
      <c r="E131">
        <f t="shared" ref="E131:E194" si="8">C131-D131</f>
        <v>-5</v>
      </c>
      <c r="F131" t="s">
        <v>1953</v>
      </c>
      <c r="G131" t="str">
        <f>IFERROR(VLOOKUP($A131,Sheet2!$A$2:$C$397,2,FALSE),"C")</f>
        <v>B</v>
      </c>
      <c r="H131">
        <f>IFERROR(VLOOKUP($A131,Sheet2!$A$2:$C$397,3,FALSE),0)</f>
        <v>0.26403360999999997</v>
      </c>
      <c r="I131">
        <f>VLOOKUP($G131,Sheet2!$F$4:$G$16,2,FALSE)</f>
        <v>3</v>
      </c>
      <c r="J131">
        <f t="shared" ref="J131:J194" si="9">IF(OR($F131="Bush",$F131="Trump"),C131+(H131/2),C131-(H131/2))</f>
        <v>45.867983195000001</v>
      </c>
      <c r="K131">
        <f t="shared" ref="K131:K194" si="10">IF(OR($F131="Bush",$F131="Trump"),D131-(H131/2),D131+(H131/2))</f>
        <v>51.132016804999999</v>
      </c>
      <c r="L131">
        <f t="shared" ref="L131:L194" si="11">J131-K131</f>
        <v>-5.2640336099999985</v>
      </c>
    </row>
    <row r="132" spans="1:12" x14ac:dyDescent="0.3">
      <c r="A132" t="s">
        <v>6</v>
      </c>
      <c r="B132" t="s">
        <v>1419</v>
      </c>
      <c r="C132">
        <v>47</v>
      </c>
      <c r="D132">
        <v>52</v>
      </c>
      <c r="E132">
        <f t="shared" si="8"/>
        <v>-5</v>
      </c>
      <c r="F132" t="s">
        <v>1953</v>
      </c>
      <c r="G132" t="str">
        <f>IFERROR(VLOOKUP($A132,Sheet2!$A$2:$C$397,2,FALSE),"C")</f>
        <v>B</v>
      </c>
      <c r="H132">
        <f>IFERROR(VLOOKUP($A132,Sheet2!$A$2:$C$397,3,FALSE),0)</f>
        <v>0.25490195999999998</v>
      </c>
      <c r="I132">
        <f>VLOOKUP($G132,Sheet2!$F$4:$G$16,2,FALSE)</f>
        <v>3</v>
      </c>
      <c r="J132">
        <f t="shared" si="9"/>
        <v>46.872549020000001</v>
      </c>
      <c r="K132">
        <f t="shared" si="10"/>
        <v>52.127450979999999</v>
      </c>
      <c r="L132">
        <f t="shared" si="11"/>
        <v>-5.254901959999998</v>
      </c>
    </row>
    <row r="133" spans="1:12" x14ac:dyDescent="0.3">
      <c r="A133" t="s">
        <v>12</v>
      </c>
      <c r="B133" t="s">
        <v>1420</v>
      </c>
      <c r="C133">
        <v>51</v>
      </c>
      <c r="D133">
        <v>43</v>
      </c>
      <c r="E133">
        <f t="shared" si="8"/>
        <v>8</v>
      </c>
      <c r="F133" t="s">
        <v>1953</v>
      </c>
      <c r="G133" t="str">
        <f>IFERROR(VLOOKUP($A133,Sheet2!$A$2:$C$397,2,FALSE),"C")</f>
        <v>A</v>
      </c>
      <c r="H133">
        <f>IFERROR(VLOOKUP($A133,Sheet2!$A$2:$C$397,3,FALSE),0)</f>
        <v>-0.45775194000000002</v>
      </c>
      <c r="I133">
        <f>VLOOKUP($G133,Sheet2!$F$4:$G$16,2,FALSE)</f>
        <v>4</v>
      </c>
      <c r="J133">
        <f t="shared" si="9"/>
        <v>51.228875969999997</v>
      </c>
      <c r="K133">
        <f t="shared" si="10"/>
        <v>42.771124030000003</v>
      </c>
      <c r="L133">
        <f t="shared" si="11"/>
        <v>8.4577519399999943</v>
      </c>
    </row>
    <row r="134" spans="1:12" x14ac:dyDescent="0.3">
      <c r="A134" t="s">
        <v>10</v>
      </c>
      <c r="B134" t="s">
        <v>1421</v>
      </c>
      <c r="C134">
        <v>51</v>
      </c>
      <c r="D134">
        <v>45</v>
      </c>
      <c r="E134">
        <f t="shared" si="8"/>
        <v>6</v>
      </c>
      <c r="F134" t="s">
        <v>1953</v>
      </c>
      <c r="G134" t="str">
        <f>IFERROR(VLOOKUP($A134,Sheet2!$A$2:$C$397,2,FALSE),"C")</f>
        <v>B+</v>
      </c>
      <c r="H134">
        <f>IFERROR(VLOOKUP($A134,Sheet2!$A$2:$C$397,3,FALSE),0)</f>
        <v>0.59550000000000003</v>
      </c>
      <c r="I134">
        <f>VLOOKUP($G134,Sheet2!$F$4:$G$16,2,FALSE)</f>
        <v>3.3</v>
      </c>
      <c r="J134">
        <f t="shared" si="9"/>
        <v>50.702249999999999</v>
      </c>
      <c r="K134">
        <f t="shared" si="10"/>
        <v>45.297750000000001</v>
      </c>
      <c r="L134">
        <f t="shared" si="11"/>
        <v>5.4044999999999987</v>
      </c>
    </row>
    <row r="135" spans="1:12" x14ac:dyDescent="0.3">
      <c r="A135" t="s">
        <v>16</v>
      </c>
      <c r="B135" t="s">
        <v>1422</v>
      </c>
      <c r="C135">
        <v>45</v>
      </c>
      <c r="D135">
        <v>51</v>
      </c>
      <c r="E135">
        <f t="shared" si="8"/>
        <v>-6</v>
      </c>
      <c r="F135" t="s">
        <v>1953</v>
      </c>
      <c r="G135" t="str">
        <f>IFERROR(VLOOKUP($A135,Sheet2!$A$2:$C$397,2,FALSE),"C")</f>
        <v>B</v>
      </c>
      <c r="H135">
        <f>IFERROR(VLOOKUP($A135,Sheet2!$A$2:$C$397,3,FALSE),0)</f>
        <v>0.26403360999999997</v>
      </c>
      <c r="I135">
        <f>VLOOKUP($G135,Sheet2!$F$4:$G$16,2,FALSE)</f>
        <v>3</v>
      </c>
      <c r="J135">
        <f t="shared" si="9"/>
        <v>44.867983195000001</v>
      </c>
      <c r="K135">
        <f t="shared" si="10"/>
        <v>51.132016804999999</v>
      </c>
      <c r="L135">
        <f t="shared" si="11"/>
        <v>-6.2640336099999985</v>
      </c>
    </row>
    <row r="136" spans="1:12" x14ac:dyDescent="0.3">
      <c r="A136" t="s">
        <v>400</v>
      </c>
      <c r="B136" t="s">
        <v>1423</v>
      </c>
      <c r="C136">
        <v>50</v>
      </c>
      <c r="D136">
        <v>47</v>
      </c>
      <c r="E136">
        <f t="shared" si="8"/>
        <v>3</v>
      </c>
      <c r="F136" t="s">
        <v>1953</v>
      </c>
      <c r="G136" t="str">
        <f>IFERROR(VLOOKUP($A136,Sheet2!$A$2:$C$397,2,FALSE),"C")</f>
        <v>B+</v>
      </c>
      <c r="H136">
        <f>IFERROR(VLOOKUP($A136,Sheet2!$A$2:$C$397,3,FALSE),0)</f>
        <v>0.59554054000000001</v>
      </c>
      <c r="I136">
        <f>VLOOKUP($G136,Sheet2!$F$4:$G$16,2,FALSE)</f>
        <v>3.3</v>
      </c>
      <c r="J136">
        <f t="shared" si="9"/>
        <v>49.702229729999999</v>
      </c>
      <c r="K136">
        <f t="shared" si="10"/>
        <v>47.297770270000001</v>
      </c>
      <c r="L136">
        <f t="shared" si="11"/>
        <v>2.4044594599999982</v>
      </c>
    </row>
    <row r="137" spans="1:12" x14ac:dyDescent="0.3">
      <c r="A137" t="s">
        <v>14</v>
      </c>
      <c r="B137" t="s">
        <v>1125</v>
      </c>
      <c r="C137">
        <v>48</v>
      </c>
      <c r="D137">
        <v>47</v>
      </c>
      <c r="E137">
        <f t="shared" si="8"/>
        <v>1</v>
      </c>
      <c r="F137" t="s">
        <v>1953</v>
      </c>
      <c r="G137" t="str">
        <f>IFERROR(VLOOKUP($A137,Sheet2!$A$2:$C$397,2,FALSE),"C")</f>
        <v>B</v>
      </c>
      <c r="H137">
        <f>IFERROR(VLOOKUP($A137,Sheet2!$A$2:$C$397,3,FALSE),0)</f>
        <v>0.26406832000000002</v>
      </c>
      <c r="I137">
        <f>VLOOKUP($G137,Sheet2!$F$4:$G$16,2,FALSE)</f>
        <v>3</v>
      </c>
      <c r="J137">
        <f t="shared" si="9"/>
        <v>47.867965839999997</v>
      </c>
      <c r="K137">
        <f t="shared" si="10"/>
        <v>47.132034160000003</v>
      </c>
      <c r="L137">
        <f t="shared" si="11"/>
        <v>0.73593167999999309</v>
      </c>
    </row>
    <row r="138" spans="1:12" x14ac:dyDescent="0.3">
      <c r="A138" t="s">
        <v>366</v>
      </c>
      <c r="B138" t="s">
        <v>1125</v>
      </c>
      <c r="C138">
        <v>50</v>
      </c>
      <c r="D138">
        <v>47</v>
      </c>
      <c r="E138">
        <f t="shared" si="8"/>
        <v>3</v>
      </c>
      <c r="F138" t="s">
        <v>1953</v>
      </c>
      <c r="G138" t="str">
        <f>IFERROR(VLOOKUP($A138,Sheet2!$A$2:$C$397,2,FALSE),"C")</f>
        <v>A</v>
      </c>
      <c r="H138">
        <f>IFERROR(VLOOKUP($A138,Sheet2!$A$2:$C$397,3,FALSE),0)</f>
        <v>-1.5</v>
      </c>
      <c r="I138">
        <f>VLOOKUP($G138,Sheet2!$F$4:$G$16,2,FALSE)</f>
        <v>4</v>
      </c>
      <c r="J138">
        <f t="shared" si="9"/>
        <v>50.75</v>
      </c>
      <c r="K138">
        <f t="shared" si="10"/>
        <v>46.25</v>
      </c>
      <c r="L138">
        <f t="shared" si="11"/>
        <v>4.5</v>
      </c>
    </row>
    <row r="139" spans="1:12" x14ac:dyDescent="0.3">
      <c r="A139" t="s">
        <v>3</v>
      </c>
      <c r="B139" t="s">
        <v>1423</v>
      </c>
      <c r="C139">
        <v>50</v>
      </c>
      <c r="D139">
        <v>45</v>
      </c>
      <c r="E139">
        <f t="shared" si="8"/>
        <v>5</v>
      </c>
      <c r="F139" t="s">
        <v>1953</v>
      </c>
      <c r="G139" t="str">
        <f>IFERROR(VLOOKUP($A139,Sheet2!$A$2:$C$397,2,FALSE),"C")</f>
        <v>A-</v>
      </c>
      <c r="H139">
        <f>IFERROR(VLOOKUP($A139,Sheet2!$A$2:$C$397,3,FALSE),0)</f>
        <v>-0.78254902000000004</v>
      </c>
      <c r="I139">
        <f>VLOOKUP($G139,Sheet2!$F$4:$G$16,2,FALSE)</f>
        <v>3.7</v>
      </c>
      <c r="J139">
        <f t="shared" si="9"/>
        <v>50.391274510000002</v>
      </c>
      <c r="K139">
        <f t="shared" si="10"/>
        <v>44.608725489999998</v>
      </c>
      <c r="L139">
        <f t="shared" si="11"/>
        <v>5.7825490200000047</v>
      </c>
    </row>
    <row r="140" spans="1:12" x14ac:dyDescent="0.3">
      <c r="A140" t="s">
        <v>10</v>
      </c>
      <c r="B140" t="s">
        <v>1423</v>
      </c>
      <c r="C140">
        <v>49</v>
      </c>
      <c r="D140">
        <v>46</v>
      </c>
      <c r="E140">
        <f t="shared" si="8"/>
        <v>3</v>
      </c>
      <c r="F140" t="s">
        <v>1953</v>
      </c>
      <c r="G140" t="str">
        <f>IFERROR(VLOOKUP($A140,Sheet2!$A$2:$C$397,2,FALSE),"C")</f>
        <v>B+</v>
      </c>
      <c r="H140">
        <f>IFERROR(VLOOKUP($A140,Sheet2!$A$2:$C$397,3,FALSE),0)</f>
        <v>0.59550000000000003</v>
      </c>
      <c r="I140">
        <f>VLOOKUP($G140,Sheet2!$F$4:$G$16,2,FALSE)</f>
        <v>3.3</v>
      </c>
      <c r="J140">
        <f t="shared" si="9"/>
        <v>48.702249999999999</v>
      </c>
      <c r="K140">
        <f t="shared" si="10"/>
        <v>46.297750000000001</v>
      </c>
      <c r="L140">
        <f t="shared" si="11"/>
        <v>2.4044999999999987</v>
      </c>
    </row>
    <row r="141" spans="1:12" x14ac:dyDescent="0.3">
      <c r="A141" t="s">
        <v>16</v>
      </c>
      <c r="B141" t="s">
        <v>1424</v>
      </c>
      <c r="C141">
        <v>43</v>
      </c>
      <c r="D141">
        <v>54</v>
      </c>
      <c r="E141">
        <f t="shared" si="8"/>
        <v>-11</v>
      </c>
      <c r="F141" t="s">
        <v>1953</v>
      </c>
      <c r="G141" t="str">
        <f>IFERROR(VLOOKUP($A141,Sheet2!$A$2:$C$397,2,FALSE),"C")</f>
        <v>B</v>
      </c>
      <c r="H141">
        <f>IFERROR(VLOOKUP($A141,Sheet2!$A$2:$C$397,3,FALSE),0)</f>
        <v>0.26403360999999997</v>
      </c>
      <c r="I141">
        <f>VLOOKUP($G141,Sheet2!$F$4:$G$16,2,FALSE)</f>
        <v>3</v>
      </c>
      <c r="J141">
        <f t="shared" si="9"/>
        <v>42.867983195000001</v>
      </c>
      <c r="K141">
        <f t="shared" si="10"/>
        <v>54.132016804999999</v>
      </c>
      <c r="L141">
        <f t="shared" si="11"/>
        <v>-11.264033609999998</v>
      </c>
    </row>
    <row r="142" spans="1:12" x14ac:dyDescent="0.3">
      <c r="A142" t="s">
        <v>15</v>
      </c>
      <c r="B142" t="s">
        <v>1424</v>
      </c>
      <c r="C142">
        <v>48</v>
      </c>
      <c r="D142">
        <v>48</v>
      </c>
      <c r="E142">
        <f t="shared" si="8"/>
        <v>0</v>
      </c>
      <c r="F142" t="s">
        <v>1953</v>
      </c>
      <c r="G142" t="str">
        <f>IFERROR(VLOOKUP($A142,Sheet2!$A$2:$C$397,2,FALSE),"C")</f>
        <v>A-</v>
      </c>
      <c r="H142">
        <f>IFERROR(VLOOKUP($A142,Sheet2!$A$2:$C$397,3,FALSE),0)</f>
        <v>6.8150290000000002E-2</v>
      </c>
      <c r="I142">
        <f>VLOOKUP($G142,Sheet2!$F$4:$G$16,2,FALSE)</f>
        <v>3.7</v>
      </c>
      <c r="J142">
        <f t="shared" si="9"/>
        <v>47.965924854999997</v>
      </c>
      <c r="K142">
        <f t="shared" si="10"/>
        <v>48.034075145000003</v>
      </c>
      <c r="L142">
        <f t="shared" si="11"/>
        <v>-6.8150290000005498E-2</v>
      </c>
    </row>
    <row r="143" spans="1:12" x14ac:dyDescent="0.3">
      <c r="A143" t="s">
        <v>1383</v>
      </c>
      <c r="B143" t="s">
        <v>1425</v>
      </c>
      <c r="C143">
        <v>51</v>
      </c>
      <c r="D143">
        <v>43</v>
      </c>
      <c r="E143">
        <f t="shared" si="8"/>
        <v>8</v>
      </c>
      <c r="F143" t="s">
        <v>1953</v>
      </c>
      <c r="G143" t="str">
        <f>IFERROR(VLOOKUP($A143,Sheet2!$A$2:$C$397,2,FALSE),"C")</f>
        <v>C</v>
      </c>
      <c r="H143">
        <f>IFERROR(VLOOKUP($A143,Sheet2!$A$2:$C$397,3,FALSE),0)</f>
        <v>0</v>
      </c>
      <c r="I143">
        <f>VLOOKUP($G143,Sheet2!$F$4:$G$16,2,FALSE)</f>
        <v>2</v>
      </c>
      <c r="J143">
        <f t="shared" si="9"/>
        <v>51</v>
      </c>
      <c r="K143">
        <f t="shared" si="10"/>
        <v>43</v>
      </c>
      <c r="L143">
        <f t="shared" si="11"/>
        <v>8</v>
      </c>
    </row>
    <row r="144" spans="1:12" x14ac:dyDescent="0.3">
      <c r="A144" t="s">
        <v>13</v>
      </c>
      <c r="B144" t="s">
        <v>1127</v>
      </c>
      <c r="C144">
        <v>54</v>
      </c>
      <c r="D144">
        <v>43</v>
      </c>
      <c r="E144">
        <f t="shared" si="8"/>
        <v>11</v>
      </c>
      <c r="F144" t="s">
        <v>1953</v>
      </c>
      <c r="G144" t="str">
        <f>IFERROR(VLOOKUP($A144,Sheet2!$A$2:$C$397,2,FALSE),"C")</f>
        <v>A+</v>
      </c>
      <c r="H144">
        <f>IFERROR(VLOOKUP($A144,Sheet2!$A$2:$C$397,3,FALSE),0)</f>
        <v>0.61341175999999997</v>
      </c>
      <c r="I144">
        <f>VLOOKUP($G144,Sheet2!$F$4:$G$16,2,FALSE)</f>
        <v>4</v>
      </c>
      <c r="J144">
        <f t="shared" si="9"/>
        <v>53.693294119999997</v>
      </c>
      <c r="K144">
        <f t="shared" si="10"/>
        <v>43.306705880000003</v>
      </c>
      <c r="L144">
        <f t="shared" si="11"/>
        <v>10.386588239999995</v>
      </c>
    </row>
    <row r="145" spans="1:12" x14ac:dyDescent="0.3">
      <c r="A145" t="s">
        <v>4</v>
      </c>
      <c r="B145" t="s">
        <v>1127</v>
      </c>
      <c r="C145">
        <v>51</v>
      </c>
      <c r="D145">
        <v>45</v>
      </c>
      <c r="E145">
        <f t="shared" si="8"/>
        <v>6</v>
      </c>
      <c r="F145" t="s">
        <v>1953</v>
      </c>
      <c r="G145" t="str">
        <f>IFERROR(VLOOKUP($A145,Sheet2!$A$2:$C$397,2,FALSE),"C")</f>
        <v>A-</v>
      </c>
      <c r="H145">
        <f>IFERROR(VLOOKUP($A145,Sheet2!$A$2:$C$397,3,FALSE),0)</f>
        <v>0.80923076999999999</v>
      </c>
      <c r="I145">
        <f>VLOOKUP($G145,Sheet2!$F$4:$G$16,2,FALSE)</f>
        <v>3.7</v>
      </c>
      <c r="J145">
        <f t="shared" si="9"/>
        <v>50.595384615</v>
      </c>
      <c r="K145">
        <f t="shared" si="10"/>
        <v>45.404615385</v>
      </c>
      <c r="L145">
        <f t="shared" si="11"/>
        <v>5.1907692300000008</v>
      </c>
    </row>
    <row r="146" spans="1:12" x14ac:dyDescent="0.3">
      <c r="A146" t="s">
        <v>11</v>
      </c>
      <c r="B146" t="s">
        <v>1426</v>
      </c>
      <c r="C146">
        <v>50</v>
      </c>
      <c r="D146">
        <v>44</v>
      </c>
      <c r="E146">
        <f t="shared" si="8"/>
        <v>6</v>
      </c>
      <c r="F146" t="s">
        <v>1953</v>
      </c>
      <c r="G146" t="str">
        <f>IFERROR(VLOOKUP($A146,Sheet2!$A$2:$C$397,2,FALSE),"C")</f>
        <v>B-</v>
      </c>
      <c r="H146">
        <f>IFERROR(VLOOKUP($A146,Sheet2!$A$2:$C$397,3,FALSE),0)</f>
        <v>0.62980391999999996</v>
      </c>
      <c r="I146">
        <f>VLOOKUP($G146,Sheet2!$F$4:$G$16,2,FALSE)</f>
        <v>2.7</v>
      </c>
      <c r="J146">
        <f t="shared" si="9"/>
        <v>49.68509804</v>
      </c>
      <c r="K146">
        <f t="shared" si="10"/>
        <v>44.31490196</v>
      </c>
      <c r="L146">
        <f t="shared" si="11"/>
        <v>5.3701960799999995</v>
      </c>
    </row>
    <row r="147" spans="1:12" x14ac:dyDescent="0.3">
      <c r="A147" t="s">
        <v>10</v>
      </c>
      <c r="B147" t="s">
        <v>1427</v>
      </c>
      <c r="C147">
        <v>50</v>
      </c>
      <c r="D147">
        <v>46</v>
      </c>
      <c r="E147">
        <f t="shared" si="8"/>
        <v>4</v>
      </c>
      <c r="F147" t="s">
        <v>1953</v>
      </c>
      <c r="G147" t="str">
        <f>IFERROR(VLOOKUP($A147,Sheet2!$A$2:$C$397,2,FALSE),"C")</f>
        <v>B+</v>
      </c>
      <c r="H147">
        <f>IFERROR(VLOOKUP($A147,Sheet2!$A$2:$C$397,3,FALSE),0)</f>
        <v>0.59550000000000003</v>
      </c>
      <c r="I147">
        <f>VLOOKUP($G147,Sheet2!$F$4:$G$16,2,FALSE)</f>
        <v>3.3</v>
      </c>
      <c r="J147">
        <f t="shared" si="9"/>
        <v>49.702249999999999</v>
      </c>
      <c r="K147">
        <f t="shared" si="10"/>
        <v>46.297750000000001</v>
      </c>
      <c r="L147">
        <f t="shared" si="11"/>
        <v>3.4044999999999987</v>
      </c>
    </row>
    <row r="148" spans="1:12" x14ac:dyDescent="0.3">
      <c r="A148" t="s">
        <v>16</v>
      </c>
      <c r="B148" t="s">
        <v>1427</v>
      </c>
      <c r="C148">
        <v>47</v>
      </c>
      <c r="D148">
        <v>49</v>
      </c>
      <c r="E148">
        <f t="shared" si="8"/>
        <v>-2</v>
      </c>
      <c r="F148" t="s">
        <v>1953</v>
      </c>
      <c r="G148" t="str">
        <f>IFERROR(VLOOKUP($A148,Sheet2!$A$2:$C$397,2,FALSE),"C")</f>
        <v>B</v>
      </c>
      <c r="H148">
        <f>IFERROR(VLOOKUP($A148,Sheet2!$A$2:$C$397,3,FALSE),0)</f>
        <v>0.26403360999999997</v>
      </c>
      <c r="I148">
        <f>VLOOKUP($G148,Sheet2!$F$4:$G$16,2,FALSE)</f>
        <v>3</v>
      </c>
      <c r="J148">
        <f t="shared" si="9"/>
        <v>46.867983195000001</v>
      </c>
      <c r="K148">
        <f t="shared" si="10"/>
        <v>49.132016804999999</v>
      </c>
      <c r="L148">
        <f t="shared" si="11"/>
        <v>-2.2640336099999985</v>
      </c>
    </row>
    <row r="149" spans="1:12" x14ac:dyDescent="0.3">
      <c r="A149" t="s">
        <v>9</v>
      </c>
      <c r="B149" t="s">
        <v>1428</v>
      </c>
      <c r="C149">
        <v>52</v>
      </c>
      <c r="D149">
        <v>45</v>
      </c>
      <c r="E149">
        <f t="shared" si="8"/>
        <v>7</v>
      </c>
      <c r="F149" t="s">
        <v>1953</v>
      </c>
      <c r="G149" t="str">
        <f>IFERROR(VLOOKUP($A149,Sheet2!$A$2:$C$397,2,FALSE),"C")</f>
        <v>B+</v>
      </c>
      <c r="H149">
        <f>IFERROR(VLOOKUP($A149,Sheet2!$A$2:$C$397,3,FALSE),0)</f>
        <v>6.0699999999999997E-2</v>
      </c>
      <c r="I149">
        <f>VLOOKUP($G149,Sheet2!$F$4:$G$16,2,FALSE)</f>
        <v>3.3</v>
      </c>
      <c r="J149">
        <f t="shared" si="9"/>
        <v>51.969650000000001</v>
      </c>
      <c r="K149">
        <f t="shared" si="10"/>
        <v>45.030349999999999</v>
      </c>
      <c r="L149">
        <f t="shared" si="11"/>
        <v>6.9393000000000029</v>
      </c>
    </row>
    <row r="150" spans="1:12" x14ac:dyDescent="0.3">
      <c r="A150" t="s">
        <v>354</v>
      </c>
      <c r="B150" t="s">
        <v>1428</v>
      </c>
      <c r="C150">
        <v>49</v>
      </c>
      <c r="D150">
        <v>46</v>
      </c>
      <c r="E150">
        <f t="shared" si="8"/>
        <v>3</v>
      </c>
      <c r="F150" t="s">
        <v>1953</v>
      </c>
      <c r="G150" t="str">
        <f>IFERROR(VLOOKUP($A150,Sheet2!$A$2:$C$397,2,FALSE),"C")</f>
        <v>A+</v>
      </c>
      <c r="H150">
        <f>IFERROR(VLOOKUP($A150,Sheet2!$A$2:$C$397,3,FALSE),0)</f>
        <v>0.2</v>
      </c>
      <c r="I150">
        <f>VLOOKUP($G150,Sheet2!$F$4:$G$16,2,FALSE)</f>
        <v>4</v>
      </c>
      <c r="J150">
        <f t="shared" si="9"/>
        <v>48.9</v>
      </c>
      <c r="K150">
        <f t="shared" si="10"/>
        <v>46.1</v>
      </c>
      <c r="L150">
        <f t="shared" si="11"/>
        <v>2.7999999999999972</v>
      </c>
    </row>
    <row r="151" spans="1:12" x14ac:dyDescent="0.3">
      <c r="A151" t="s">
        <v>10</v>
      </c>
      <c r="B151" t="s">
        <v>1429</v>
      </c>
      <c r="C151">
        <v>48</v>
      </c>
      <c r="D151">
        <v>47</v>
      </c>
      <c r="E151">
        <f t="shared" si="8"/>
        <v>1</v>
      </c>
      <c r="F151" t="s">
        <v>1953</v>
      </c>
      <c r="G151" t="str">
        <f>IFERROR(VLOOKUP($A151,Sheet2!$A$2:$C$397,2,FALSE),"C")</f>
        <v>B+</v>
      </c>
      <c r="H151">
        <f>IFERROR(VLOOKUP($A151,Sheet2!$A$2:$C$397,3,FALSE),0)</f>
        <v>0.59550000000000003</v>
      </c>
      <c r="I151">
        <f>VLOOKUP($G151,Sheet2!$F$4:$G$16,2,FALSE)</f>
        <v>3.3</v>
      </c>
      <c r="J151">
        <f t="shared" si="9"/>
        <v>47.702249999999999</v>
      </c>
      <c r="K151">
        <f t="shared" si="10"/>
        <v>47.297750000000001</v>
      </c>
      <c r="L151">
        <f t="shared" si="11"/>
        <v>0.40449999999999875</v>
      </c>
    </row>
    <row r="152" spans="1:12" x14ac:dyDescent="0.3">
      <c r="A152" t="s">
        <v>505</v>
      </c>
      <c r="B152" t="s">
        <v>1430</v>
      </c>
      <c r="C152">
        <v>53</v>
      </c>
      <c r="D152">
        <v>42</v>
      </c>
      <c r="E152">
        <f t="shared" si="8"/>
        <v>11</v>
      </c>
      <c r="F152" t="s">
        <v>1953</v>
      </c>
      <c r="G152" t="str">
        <f>IFERROR(VLOOKUP($A152,Sheet2!$A$2:$C$397,2,FALSE),"C")</f>
        <v>C</v>
      </c>
      <c r="H152">
        <f>IFERROR(VLOOKUP($A152,Sheet2!$A$2:$C$397,3,FALSE),0)</f>
        <v>0</v>
      </c>
      <c r="I152">
        <f>VLOOKUP($G152,Sheet2!$F$4:$G$16,2,FALSE)</f>
        <v>2</v>
      </c>
      <c r="J152">
        <f t="shared" si="9"/>
        <v>53</v>
      </c>
      <c r="K152">
        <f t="shared" si="10"/>
        <v>42</v>
      </c>
      <c r="L152">
        <f t="shared" si="11"/>
        <v>11</v>
      </c>
    </row>
    <row r="153" spans="1:12" x14ac:dyDescent="0.3">
      <c r="A153" t="s">
        <v>5</v>
      </c>
      <c r="B153" t="s">
        <v>1430</v>
      </c>
      <c r="C153">
        <v>53</v>
      </c>
      <c r="D153">
        <v>41</v>
      </c>
      <c r="E153">
        <f t="shared" si="8"/>
        <v>12</v>
      </c>
      <c r="F153" t="s">
        <v>1953</v>
      </c>
      <c r="G153" t="str">
        <f>IFERROR(VLOOKUP($A153,Sheet2!$A$2:$C$397,2,FALSE),"C")</f>
        <v>A-</v>
      </c>
      <c r="H153">
        <f>IFERROR(VLOOKUP($A153,Sheet2!$A$2:$C$397,3,FALSE),0)</f>
        <v>0.43547944999999999</v>
      </c>
      <c r="I153">
        <f>VLOOKUP($G153,Sheet2!$F$4:$G$16,2,FALSE)</f>
        <v>3.7</v>
      </c>
      <c r="J153">
        <f t="shared" si="9"/>
        <v>52.782260274999999</v>
      </c>
      <c r="K153">
        <f t="shared" si="10"/>
        <v>41.217739725000001</v>
      </c>
      <c r="L153">
        <f t="shared" si="11"/>
        <v>11.564520549999997</v>
      </c>
    </row>
    <row r="154" spans="1:12" x14ac:dyDescent="0.3">
      <c r="A154" t="s">
        <v>366</v>
      </c>
      <c r="B154" t="s">
        <v>1431</v>
      </c>
      <c r="C154">
        <v>51</v>
      </c>
      <c r="D154">
        <v>46</v>
      </c>
      <c r="E154">
        <f t="shared" si="8"/>
        <v>5</v>
      </c>
      <c r="F154" t="s">
        <v>1953</v>
      </c>
      <c r="G154" t="str">
        <f>IFERROR(VLOOKUP($A154,Sheet2!$A$2:$C$397,2,FALSE),"C")</f>
        <v>A</v>
      </c>
      <c r="H154">
        <f>IFERROR(VLOOKUP($A154,Sheet2!$A$2:$C$397,3,FALSE),0)</f>
        <v>-1.5</v>
      </c>
      <c r="I154">
        <f>VLOOKUP($G154,Sheet2!$F$4:$G$16,2,FALSE)</f>
        <v>4</v>
      </c>
      <c r="J154">
        <f t="shared" si="9"/>
        <v>51.75</v>
      </c>
      <c r="K154">
        <f t="shared" si="10"/>
        <v>45.25</v>
      </c>
      <c r="L154">
        <f t="shared" si="11"/>
        <v>6.5</v>
      </c>
    </row>
    <row r="155" spans="1:12" x14ac:dyDescent="0.3">
      <c r="A155" t="s">
        <v>10</v>
      </c>
      <c r="B155" t="s">
        <v>1431</v>
      </c>
      <c r="C155">
        <v>49</v>
      </c>
      <c r="D155">
        <v>47</v>
      </c>
      <c r="E155">
        <f t="shared" si="8"/>
        <v>2</v>
      </c>
      <c r="F155" t="s">
        <v>1953</v>
      </c>
      <c r="G155" t="str">
        <f>IFERROR(VLOOKUP($A155,Sheet2!$A$2:$C$397,2,FALSE),"C")</f>
        <v>B+</v>
      </c>
      <c r="H155">
        <f>IFERROR(VLOOKUP($A155,Sheet2!$A$2:$C$397,3,FALSE),0)</f>
        <v>0.59550000000000003</v>
      </c>
      <c r="I155">
        <f>VLOOKUP($G155,Sheet2!$F$4:$G$16,2,FALSE)</f>
        <v>3.3</v>
      </c>
      <c r="J155">
        <f t="shared" si="9"/>
        <v>48.702249999999999</v>
      </c>
      <c r="K155">
        <f t="shared" si="10"/>
        <v>47.297750000000001</v>
      </c>
      <c r="L155">
        <f t="shared" si="11"/>
        <v>1.4044999999999987</v>
      </c>
    </row>
    <row r="156" spans="1:12" x14ac:dyDescent="0.3">
      <c r="A156" t="s">
        <v>16</v>
      </c>
      <c r="B156" t="s">
        <v>1432</v>
      </c>
      <c r="C156">
        <v>46</v>
      </c>
      <c r="D156">
        <v>52</v>
      </c>
      <c r="E156">
        <f t="shared" si="8"/>
        <v>-6</v>
      </c>
      <c r="F156" t="s">
        <v>1953</v>
      </c>
      <c r="G156" t="str">
        <f>IFERROR(VLOOKUP($A156,Sheet2!$A$2:$C$397,2,FALSE),"C")</f>
        <v>B</v>
      </c>
      <c r="H156">
        <f>IFERROR(VLOOKUP($A156,Sheet2!$A$2:$C$397,3,FALSE),0)</f>
        <v>0.26403360999999997</v>
      </c>
      <c r="I156">
        <f>VLOOKUP($G156,Sheet2!$F$4:$G$16,2,FALSE)</f>
        <v>3</v>
      </c>
      <c r="J156">
        <f t="shared" si="9"/>
        <v>45.867983195000001</v>
      </c>
      <c r="K156">
        <f t="shared" si="10"/>
        <v>52.132016804999999</v>
      </c>
      <c r="L156">
        <f t="shared" si="11"/>
        <v>-6.2640336099999985</v>
      </c>
    </row>
    <row r="157" spans="1:12" x14ac:dyDescent="0.3">
      <c r="A157" t="s">
        <v>3</v>
      </c>
      <c r="B157" t="s">
        <v>1432</v>
      </c>
      <c r="C157">
        <v>51</v>
      </c>
      <c r="D157">
        <v>42</v>
      </c>
      <c r="E157">
        <f t="shared" si="8"/>
        <v>9</v>
      </c>
      <c r="F157" t="s">
        <v>1953</v>
      </c>
      <c r="G157" t="str">
        <f>IFERROR(VLOOKUP($A157,Sheet2!$A$2:$C$397,2,FALSE),"C")</f>
        <v>A-</v>
      </c>
      <c r="H157">
        <f>IFERROR(VLOOKUP($A157,Sheet2!$A$2:$C$397,3,FALSE),0)</f>
        <v>-0.78254902000000004</v>
      </c>
      <c r="I157">
        <f>VLOOKUP($G157,Sheet2!$F$4:$G$16,2,FALSE)</f>
        <v>3.7</v>
      </c>
      <c r="J157">
        <f t="shared" si="9"/>
        <v>51.391274510000002</v>
      </c>
      <c r="K157">
        <f t="shared" si="10"/>
        <v>41.608725489999998</v>
      </c>
      <c r="L157">
        <f t="shared" si="11"/>
        <v>9.7825490200000047</v>
      </c>
    </row>
    <row r="158" spans="1:12" x14ac:dyDescent="0.3">
      <c r="A158" t="s">
        <v>10</v>
      </c>
      <c r="B158" t="s">
        <v>1433</v>
      </c>
      <c r="C158">
        <v>52</v>
      </c>
      <c r="D158">
        <v>44</v>
      </c>
      <c r="E158">
        <f t="shared" si="8"/>
        <v>8</v>
      </c>
      <c r="F158" t="s">
        <v>1953</v>
      </c>
      <c r="G158" t="str">
        <f>IFERROR(VLOOKUP($A158,Sheet2!$A$2:$C$397,2,FALSE),"C")</f>
        <v>B+</v>
      </c>
      <c r="H158">
        <f>IFERROR(VLOOKUP($A158,Sheet2!$A$2:$C$397,3,FALSE),0)</f>
        <v>0.59550000000000003</v>
      </c>
      <c r="I158">
        <f>VLOOKUP($G158,Sheet2!$F$4:$G$16,2,FALSE)</f>
        <v>3.3</v>
      </c>
      <c r="J158">
        <f t="shared" si="9"/>
        <v>51.702249999999999</v>
      </c>
      <c r="K158">
        <f t="shared" si="10"/>
        <v>44.297750000000001</v>
      </c>
      <c r="L158">
        <f t="shared" si="11"/>
        <v>7.4044999999999987</v>
      </c>
    </row>
    <row r="159" spans="1:12" x14ac:dyDescent="0.3">
      <c r="A159" t="s">
        <v>15</v>
      </c>
      <c r="B159" t="s">
        <v>1434</v>
      </c>
      <c r="C159">
        <v>49</v>
      </c>
      <c r="D159">
        <v>48</v>
      </c>
      <c r="E159">
        <f t="shared" si="8"/>
        <v>1</v>
      </c>
      <c r="F159" t="s">
        <v>1953</v>
      </c>
      <c r="G159" t="str">
        <f>IFERROR(VLOOKUP($A159,Sheet2!$A$2:$C$397,2,FALSE),"C")</f>
        <v>A-</v>
      </c>
      <c r="H159">
        <f>IFERROR(VLOOKUP($A159,Sheet2!$A$2:$C$397,3,FALSE),0)</f>
        <v>6.8150290000000002E-2</v>
      </c>
      <c r="I159">
        <f>VLOOKUP($G159,Sheet2!$F$4:$G$16,2,FALSE)</f>
        <v>3.7</v>
      </c>
      <c r="J159">
        <f t="shared" si="9"/>
        <v>48.965924854999997</v>
      </c>
      <c r="K159">
        <f t="shared" si="10"/>
        <v>48.034075145000003</v>
      </c>
      <c r="L159">
        <f t="shared" si="11"/>
        <v>0.9318497099999945</v>
      </c>
    </row>
    <row r="160" spans="1:12" x14ac:dyDescent="0.3">
      <c r="A160" t="s">
        <v>10</v>
      </c>
      <c r="B160" t="s">
        <v>1435</v>
      </c>
      <c r="C160">
        <v>47</v>
      </c>
      <c r="D160">
        <v>46</v>
      </c>
      <c r="E160">
        <f t="shared" si="8"/>
        <v>1</v>
      </c>
      <c r="F160" t="s">
        <v>1953</v>
      </c>
      <c r="G160" t="str">
        <f>IFERROR(VLOOKUP($A160,Sheet2!$A$2:$C$397,2,FALSE),"C")</f>
        <v>B+</v>
      </c>
      <c r="H160">
        <f>IFERROR(VLOOKUP($A160,Sheet2!$A$2:$C$397,3,FALSE),0)</f>
        <v>0.59550000000000003</v>
      </c>
      <c r="I160">
        <f>VLOOKUP($G160,Sheet2!$F$4:$G$16,2,FALSE)</f>
        <v>3.3</v>
      </c>
      <c r="J160">
        <f t="shared" si="9"/>
        <v>46.702249999999999</v>
      </c>
      <c r="K160">
        <f t="shared" si="10"/>
        <v>46.297750000000001</v>
      </c>
      <c r="L160">
        <f t="shared" si="11"/>
        <v>0.40449999999999875</v>
      </c>
    </row>
    <row r="161" spans="1:12" x14ac:dyDescent="0.3">
      <c r="A161" t="s">
        <v>16</v>
      </c>
      <c r="B161" t="s">
        <v>1436</v>
      </c>
      <c r="C161">
        <v>45</v>
      </c>
      <c r="D161">
        <v>52</v>
      </c>
      <c r="E161">
        <f t="shared" si="8"/>
        <v>-7</v>
      </c>
      <c r="F161" t="s">
        <v>1953</v>
      </c>
      <c r="G161" t="str">
        <f>IFERROR(VLOOKUP($A161,Sheet2!$A$2:$C$397,2,FALSE),"C")</f>
        <v>B</v>
      </c>
      <c r="H161">
        <f>IFERROR(VLOOKUP($A161,Sheet2!$A$2:$C$397,3,FALSE),0)</f>
        <v>0.26403360999999997</v>
      </c>
      <c r="I161">
        <f>VLOOKUP($G161,Sheet2!$F$4:$G$16,2,FALSE)</f>
        <v>3</v>
      </c>
      <c r="J161">
        <f t="shared" si="9"/>
        <v>44.867983195000001</v>
      </c>
      <c r="K161">
        <f t="shared" si="10"/>
        <v>52.132016804999999</v>
      </c>
      <c r="L161">
        <f t="shared" si="11"/>
        <v>-7.2640336099999985</v>
      </c>
    </row>
    <row r="162" spans="1:12" x14ac:dyDescent="0.3">
      <c r="A162" t="s">
        <v>13</v>
      </c>
      <c r="B162" t="s">
        <v>1128</v>
      </c>
      <c r="C162">
        <v>47</v>
      </c>
      <c r="D162">
        <v>51</v>
      </c>
      <c r="E162">
        <f t="shared" si="8"/>
        <v>-4</v>
      </c>
      <c r="F162" t="s">
        <v>1953</v>
      </c>
      <c r="G162" t="str">
        <f>IFERROR(VLOOKUP($A162,Sheet2!$A$2:$C$397,2,FALSE),"C")</f>
        <v>A+</v>
      </c>
      <c r="H162">
        <f>IFERROR(VLOOKUP($A162,Sheet2!$A$2:$C$397,3,FALSE),0)</f>
        <v>0.61341175999999997</v>
      </c>
      <c r="I162">
        <f>VLOOKUP($G162,Sheet2!$F$4:$G$16,2,FALSE)</f>
        <v>4</v>
      </c>
      <c r="J162">
        <f t="shared" si="9"/>
        <v>46.693294119999997</v>
      </c>
      <c r="K162">
        <f t="shared" si="10"/>
        <v>51.306705880000003</v>
      </c>
      <c r="L162">
        <f t="shared" si="11"/>
        <v>-4.6134117600000053</v>
      </c>
    </row>
    <row r="163" spans="1:12" x14ac:dyDescent="0.3">
      <c r="A163" t="s">
        <v>4</v>
      </c>
      <c r="B163" t="s">
        <v>1128</v>
      </c>
      <c r="C163">
        <v>51</v>
      </c>
      <c r="D163">
        <v>46</v>
      </c>
      <c r="E163">
        <f t="shared" si="8"/>
        <v>5</v>
      </c>
      <c r="F163" t="s">
        <v>1953</v>
      </c>
      <c r="G163" t="str">
        <f>IFERROR(VLOOKUP($A163,Sheet2!$A$2:$C$397,2,FALSE),"C")</f>
        <v>A-</v>
      </c>
      <c r="H163">
        <f>IFERROR(VLOOKUP($A163,Sheet2!$A$2:$C$397,3,FALSE),0)</f>
        <v>0.80923076999999999</v>
      </c>
      <c r="I163">
        <f>VLOOKUP($G163,Sheet2!$F$4:$G$16,2,FALSE)</f>
        <v>3.7</v>
      </c>
      <c r="J163">
        <f t="shared" si="9"/>
        <v>50.595384615</v>
      </c>
      <c r="K163">
        <f t="shared" si="10"/>
        <v>46.404615385</v>
      </c>
      <c r="L163">
        <f t="shared" si="11"/>
        <v>4.1907692300000008</v>
      </c>
    </row>
    <row r="164" spans="1:12" x14ac:dyDescent="0.3">
      <c r="A164" t="s">
        <v>366</v>
      </c>
      <c r="B164" t="s">
        <v>1437</v>
      </c>
      <c r="C164">
        <v>48</v>
      </c>
      <c r="D164">
        <v>49</v>
      </c>
      <c r="E164">
        <f t="shared" si="8"/>
        <v>-1</v>
      </c>
      <c r="F164" t="s">
        <v>1953</v>
      </c>
      <c r="G164" t="str">
        <f>IFERROR(VLOOKUP($A164,Sheet2!$A$2:$C$397,2,FALSE),"C")</f>
        <v>A</v>
      </c>
      <c r="H164">
        <f>IFERROR(VLOOKUP($A164,Sheet2!$A$2:$C$397,3,FALSE),0)</f>
        <v>-1.5</v>
      </c>
      <c r="I164">
        <f>VLOOKUP($G164,Sheet2!$F$4:$G$16,2,FALSE)</f>
        <v>4</v>
      </c>
      <c r="J164">
        <f t="shared" si="9"/>
        <v>48.75</v>
      </c>
      <c r="K164">
        <f t="shared" si="10"/>
        <v>48.25</v>
      </c>
      <c r="L164">
        <f t="shared" si="11"/>
        <v>0.5</v>
      </c>
    </row>
    <row r="165" spans="1:12" x14ac:dyDescent="0.3">
      <c r="A165" t="s">
        <v>10</v>
      </c>
      <c r="B165" t="s">
        <v>1437</v>
      </c>
      <c r="C165">
        <v>48</v>
      </c>
      <c r="D165">
        <v>47</v>
      </c>
      <c r="E165">
        <f t="shared" si="8"/>
        <v>1</v>
      </c>
      <c r="F165" t="s">
        <v>1953</v>
      </c>
      <c r="G165" t="str">
        <f>IFERROR(VLOOKUP($A165,Sheet2!$A$2:$C$397,2,FALSE),"C")</f>
        <v>B+</v>
      </c>
      <c r="H165">
        <f>IFERROR(VLOOKUP($A165,Sheet2!$A$2:$C$397,3,FALSE),0)</f>
        <v>0.59550000000000003</v>
      </c>
      <c r="I165">
        <f>VLOOKUP($G165,Sheet2!$F$4:$G$16,2,FALSE)</f>
        <v>3.3</v>
      </c>
      <c r="J165">
        <f t="shared" si="9"/>
        <v>47.702249999999999</v>
      </c>
      <c r="K165">
        <f t="shared" si="10"/>
        <v>47.297750000000001</v>
      </c>
      <c r="L165">
        <f t="shared" si="11"/>
        <v>0.40449999999999875</v>
      </c>
    </row>
    <row r="166" spans="1:12" x14ac:dyDescent="0.3">
      <c r="A166" t="s">
        <v>5</v>
      </c>
      <c r="B166" t="s">
        <v>1437</v>
      </c>
      <c r="C166">
        <v>50</v>
      </c>
      <c r="D166">
        <v>43</v>
      </c>
      <c r="E166">
        <f t="shared" si="8"/>
        <v>7</v>
      </c>
      <c r="F166" t="s">
        <v>1953</v>
      </c>
      <c r="G166" t="str">
        <f>IFERROR(VLOOKUP($A166,Sheet2!$A$2:$C$397,2,FALSE),"C")</f>
        <v>A-</v>
      </c>
      <c r="H166">
        <f>IFERROR(VLOOKUP($A166,Sheet2!$A$2:$C$397,3,FALSE),0)</f>
        <v>0.43547944999999999</v>
      </c>
      <c r="I166">
        <f>VLOOKUP($G166,Sheet2!$F$4:$G$16,2,FALSE)</f>
        <v>3.7</v>
      </c>
      <c r="J166">
        <f t="shared" si="9"/>
        <v>49.782260274999999</v>
      </c>
      <c r="K166">
        <f t="shared" si="10"/>
        <v>43.217739725000001</v>
      </c>
      <c r="L166">
        <f t="shared" si="11"/>
        <v>6.5645205499999975</v>
      </c>
    </row>
    <row r="167" spans="1:12" x14ac:dyDescent="0.3">
      <c r="A167" t="s">
        <v>10</v>
      </c>
      <c r="B167" t="s">
        <v>1438</v>
      </c>
      <c r="C167">
        <v>47</v>
      </c>
      <c r="D167">
        <v>50</v>
      </c>
      <c r="E167">
        <f t="shared" si="8"/>
        <v>-3</v>
      </c>
      <c r="F167" t="s">
        <v>1953</v>
      </c>
      <c r="G167" t="str">
        <f>IFERROR(VLOOKUP($A167,Sheet2!$A$2:$C$397,2,FALSE),"C")</f>
        <v>B+</v>
      </c>
      <c r="H167">
        <f>IFERROR(VLOOKUP($A167,Sheet2!$A$2:$C$397,3,FALSE),0)</f>
        <v>0.59550000000000003</v>
      </c>
      <c r="I167">
        <f>VLOOKUP($G167,Sheet2!$F$4:$G$16,2,FALSE)</f>
        <v>3.3</v>
      </c>
      <c r="J167">
        <f t="shared" si="9"/>
        <v>46.702249999999999</v>
      </c>
      <c r="K167">
        <f t="shared" si="10"/>
        <v>50.297750000000001</v>
      </c>
      <c r="L167">
        <f t="shared" si="11"/>
        <v>-3.5955000000000013</v>
      </c>
    </row>
    <row r="168" spans="1:12" x14ac:dyDescent="0.3">
      <c r="A168" t="s">
        <v>16</v>
      </c>
      <c r="B168" t="s">
        <v>1439</v>
      </c>
      <c r="C168">
        <v>46</v>
      </c>
      <c r="D168">
        <v>52</v>
      </c>
      <c r="E168">
        <f t="shared" si="8"/>
        <v>-6</v>
      </c>
      <c r="F168" t="s">
        <v>1953</v>
      </c>
      <c r="G168" t="str">
        <f>IFERROR(VLOOKUP($A168,Sheet2!$A$2:$C$397,2,FALSE),"C")</f>
        <v>B</v>
      </c>
      <c r="H168">
        <f>IFERROR(VLOOKUP($A168,Sheet2!$A$2:$C$397,3,FALSE),0)</f>
        <v>0.26403360999999997</v>
      </c>
      <c r="I168">
        <f>VLOOKUP($G168,Sheet2!$F$4:$G$16,2,FALSE)</f>
        <v>3</v>
      </c>
      <c r="J168">
        <f t="shared" si="9"/>
        <v>45.867983195000001</v>
      </c>
      <c r="K168">
        <f t="shared" si="10"/>
        <v>52.132016804999999</v>
      </c>
      <c r="L168">
        <f t="shared" si="11"/>
        <v>-6.2640336099999985</v>
      </c>
    </row>
    <row r="169" spans="1:12" x14ac:dyDescent="0.3">
      <c r="A169" t="s">
        <v>14</v>
      </c>
      <c r="B169" t="s">
        <v>1439</v>
      </c>
      <c r="C169">
        <v>49</v>
      </c>
      <c r="D169">
        <v>48</v>
      </c>
      <c r="E169">
        <f t="shared" si="8"/>
        <v>1</v>
      </c>
      <c r="F169" t="s">
        <v>1953</v>
      </c>
      <c r="G169" t="str">
        <f>IFERROR(VLOOKUP($A169,Sheet2!$A$2:$C$397,2,FALSE),"C")</f>
        <v>B</v>
      </c>
      <c r="H169">
        <f>IFERROR(VLOOKUP($A169,Sheet2!$A$2:$C$397,3,FALSE),0)</f>
        <v>0.26406832000000002</v>
      </c>
      <c r="I169">
        <f>VLOOKUP($G169,Sheet2!$F$4:$G$16,2,FALSE)</f>
        <v>3</v>
      </c>
      <c r="J169">
        <f t="shared" si="9"/>
        <v>48.867965839999997</v>
      </c>
      <c r="K169">
        <f t="shared" si="10"/>
        <v>48.132034160000003</v>
      </c>
      <c r="L169">
        <f t="shared" si="11"/>
        <v>0.73593167999999309</v>
      </c>
    </row>
    <row r="170" spans="1:12" x14ac:dyDescent="0.3">
      <c r="A170" t="s">
        <v>10</v>
      </c>
      <c r="B170" t="s">
        <v>1440</v>
      </c>
      <c r="C170">
        <v>49</v>
      </c>
      <c r="D170">
        <v>45</v>
      </c>
      <c r="E170">
        <f t="shared" si="8"/>
        <v>4</v>
      </c>
      <c r="F170" t="s">
        <v>1953</v>
      </c>
      <c r="G170" t="str">
        <f>IFERROR(VLOOKUP($A170,Sheet2!$A$2:$C$397,2,FALSE),"C")</f>
        <v>B+</v>
      </c>
      <c r="H170">
        <f>IFERROR(VLOOKUP($A170,Sheet2!$A$2:$C$397,3,FALSE),0)</f>
        <v>0.59550000000000003</v>
      </c>
      <c r="I170">
        <f>VLOOKUP($G170,Sheet2!$F$4:$G$16,2,FALSE)</f>
        <v>3.3</v>
      </c>
      <c r="J170">
        <f t="shared" si="9"/>
        <v>48.702249999999999</v>
      </c>
      <c r="K170">
        <f t="shared" si="10"/>
        <v>45.297750000000001</v>
      </c>
      <c r="L170">
        <f t="shared" si="11"/>
        <v>3.4044999999999987</v>
      </c>
    </row>
    <row r="171" spans="1:12" x14ac:dyDescent="0.3">
      <c r="A171" t="s">
        <v>9</v>
      </c>
      <c r="B171" t="s">
        <v>1441</v>
      </c>
      <c r="C171">
        <v>51</v>
      </c>
      <c r="D171">
        <v>46</v>
      </c>
      <c r="E171">
        <f t="shared" si="8"/>
        <v>5</v>
      </c>
      <c r="F171" t="s">
        <v>1953</v>
      </c>
      <c r="G171" t="str">
        <f>IFERROR(VLOOKUP($A171,Sheet2!$A$2:$C$397,2,FALSE),"C")</f>
        <v>B+</v>
      </c>
      <c r="H171">
        <f>IFERROR(VLOOKUP($A171,Sheet2!$A$2:$C$397,3,FALSE),0)</f>
        <v>6.0699999999999997E-2</v>
      </c>
      <c r="I171">
        <f>VLOOKUP($G171,Sheet2!$F$4:$G$16,2,FALSE)</f>
        <v>3.3</v>
      </c>
      <c r="J171">
        <f t="shared" si="9"/>
        <v>50.969650000000001</v>
      </c>
      <c r="K171">
        <f t="shared" si="10"/>
        <v>46.030349999999999</v>
      </c>
      <c r="L171">
        <f t="shared" si="11"/>
        <v>4.9393000000000029</v>
      </c>
    </row>
    <row r="172" spans="1:12" x14ac:dyDescent="0.3">
      <c r="A172" t="s">
        <v>3</v>
      </c>
      <c r="B172" t="s">
        <v>1442</v>
      </c>
      <c r="C172">
        <v>49</v>
      </c>
      <c r="D172">
        <v>44</v>
      </c>
      <c r="E172">
        <f t="shared" si="8"/>
        <v>5</v>
      </c>
      <c r="F172" t="s">
        <v>1953</v>
      </c>
      <c r="G172" t="str">
        <f>IFERROR(VLOOKUP($A172,Sheet2!$A$2:$C$397,2,FALSE),"C")</f>
        <v>A-</v>
      </c>
      <c r="H172">
        <f>IFERROR(VLOOKUP($A172,Sheet2!$A$2:$C$397,3,FALSE),0)</f>
        <v>-0.78254902000000004</v>
      </c>
      <c r="I172">
        <f>VLOOKUP($G172,Sheet2!$F$4:$G$16,2,FALSE)</f>
        <v>3.7</v>
      </c>
      <c r="J172">
        <f t="shared" si="9"/>
        <v>49.391274510000002</v>
      </c>
      <c r="K172">
        <f t="shared" si="10"/>
        <v>43.608725489999998</v>
      </c>
      <c r="L172">
        <f t="shared" si="11"/>
        <v>5.7825490200000047</v>
      </c>
    </row>
    <row r="173" spans="1:12" x14ac:dyDescent="0.3">
      <c r="A173" t="s">
        <v>10</v>
      </c>
      <c r="B173" t="s">
        <v>1443</v>
      </c>
      <c r="C173">
        <v>46</v>
      </c>
      <c r="D173">
        <v>49</v>
      </c>
      <c r="E173">
        <f t="shared" si="8"/>
        <v>-3</v>
      </c>
      <c r="F173" t="s">
        <v>1953</v>
      </c>
      <c r="G173" t="str">
        <f>IFERROR(VLOOKUP($A173,Sheet2!$A$2:$C$397,2,FALSE),"C")</f>
        <v>B+</v>
      </c>
      <c r="H173">
        <f>IFERROR(VLOOKUP($A173,Sheet2!$A$2:$C$397,3,FALSE),0)</f>
        <v>0.59550000000000003</v>
      </c>
      <c r="I173">
        <f>VLOOKUP($G173,Sheet2!$F$4:$G$16,2,FALSE)</f>
        <v>3.3</v>
      </c>
      <c r="J173">
        <f t="shared" si="9"/>
        <v>45.702249999999999</v>
      </c>
      <c r="K173">
        <f t="shared" si="10"/>
        <v>49.297750000000001</v>
      </c>
      <c r="L173">
        <f t="shared" si="11"/>
        <v>-3.5955000000000013</v>
      </c>
    </row>
    <row r="174" spans="1:12" x14ac:dyDescent="0.3">
      <c r="A174" t="s">
        <v>16</v>
      </c>
      <c r="B174" t="s">
        <v>1444</v>
      </c>
      <c r="C174">
        <v>45</v>
      </c>
      <c r="D174">
        <v>51</v>
      </c>
      <c r="E174">
        <f t="shared" si="8"/>
        <v>-6</v>
      </c>
      <c r="F174" t="s">
        <v>1953</v>
      </c>
      <c r="G174" t="str">
        <f>IFERROR(VLOOKUP($A174,Sheet2!$A$2:$C$397,2,FALSE),"C")</f>
        <v>B</v>
      </c>
      <c r="H174">
        <f>IFERROR(VLOOKUP($A174,Sheet2!$A$2:$C$397,3,FALSE),0)</f>
        <v>0.26403360999999997</v>
      </c>
      <c r="I174">
        <f>VLOOKUP($G174,Sheet2!$F$4:$G$16,2,FALSE)</f>
        <v>3</v>
      </c>
      <c r="J174">
        <f t="shared" si="9"/>
        <v>44.867983195000001</v>
      </c>
      <c r="K174">
        <f t="shared" si="10"/>
        <v>51.132016804999999</v>
      </c>
      <c r="L174">
        <f t="shared" si="11"/>
        <v>-6.2640336099999985</v>
      </c>
    </row>
    <row r="175" spans="1:12" x14ac:dyDescent="0.3">
      <c r="A175" t="s">
        <v>400</v>
      </c>
      <c r="B175" t="s">
        <v>1445</v>
      </c>
      <c r="C175">
        <v>46</v>
      </c>
      <c r="D175">
        <v>45</v>
      </c>
      <c r="E175">
        <f t="shared" si="8"/>
        <v>1</v>
      </c>
      <c r="F175" t="s">
        <v>1953</v>
      </c>
      <c r="G175" t="str">
        <f>IFERROR(VLOOKUP($A175,Sheet2!$A$2:$C$397,2,FALSE),"C")</f>
        <v>B+</v>
      </c>
      <c r="H175">
        <f>IFERROR(VLOOKUP($A175,Sheet2!$A$2:$C$397,3,FALSE),0)</f>
        <v>0.59554054000000001</v>
      </c>
      <c r="I175">
        <f>VLOOKUP($G175,Sheet2!$F$4:$G$16,2,FALSE)</f>
        <v>3.3</v>
      </c>
      <c r="J175">
        <f t="shared" si="9"/>
        <v>45.702229729999999</v>
      </c>
      <c r="K175">
        <f t="shared" si="10"/>
        <v>45.297770270000001</v>
      </c>
      <c r="L175">
        <f t="shared" si="11"/>
        <v>0.40445945999999822</v>
      </c>
    </row>
    <row r="176" spans="1:12" x14ac:dyDescent="0.3">
      <c r="A176" t="s">
        <v>8</v>
      </c>
      <c r="B176" t="s">
        <v>1130</v>
      </c>
      <c r="C176">
        <v>51</v>
      </c>
      <c r="D176">
        <v>46</v>
      </c>
      <c r="E176">
        <f t="shared" si="8"/>
        <v>5</v>
      </c>
      <c r="F176" t="s">
        <v>1953</v>
      </c>
      <c r="G176" t="str">
        <f>IFERROR(VLOOKUP($A176,Sheet2!$A$2:$C$397,2,FALSE),"C")</f>
        <v>B</v>
      </c>
      <c r="H176">
        <f>IFERROR(VLOOKUP($A176,Sheet2!$A$2:$C$397,3,FALSE),0)</f>
        <v>-0.97508196999999996</v>
      </c>
      <c r="I176">
        <f>VLOOKUP($G176,Sheet2!$F$4:$G$16,2,FALSE)</f>
        <v>3</v>
      </c>
      <c r="J176">
        <f t="shared" si="9"/>
        <v>51.487540985000003</v>
      </c>
      <c r="K176">
        <f t="shared" si="10"/>
        <v>45.512459014999997</v>
      </c>
      <c r="L176">
        <f t="shared" si="11"/>
        <v>5.9750819700000051</v>
      </c>
    </row>
    <row r="177" spans="1:12" x14ac:dyDescent="0.3">
      <c r="A177" t="s">
        <v>11</v>
      </c>
      <c r="B177" t="s">
        <v>1446</v>
      </c>
      <c r="C177">
        <v>48</v>
      </c>
      <c r="D177">
        <v>47</v>
      </c>
      <c r="E177">
        <f t="shared" si="8"/>
        <v>1</v>
      </c>
      <c r="F177" t="s">
        <v>1953</v>
      </c>
      <c r="G177" t="str">
        <f>IFERROR(VLOOKUP($A177,Sheet2!$A$2:$C$397,2,FALSE),"C")</f>
        <v>B-</v>
      </c>
      <c r="H177">
        <f>IFERROR(VLOOKUP($A177,Sheet2!$A$2:$C$397,3,FALSE),0)</f>
        <v>0.62980391999999996</v>
      </c>
      <c r="I177">
        <f>VLOOKUP($G177,Sheet2!$F$4:$G$16,2,FALSE)</f>
        <v>2.7</v>
      </c>
      <c r="J177">
        <f t="shared" si="9"/>
        <v>47.68509804</v>
      </c>
      <c r="K177">
        <f t="shared" si="10"/>
        <v>47.31490196</v>
      </c>
      <c r="L177">
        <f t="shared" si="11"/>
        <v>0.37019607999999948</v>
      </c>
    </row>
    <row r="178" spans="1:12" x14ac:dyDescent="0.3">
      <c r="A178" t="s">
        <v>10</v>
      </c>
      <c r="B178" t="s">
        <v>1130</v>
      </c>
      <c r="C178">
        <v>49</v>
      </c>
      <c r="D178">
        <v>45</v>
      </c>
      <c r="E178">
        <f t="shared" si="8"/>
        <v>4</v>
      </c>
      <c r="F178" t="s">
        <v>1953</v>
      </c>
      <c r="G178" t="str">
        <f>IFERROR(VLOOKUP($A178,Sheet2!$A$2:$C$397,2,FALSE),"C")</f>
        <v>B+</v>
      </c>
      <c r="H178">
        <f>IFERROR(VLOOKUP($A178,Sheet2!$A$2:$C$397,3,FALSE),0)</f>
        <v>0.59550000000000003</v>
      </c>
      <c r="I178">
        <f>VLOOKUP($G178,Sheet2!$F$4:$G$16,2,FALSE)</f>
        <v>3.3</v>
      </c>
      <c r="J178">
        <f t="shared" si="9"/>
        <v>48.702249999999999</v>
      </c>
      <c r="K178">
        <f t="shared" si="10"/>
        <v>45.297750000000001</v>
      </c>
      <c r="L178">
        <f t="shared" si="11"/>
        <v>3.4044999999999987</v>
      </c>
    </row>
    <row r="179" spans="1:12" x14ac:dyDescent="0.3">
      <c r="A179" t="s">
        <v>4</v>
      </c>
      <c r="B179" t="s">
        <v>1131</v>
      </c>
      <c r="C179">
        <v>49</v>
      </c>
      <c r="D179">
        <v>48</v>
      </c>
      <c r="E179">
        <f t="shared" si="8"/>
        <v>1</v>
      </c>
      <c r="F179" t="s">
        <v>1953</v>
      </c>
      <c r="G179" t="str">
        <f>IFERROR(VLOOKUP($A179,Sheet2!$A$2:$C$397,2,FALSE),"C")</f>
        <v>A-</v>
      </c>
      <c r="H179">
        <f>IFERROR(VLOOKUP($A179,Sheet2!$A$2:$C$397,3,FALSE),0)</f>
        <v>0.80923076999999999</v>
      </c>
      <c r="I179">
        <f>VLOOKUP($G179,Sheet2!$F$4:$G$16,2,FALSE)</f>
        <v>3.7</v>
      </c>
      <c r="J179">
        <f t="shared" si="9"/>
        <v>48.595384615</v>
      </c>
      <c r="K179">
        <f t="shared" si="10"/>
        <v>48.404615385</v>
      </c>
      <c r="L179">
        <f t="shared" si="11"/>
        <v>0.19076923000000079</v>
      </c>
    </row>
    <row r="180" spans="1:12" x14ac:dyDescent="0.3">
      <c r="A180" t="s">
        <v>366</v>
      </c>
      <c r="B180" t="s">
        <v>1447</v>
      </c>
      <c r="C180">
        <v>49</v>
      </c>
      <c r="D180">
        <v>47</v>
      </c>
      <c r="E180">
        <f t="shared" si="8"/>
        <v>2</v>
      </c>
      <c r="F180" t="s">
        <v>1953</v>
      </c>
      <c r="G180" t="str">
        <f>IFERROR(VLOOKUP($A180,Sheet2!$A$2:$C$397,2,FALSE),"C")</f>
        <v>A</v>
      </c>
      <c r="H180">
        <f>IFERROR(VLOOKUP($A180,Sheet2!$A$2:$C$397,3,FALSE),0)</f>
        <v>-1.5</v>
      </c>
      <c r="I180">
        <f>VLOOKUP($G180,Sheet2!$F$4:$G$16,2,FALSE)</f>
        <v>4</v>
      </c>
      <c r="J180">
        <f t="shared" si="9"/>
        <v>49.75</v>
      </c>
      <c r="K180">
        <f t="shared" si="10"/>
        <v>46.25</v>
      </c>
      <c r="L180">
        <f t="shared" si="11"/>
        <v>3.5</v>
      </c>
    </row>
    <row r="181" spans="1:12" x14ac:dyDescent="0.3">
      <c r="A181" t="s">
        <v>10</v>
      </c>
      <c r="B181" t="s">
        <v>1447</v>
      </c>
      <c r="C181">
        <v>48</v>
      </c>
      <c r="D181">
        <v>48</v>
      </c>
      <c r="E181">
        <f t="shared" si="8"/>
        <v>0</v>
      </c>
      <c r="F181" t="s">
        <v>1953</v>
      </c>
      <c r="G181" t="str">
        <f>IFERROR(VLOOKUP($A181,Sheet2!$A$2:$C$397,2,FALSE),"C")</f>
        <v>B+</v>
      </c>
      <c r="H181">
        <f>IFERROR(VLOOKUP($A181,Sheet2!$A$2:$C$397,3,FALSE),0)</f>
        <v>0.59550000000000003</v>
      </c>
      <c r="I181">
        <f>VLOOKUP($G181,Sheet2!$F$4:$G$16,2,FALSE)</f>
        <v>3.3</v>
      </c>
      <c r="J181">
        <f t="shared" si="9"/>
        <v>47.702249999999999</v>
      </c>
      <c r="K181">
        <f t="shared" si="10"/>
        <v>48.297750000000001</v>
      </c>
      <c r="L181">
        <f t="shared" si="11"/>
        <v>-0.59550000000000125</v>
      </c>
    </row>
    <row r="182" spans="1:12" x14ac:dyDescent="0.3">
      <c r="A182" t="s">
        <v>5</v>
      </c>
      <c r="B182" t="s">
        <v>1448</v>
      </c>
      <c r="C182">
        <v>46</v>
      </c>
      <c r="D182">
        <v>45</v>
      </c>
      <c r="E182">
        <f t="shared" si="8"/>
        <v>1</v>
      </c>
      <c r="F182" t="s">
        <v>1953</v>
      </c>
      <c r="G182" t="str">
        <f>IFERROR(VLOOKUP($A182,Sheet2!$A$2:$C$397,2,FALSE),"C")</f>
        <v>A-</v>
      </c>
      <c r="H182">
        <f>IFERROR(VLOOKUP($A182,Sheet2!$A$2:$C$397,3,FALSE),0)</f>
        <v>0.43547944999999999</v>
      </c>
      <c r="I182">
        <f>VLOOKUP($G182,Sheet2!$F$4:$G$16,2,FALSE)</f>
        <v>3.7</v>
      </c>
      <c r="J182">
        <f t="shared" si="9"/>
        <v>45.782260274999999</v>
      </c>
      <c r="K182">
        <f t="shared" si="10"/>
        <v>45.217739725000001</v>
      </c>
      <c r="L182">
        <f t="shared" si="11"/>
        <v>0.56452054999999746</v>
      </c>
    </row>
    <row r="183" spans="1:12" x14ac:dyDescent="0.3">
      <c r="A183" t="s">
        <v>16</v>
      </c>
      <c r="B183" t="s">
        <v>1449</v>
      </c>
      <c r="C183">
        <v>45</v>
      </c>
      <c r="D183">
        <v>53</v>
      </c>
      <c r="E183">
        <f t="shared" si="8"/>
        <v>-8</v>
      </c>
      <c r="F183" t="s">
        <v>1953</v>
      </c>
      <c r="G183" t="str">
        <f>IFERROR(VLOOKUP($A183,Sheet2!$A$2:$C$397,2,FALSE),"C")</f>
        <v>B</v>
      </c>
      <c r="H183">
        <f>IFERROR(VLOOKUP($A183,Sheet2!$A$2:$C$397,3,FALSE),0)</f>
        <v>0.26403360999999997</v>
      </c>
      <c r="I183">
        <f>VLOOKUP($G183,Sheet2!$F$4:$G$16,2,FALSE)</f>
        <v>3</v>
      </c>
      <c r="J183">
        <f t="shared" si="9"/>
        <v>44.867983195000001</v>
      </c>
      <c r="K183">
        <f t="shared" si="10"/>
        <v>53.132016804999999</v>
      </c>
      <c r="L183">
        <f t="shared" si="11"/>
        <v>-8.2640336099999985</v>
      </c>
    </row>
    <row r="184" spans="1:12" x14ac:dyDescent="0.3">
      <c r="A184" t="s">
        <v>10</v>
      </c>
      <c r="B184" t="s">
        <v>1450</v>
      </c>
      <c r="C184">
        <v>46</v>
      </c>
      <c r="D184">
        <v>50</v>
      </c>
      <c r="E184">
        <f t="shared" si="8"/>
        <v>-4</v>
      </c>
      <c r="F184" t="s">
        <v>1953</v>
      </c>
      <c r="G184" t="str">
        <f>IFERROR(VLOOKUP($A184,Sheet2!$A$2:$C$397,2,FALSE),"C")</f>
        <v>B+</v>
      </c>
      <c r="H184">
        <f>IFERROR(VLOOKUP($A184,Sheet2!$A$2:$C$397,3,FALSE),0)</f>
        <v>0.59550000000000003</v>
      </c>
      <c r="I184">
        <f>VLOOKUP($G184,Sheet2!$F$4:$G$16,2,FALSE)</f>
        <v>3.3</v>
      </c>
      <c r="J184">
        <f t="shared" si="9"/>
        <v>45.702249999999999</v>
      </c>
      <c r="K184">
        <f t="shared" si="10"/>
        <v>50.297750000000001</v>
      </c>
      <c r="L184">
        <f t="shared" si="11"/>
        <v>-4.5955000000000013</v>
      </c>
    </row>
    <row r="185" spans="1:12" x14ac:dyDescent="0.3">
      <c r="A185" t="s">
        <v>6</v>
      </c>
      <c r="B185" t="s">
        <v>1451</v>
      </c>
      <c r="C185">
        <v>50</v>
      </c>
      <c r="D185">
        <v>50</v>
      </c>
      <c r="E185">
        <f t="shared" si="8"/>
        <v>0</v>
      </c>
      <c r="F185" t="s">
        <v>1953</v>
      </c>
      <c r="G185" t="str">
        <f>IFERROR(VLOOKUP($A185,Sheet2!$A$2:$C$397,2,FALSE),"C")</f>
        <v>B</v>
      </c>
      <c r="H185">
        <f>IFERROR(VLOOKUP($A185,Sheet2!$A$2:$C$397,3,FALSE),0)</f>
        <v>0.25490195999999998</v>
      </c>
      <c r="I185">
        <f>VLOOKUP($G185,Sheet2!$F$4:$G$16,2,FALSE)</f>
        <v>3</v>
      </c>
      <c r="J185">
        <f t="shared" si="9"/>
        <v>49.872549020000001</v>
      </c>
      <c r="K185">
        <f t="shared" si="10"/>
        <v>50.127450979999999</v>
      </c>
      <c r="L185">
        <f t="shared" si="11"/>
        <v>-0.25490195999999798</v>
      </c>
    </row>
    <row r="186" spans="1:12" x14ac:dyDescent="0.3">
      <c r="A186" t="s">
        <v>3</v>
      </c>
      <c r="B186" t="s">
        <v>1452</v>
      </c>
      <c r="C186">
        <v>48</v>
      </c>
      <c r="D186">
        <v>44</v>
      </c>
      <c r="E186">
        <f t="shared" si="8"/>
        <v>4</v>
      </c>
      <c r="F186" t="s">
        <v>1953</v>
      </c>
      <c r="G186" t="str">
        <f>IFERROR(VLOOKUP($A186,Sheet2!$A$2:$C$397,2,FALSE),"C")</f>
        <v>A-</v>
      </c>
      <c r="H186">
        <f>IFERROR(VLOOKUP($A186,Sheet2!$A$2:$C$397,3,FALSE),0)</f>
        <v>-0.78254902000000004</v>
      </c>
      <c r="I186">
        <f>VLOOKUP($G186,Sheet2!$F$4:$G$16,2,FALSE)</f>
        <v>3.7</v>
      </c>
      <c r="J186">
        <f t="shared" si="9"/>
        <v>48.391274510000002</v>
      </c>
      <c r="K186">
        <f t="shared" si="10"/>
        <v>43.608725489999998</v>
      </c>
      <c r="L186">
        <f t="shared" si="11"/>
        <v>4.7825490200000047</v>
      </c>
    </row>
    <row r="187" spans="1:12" x14ac:dyDescent="0.3">
      <c r="A187" t="s">
        <v>12</v>
      </c>
      <c r="B187" t="s">
        <v>1453</v>
      </c>
      <c r="C187">
        <v>50</v>
      </c>
      <c r="D187">
        <v>46</v>
      </c>
      <c r="E187">
        <f t="shared" si="8"/>
        <v>4</v>
      </c>
      <c r="F187" t="s">
        <v>1953</v>
      </c>
      <c r="G187" t="str">
        <f>IFERROR(VLOOKUP($A187,Sheet2!$A$2:$C$397,2,FALSE),"C")</f>
        <v>A</v>
      </c>
      <c r="H187">
        <f>IFERROR(VLOOKUP($A187,Sheet2!$A$2:$C$397,3,FALSE),0)</f>
        <v>-0.45775194000000002</v>
      </c>
      <c r="I187">
        <f>VLOOKUP($G187,Sheet2!$F$4:$G$16,2,FALSE)</f>
        <v>4</v>
      </c>
      <c r="J187">
        <f t="shared" si="9"/>
        <v>50.228875969999997</v>
      </c>
      <c r="K187">
        <f t="shared" si="10"/>
        <v>45.771124030000003</v>
      </c>
      <c r="L187">
        <f t="shared" si="11"/>
        <v>4.4577519399999943</v>
      </c>
    </row>
    <row r="188" spans="1:12" x14ac:dyDescent="0.3">
      <c r="A188" t="s">
        <v>10</v>
      </c>
      <c r="B188" t="s">
        <v>1453</v>
      </c>
      <c r="C188">
        <v>46</v>
      </c>
      <c r="D188">
        <v>49</v>
      </c>
      <c r="E188">
        <f t="shared" si="8"/>
        <v>-3</v>
      </c>
      <c r="F188" t="s">
        <v>1953</v>
      </c>
      <c r="G188" t="str">
        <f>IFERROR(VLOOKUP($A188,Sheet2!$A$2:$C$397,2,FALSE),"C")</f>
        <v>B+</v>
      </c>
      <c r="H188">
        <f>IFERROR(VLOOKUP($A188,Sheet2!$A$2:$C$397,3,FALSE),0)</f>
        <v>0.59550000000000003</v>
      </c>
      <c r="I188">
        <f>VLOOKUP($G188,Sheet2!$F$4:$G$16,2,FALSE)</f>
        <v>3.3</v>
      </c>
      <c r="J188">
        <f t="shared" si="9"/>
        <v>45.702249999999999</v>
      </c>
      <c r="K188">
        <f t="shared" si="10"/>
        <v>49.297750000000001</v>
      </c>
      <c r="L188">
        <f t="shared" si="11"/>
        <v>-3.5955000000000013</v>
      </c>
    </row>
    <row r="189" spans="1:12" x14ac:dyDescent="0.3">
      <c r="A189" t="s">
        <v>16</v>
      </c>
      <c r="B189" t="s">
        <v>1454</v>
      </c>
      <c r="C189">
        <v>46</v>
      </c>
      <c r="D189">
        <v>51</v>
      </c>
      <c r="E189">
        <f t="shared" si="8"/>
        <v>-5</v>
      </c>
      <c r="F189" t="s">
        <v>1953</v>
      </c>
      <c r="G189" t="str">
        <f>IFERROR(VLOOKUP($A189,Sheet2!$A$2:$C$397,2,FALSE),"C")</f>
        <v>B</v>
      </c>
      <c r="H189">
        <f>IFERROR(VLOOKUP($A189,Sheet2!$A$2:$C$397,3,FALSE),0)</f>
        <v>0.26403360999999997</v>
      </c>
      <c r="I189">
        <f>VLOOKUP($G189,Sheet2!$F$4:$G$16,2,FALSE)</f>
        <v>3</v>
      </c>
      <c r="J189">
        <f t="shared" si="9"/>
        <v>45.867983195000001</v>
      </c>
      <c r="K189">
        <f t="shared" si="10"/>
        <v>51.132016804999999</v>
      </c>
      <c r="L189">
        <f t="shared" si="11"/>
        <v>-5.2640336099999985</v>
      </c>
    </row>
    <row r="190" spans="1:12" x14ac:dyDescent="0.3">
      <c r="A190" t="s">
        <v>14</v>
      </c>
      <c r="B190" t="s">
        <v>1455</v>
      </c>
      <c r="C190">
        <v>47</v>
      </c>
      <c r="D190">
        <v>48</v>
      </c>
      <c r="E190">
        <f t="shared" si="8"/>
        <v>-1</v>
      </c>
      <c r="F190" t="s">
        <v>1953</v>
      </c>
      <c r="G190" t="str">
        <f>IFERROR(VLOOKUP($A190,Sheet2!$A$2:$C$397,2,FALSE),"C")</f>
        <v>B</v>
      </c>
      <c r="H190">
        <f>IFERROR(VLOOKUP($A190,Sheet2!$A$2:$C$397,3,FALSE),0)</f>
        <v>0.26406832000000002</v>
      </c>
      <c r="I190">
        <f>VLOOKUP($G190,Sheet2!$F$4:$G$16,2,FALSE)</f>
        <v>3</v>
      </c>
      <c r="J190">
        <f t="shared" si="9"/>
        <v>46.867965839999997</v>
      </c>
      <c r="K190">
        <f t="shared" si="10"/>
        <v>48.132034160000003</v>
      </c>
      <c r="L190">
        <f t="shared" si="11"/>
        <v>-1.2640683200000069</v>
      </c>
    </row>
    <row r="191" spans="1:12" x14ac:dyDescent="0.3">
      <c r="A191" t="s">
        <v>11</v>
      </c>
      <c r="B191" t="s">
        <v>1456</v>
      </c>
      <c r="C191">
        <v>51</v>
      </c>
      <c r="D191">
        <v>44</v>
      </c>
      <c r="E191">
        <f t="shared" si="8"/>
        <v>7</v>
      </c>
      <c r="F191" t="s">
        <v>1953</v>
      </c>
      <c r="G191" t="str">
        <f>IFERROR(VLOOKUP($A191,Sheet2!$A$2:$C$397,2,FALSE),"C")</f>
        <v>B-</v>
      </c>
      <c r="H191">
        <f>IFERROR(VLOOKUP($A191,Sheet2!$A$2:$C$397,3,FALSE),0)</f>
        <v>0.62980391999999996</v>
      </c>
      <c r="I191">
        <f>VLOOKUP($G191,Sheet2!$F$4:$G$16,2,FALSE)</f>
        <v>2.7</v>
      </c>
      <c r="J191">
        <f t="shared" si="9"/>
        <v>50.68509804</v>
      </c>
      <c r="K191">
        <f t="shared" si="10"/>
        <v>44.31490196</v>
      </c>
      <c r="L191">
        <f t="shared" si="11"/>
        <v>6.3701960799999995</v>
      </c>
    </row>
    <row r="192" spans="1:12" x14ac:dyDescent="0.3">
      <c r="A192" t="s">
        <v>366</v>
      </c>
      <c r="B192" t="s">
        <v>1457</v>
      </c>
      <c r="C192">
        <v>48</v>
      </c>
      <c r="D192">
        <v>46</v>
      </c>
      <c r="E192">
        <f t="shared" si="8"/>
        <v>2</v>
      </c>
      <c r="F192" t="s">
        <v>1953</v>
      </c>
      <c r="G192" t="str">
        <f>IFERROR(VLOOKUP($A192,Sheet2!$A$2:$C$397,2,FALSE),"C")</f>
        <v>A</v>
      </c>
      <c r="H192">
        <f>IFERROR(VLOOKUP($A192,Sheet2!$A$2:$C$397,3,FALSE),0)</f>
        <v>-1.5</v>
      </c>
      <c r="I192">
        <f>VLOOKUP($G192,Sheet2!$F$4:$G$16,2,FALSE)</f>
        <v>4</v>
      </c>
      <c r="J192">
        <f t="shared" si="9"/>
        <v>48.75</v>
      </c>
      <c r="K192">
        <f t="shared" si="10"/>
        <v>45.25</v>
      </c>
      <c r="L192">
        <f t="shared" si="11"/>
        <v>3.5</v>
      </c>
    </row>
    <row r="193" spans="1:12" x14ac:dyDescent="0.3">
      <c r="A193" t="s">
        <v>10</v>
      </c>
      <c r="B193" t="s">
        <v>1458</v>
      </c>
      <c r="C193">
        <v>45</v>
      </c>
      <c r="D193">
        <v>50</v>
      </c>
      <c r="E193">
        <f t="shared" si="8"/>
        <v>-5</v>
      </c>
      <c r="F193" t="s">
        <v>1953</v>
      </c>
      <c r="G193" t="str">
        <f>IFERROR(VLOOKUP($A193,Sheet2!$A$2:$C$397,2,FALSE),"C")</f>
        <v>B+</v>
      </c>
      <c r="H193">
        <f>IFERROR(VLOOKUP($A193,Sheet2!$A$2:$C$397,3,FALSE),0)</f>
        <v>0.59550000000000003</v>
      </c>
      <c r="I193">
        <f>VLOOKUP($G193,Sheet2!$F$4:$G$16,2,FALSE)</f>
        <v>3.3</v>
      </c>
      <c r="J193">
        <f t="shared" si="9"/>
        <v>44.702249999999999</v>
      </c>
      <c r="K193">
        <f t="shared" si="10"/>
        <v>50.297750000000001</v>
      </c>
      <c r="L193">
        <f t="shared" si="11"/>
        <v>-5.5955000000000013</v>
      </c>
    </row>
    <row r="194" spans="1:12" x14ac:dyDescent="0.3">
      <c r="A194" t="s">
        <v>505</v>
      </c>
      <c r="B194" t="s">
        <v>1457</v>
      </c>
      <c r="C194">
        <v>50</v>
      </c>
      <c r="D194">
        <v>44</v>
      </c>
      <c r="E194">
        <f t="shared" si="8"/>
        <v>6</v>
      </c>
      <c r="F194" t="s">
        <v>1953</v>
      </c>
      <c r="G194" t="str">
        <f>IFERROR(VLOOKUP($A194,Sheet2!$A$2:$C$397,2,FALSE),"C")</f>
        <v>C</v>
      </c>
      <c r="H194">
        <f>IFERROR(VLOOKUP($A194,Sheet2!$A$2:$C$397,3,FALSE),0)</f>
        <v>0</v>
      </c>
      <c r="I194">
        <f>VLOOKUP($G194,Sheet2!$F$4:$G$16,2,FALSE)</f>
        <v>2</v>
      </c>
      <c r="J194">
        <f t="shared" si="9"/>
        <v>50</v>
      </c>
      <c r="K194">
        <f t="shared" si="10"/>
        <v>44</v>
      </c>
      <c r="L194">
        <f t="shared" si="11"/>
        <v>6</v>
      </c>
    </row>
    <row r="195" spans="1:12" x14ac:dyDescent="0.3">
      <c r="A195" t="s">
        <v>15</v>
      </c>
      <c r="B195" t="s">
        <v>1459</v>
      </c>
      <c r="C195">
        <v>49</v>
      </c>
      <c r="D195">
        <v>48</v>
      </c>
      <c r="E195">
        <f t="shared" ref="E195:E258" si="12">C195-D195</f>
        <v>1</v>
      </c>
      <c r="F195" t="s">
        <v>1953</v>
      </c>
      <c r="G195" t="str">
        <f>IFERROR(VLOOKUP($A195,Sheet2!$A$2:$C$397,2,FALSE),"C")</f>
        <v>A-</v>
      </c>
      <c r="H195">
        <f>IFERROR(VLOOKUP($A195,Sheet2!$A$2:$C$397,3,FALSE),0)</f>
        <v>6.8150290000000002E-2</v>
      </c>
      <c r="I195">
        <f>VLOOKUP($G195,Sheet2!$F$4:$G$16,2,FALSE)</f>
        <v>3.7</v>
      </c>
      <c r="J195">
        <f t="shared" ref="J195:J258" si="13">IF(OR($F195="Bush",$F195="Trump"),C195+(H195/2),C195-(H195/2))</f>
        <v>48.965924854999997</v>
      </c>
      <c r="K195">
        <f t="shared" ref="K195:K258" si="14">IF(OR($F195="Bush",$F195="Trump"),D195-(H195/2),D195+(H195/2))</f>
        <v>48.034075145000003</v>
      </c>
      <c r="L195">
        <f t="shared" ref="L195:L258" si="15">J195-K195</f>
        <v>0.9318497099999945</v>
      </c>
    </row>
    <row r="196" spans="1:12" x14ac:dyDescent="0.3">
      <c r="A196" t="s">
        <v>9</v>
      </c>
      <c r="B196" t="s">
        <v>1460</v>
      </c>
      <c r="C196">
        <v>51</v>
      </c>
      <c r="D196">
        <v>46</v>
      </c>
      <c r="E196">
        <f t="shared" si="12"/>
        <v>5</v>
      </c>
      <c r="F196" t="s">
        <v>1953</v>
      </c>
      <c r="G196" t="str">
        <f>IFERROR(VLOOKUP($A196,Sheet2!$A$2:$C$397,2,FALSE),"C")</f>
        <v>B+</v>
      </c>
      <c r="H196">
        <f>IFERROR(VLOOKUP($A196,Sheet2!$A$2:$C$397,3,FALSE),0)</f>
        <v>6.0699999999999997E-2</v>
      </c>
      <c r="I196">
        <f>VLOOKUP($G196,Sheet2!$F$4:$G$16,2,FALSE)</f>
        <v>3.3</v>
      </c>
      <c r="J196">
        <f t="shared" si="13"/>
        <v>50.969650000000001</v>
      </c>
      <c r="K196">
        <f t="shared" si="14"/>
        <v>46.030349999999999</v>
      </c>
      <c r="L196">
        <f t="shared" si="15"/>
        <v>4.9393000000000029</v>
      </c>
    </row>
    <row r="197" spans="1:12" x14ac:dyDescent="0.3">
      <c r="A197" t="s">
        <v>5</v>
      </c>
      <c r="B197" t="s">
        <v>1460</v>
      </c>
      <c r="C197">
        <v>48</v>
      </c>
      <c r="D197">
        <v>44</v>
      </c>
      <c r="E197">
        <f t="shared" si="12"/>
        <v>4</v>
      </c>
      <c r="F197" t="s">
        <v>1953</v>
      </c>
      <c r="G197" t="str">
        <f>IFERROR(VLOOKUP($A197,Sheet2!$A$2:$C$397,2,FALSE),"C")</f>
        <v>A-</v>
      </c>
      <c r="H197">
        <f>IFERROR(VLOOKUP($A197,Sheet2!$A$2:$C$397,3,FALSE),0)</f>
        <v>0.43547944999999999</v>
      </c>
      <c r="I197">
        <f>VLOOKUP($G197,Sheet2!$F$4:$G$16,2,FALSE)</f>
        <v>3.7</v>
      </c>
      <c r="J197">
        <f t="shared" si="13"/>
        <v>47.782260274999999</v>
      </c>
      <c r="K197">
        <f t="shared" si="14"/>
        <v>44.217739725000001</v>
      </c>
      <c r="L197">
        <f t="shared" si="15"/>
        <v>3.5645205499999975</v>
      </c>
    </row>
    <row r="198" spans="1:12" x14ac:dyDescent="0.3">
      <c r="A198" t="s">
        <v>354</v>
      </c>
      <c r="B198" t="s">
        <v>1460</v>
      </c>
      <c r="C198">
        <v>48</v>
      </c>
      <c r="D198">
        <v>45</v>
      </c>
      <c r="E198">
        <f t="shared" si="12"/>
        <v>3</v>
      </c>
      <c r="F198" t="s">
        <v>1953</v>
      </c>
      <c r="G198" t="str">
        <f>IFERROR(VLOOKUP($A198,Sheet2!$A$2:$C$397,2,FALSE),"C")</f>
        <v>A+</v>
      </c>
      <c r="H198">
        <f>IFERROR(VLOOKUP($A198,Sheet2!$A$2:$C$397,3,FALSE),0)</f>
        <v>0.2</v>
      </c>
      <c r="I198">
        <f>VLOOKUP($G198,Sheet2!$F$4:$G$16,2,FALSE)</f>
        <v>4</v>
      </c>
      <c r="J198">
        <f t="shared" si="13"/>
        <v>47.9</v>
      </c>
      <c r="K198">
        <f t="shared" si="14"/>
        <v>45.1</v>
      </c>
      <c r="L198">
        <f t="shared" si="15"/>
        <v>2.7999999999999972</v>
      </c>
    </row>
    <row r="199" spans="1:12" x14ac:dyDescent="0.3">
      <c r="A199" t="s">
        <v>10</v>
      </c>
      <c r="B199" t="s">
        <v>1461</v>
      </c>
      <c r="C199">
        <v>46</v>
      </c>
      <c r="D199">
        <v>51</v>
      </c>
      <c r="E199">
        <f t="shared" si="12"/>
        <v>-5</v>
      </c>
      <c r="F199" t="s">
        <v>1953</v>
      </c>
      <c r="G199" t="str">
        <f>IFERROR(VLOOKUP($A199,Sheet2!$A$2:$C$397,2,FALSE),"C")</f>
        <v>B+</v>
      </c>
      <c r="H199">
        <f>IFERROR(VLOOKUP($A199,Sheet2!$A$2:$C$397,3,FALSE),0)</f>
        <v>0.59550000000000003</v>
      </c>
      <c r="I199">
        <f>VLOOKUP($G199,Sheet2!$F$4:$G$16,2,FALSE)</f>
        <v>3.3</v>
      </c>
      <c r="J199">
        <f t="shared" si="13"/>
        <v>45.702249999999999</v>
      </c>
      <c r="K199">
        <f t="shared" si="14"/>
        <v>51.297750000000001</v>
      </c>
      <c r="L199">
        <f t="shared" si="15"/>
        <v>-5.5955000000000013</v>
      </c>
    </row>
    <row r="200" spans="1:12" x14ac:dyDescent="0.3">
      <c r="A200" t="s">
        <v>16</v>
      </c>
      <c r="B200" t="s">
        <v>1462</v>
      </c>
      <c r="C200">
        <v>44</v>
      </c>
      <c r="D200">
        <v>54</v>
      </c>
      <c r="E200">
        <f t="shared" si="12"/>
        <v>-10</v>
      </c>
      <c r="F200" t="s">
        <v>1953</v>
      </c>
      <c r="G200" t="str">
        <f>IFERROR(VLOOKUP($A200,Sheet2!$A$2:$C$397,2,FALSE),"C")</f>
        <v>B</v>
      </c>
      <c r="H200">
        <f>IFERROR(VLOOKUP($A200,Sheet2!$A$2:$C$397,3,FALSE),0)</f>
        <v>0.26403360999999997</v>
      </c>
      <c r="I200">
        <f>VLOOKUP($G200,Sheet2!$F$4:$G$16,2,FALSE)</f>
        <v>3</v>
      </c>
      <c r="J200">
        <f t="shared" si="13"/>
        <v>43.867983195000001</v>
      </c>
      <c r="K200">
        <f t="shared" si="14"/>
        <v>54.132016804999999</v>
      </c>
      <c r="L200">
        <f t="shared" si="15"/>
        <v>-10.264033609999998</v>
      </c>
    </row>
    <row r="201" spans="1:12" x14ac:dyDescent="0.3">
      <c r="A201" t="s">
        <v>10</v>
      </c>
      <c r="B201" t="s">
        <v>1463</v>
      </c>
      <c r="C201">
        <v>45</v>
      </c>
      <c r="D201">
        <v>49</v>
      </c>
      <c r="E201">
        <f t="shared" si="12"/>
        <v>-4</v>
      </c>
      <c r="F201" t="s">
        <v>1953</v>
      </c>
      <c r="G201" t="str">
        <f>IFERROR(VLOOKUP($A201,Sheet2!$A$2:$C$397,2,FALSE),"C")</f>
        <v>B+</v>
      </c>
      <c r="H201">
        <f>IFERROR(VLOOKUP($A201,Sheet2!$A$2:$C$397,3,FALSE),0)</f>
        <v>0.59550000000000003</v>
      </c>
      <c r="I201">
        <f>VLOOKUP($G201,Sheet2!$F$4:$G$16,2,FALSE)</f>
        <v>3.3</v>
      </c>
      <c r="J201">
        <f t="shared" si="13"/>
        <v>44.702249999999999</v>
      </c>
      <c r="K201">
        <f t="shared" si="14"/>
        <v>49.297750000000001</v>
      </c>
      <c r="L201">
        <f t="shared" si="15"/>
        <v>-4.5955000000000013</v>
      </c>
    </row>
    <row r="202" spans="1:12" x14ac:dyDescent="0.3">
      <c r="A202" t="s">
        <v>4</v>
      </c>
      <c r="B202" t="s">
        <v>1464</v>
      </c>
      <c r="C202">
        <v>49</v>
      </c>
      <c r="D202">
        <v>46</v>
      </c>
      <c r="E202">
        <f t="shared" si="12"/>
        <v>3</v>
      </c>
      <c r="F202" t="s">
        <v>1953</v>
      </c>
      <c r="G202" t="str">
        <f>IFERROR(VLOOKUP($A202,Sheet2!$A$2:$C$397,2,FALSE),"C")</f>
        <v>A-</v>
      </c>
      <c r="H202">
        <f>IFERROR(VLOOKUP($A202,Sheet2!$A$2:$C$397,3,FALSE),0)</f>
        <v>0.80923076999999999</v>
      </c>
      <c r="I202">
        <f>VLOOKUP($G202,Sheet2!$F$4:$G$16,2,FALSE)</f>
        <v>3.7</v>
      </c>
      <c r="J202">
        <f t="shared" si="13"/>
        <v>48.595384615</v>
      </c>
      <c r="K202">
        <f t="shared" si="14"/>
        <v>46.404615385</v>
      </c>
      <c r="L202">
        <f t="shared" si="15"/>
        <v>2.1907692300000008</v>
      </c>
    </row>
    <row r="203" spans="1:12" x14ac:dyDescent="0.3">
      <c r="A203" t="s">
        <v>13</v>
      </c>
      <c r="B203" t="s">
        <v>1464</v>
      </c>
      <c r="C203">
        <v>51</v>
      </c>
      <c r="D203">
        <v>43</v>
      </c>
      <c r="E203">
        <f t="shared" si="12"/>
        <v>8</v>
      </c>
      <c r="F203" t="s">
        <v>1953</v>
      </c>
      <c r="G203" t="str">
        <f>IFERROR(VLOOKUP($A203,Sheet2!$A$2:$C$397,2,FALSE),"C")</f>
        <v>A+</v>
      </c>
      <c r="H203">
        <f>IFERROR(VLOOKUP($A203,Sheet2!$A$2:$C$397,3,FALSE),0)</f>
        <v>0.61341175999999997</v>
      </c>
      <c r="I203">
        <f>VLOOKUP($G203,Sheet2!$F$4:$G$16,2,FALSE)</f>
        <v>4</v>
      </c>
      <c r="J203">
        <f t="shared" si="13"/>
        <v>50.693294119999997</v>
      </c>
      <c r="K203">
        <f t="shared" si="14"/>
        <v>43.306705880000003</v>
      </c>
      <c r="L203">
        <f t="shared" si="15"/>
        <v>7.3865882399999947</v>
      </c>
    </row>
    <row r="204" spans="1:12" x14ac:dyDescent="0.3">
      <c r="A204" t="s">
        <v>10</v>
      </c>
      <c r="B204" t="s">
        <v>1465</v>
      </c>
      <c r="C204">
        <v>47</v>
      </c>
      <c r="D204">
        <v>47</v>
      </c>
      <c r="E204">
        <f t="shared" si="12"/>
        <v>0</v>
      </c>
      <c r="F204" t="s">
        <v>1953</v>
      </c>
      <c r="G204" t="str">
        <f>IFERROR(VLOOKUP($A204,Sheet2!$A$2:$C$397,2,FALSE),"C")</f>
        <v>B+</v>
      </c>
      <c r="H204">
        <f>IFERROR(VLOOKUP($A204,Sheet2!$A$2:$C$397,3,FALSE),0)</f>
        <v>0.59550000000000003</v>
      </c>
      <c r="I204">
        <f>VLOOKUP($G204,Sheet2!$F$4:$G$16,2,FALSE)</f>
        <v>3.3</v>
      </c>
      <c r="J204">
        <f t="shared" si="13"/>
        <v>46.702249999999999</v>
      </c>
      <c r="K204">
        <f t="shared" si="14"/>
        <v>47.297750000000001</v>
      </c>
      <c r="L204">
        <f t="shared" si="15"/>
        <v>-0.59550000000000125</v>
      </c>
    </row>
    <row r="205" spans="1:12" x14ac:dyDescent="0.3">
      <c r="A205" t="s">
        <v>16</v>
      </c>
      <c r="B205" t="s">
        <v>1466</v>
      </c>
      <c r="C205">
        <v>44</v>
      </c>
      <c r="D205">
        <v>54</v>
      </c>
      <c r="E205">
        <f t="shared" si="12"/>
        <v>-10</v>
      </c>
      <c r="F205" t="s">
        <v>1953</v>
      </c>
      <c r="G205" t="str">
        <f>IFERROR(VLOOKUP($A205,Sheet2!$A$2:$C$397,2,FALSE),"C")</f>
        <v>B</v>
      </c>
      <c r="H205">
        <f>IFERROR(VLOOKUP($A205,Sheet2!$A$2:$C$397,3,FALSE),0)</f>
        <v>0.26403360999999997</v>
      </c>
      <c r="I205">
        <f>VLOOKUP($G205,Sheet2!$F$4:$G$16,2,FALSE)</f>
        <v>3</v>
      </c>
      <c r="J205">
        <f t="shared" si="13"/>
        <v>43.867983195000001</v>
      </c>
      <c r="K205">
        <f t="shared" si="14"/>
        <v>54.132016804999999</v>
      </c>
      <c r="L205">
        <f t="shared" si="15"/>
        <v>-10.264033609999998</v>
      </c>
    </row>
    <row r="206" spans="1:12" x14ac:dyDescent="0.3">
      <c r="A206" t="s">
        <v>9</v>
      </c>
      <c r="B206" t="s">
        <v>1466</v>
      </c>
      <c r="C206">
        <v>50</v>
      </c>
      <c r="D206">
        <v>46</v>
      </c>
      <c r="E206">
        <f t="shared" si="12"/>
        <v>4</v>
      </c>
      <c r="F206" t="s">
        <v>1953</v>
      </c>
      <c r="G206" t="str">
        <f>IFERROR(VLOOKUP($A206,Sheet2!$A$2:$C$397,2,FALSE),"C")</f>
        <v>B+</v>
      </c>
      <c r="H206">
        <f>IFERROR(VLOOKUP($A206,Sheet2!$A$2:$C$397,3,FALSE),0)</f>
        <v>6.0699999999999997E-2</v>
      </c>
      <c r="I206">
        <f>VLOOKUP($G206,Sheet2!$F$4:$G$16,2,FALSE)</f>
        <v>3.3</v>
      </c>
      <c r="J206">
        <f t="shared" si="13"/>
        <v>49.969650000000001</v>
      </c>
      <c r="K206">
        <f t="shared" si="14"/>
        <v>46.030349999999999</v>
      </c>
      <c r="L206">
        <f t="shared" si="15"/>
        <v>3.9393000000000029</v>
      </c>
    </row>
    <row r="207" spans="1:12" x14ac:dyDescent="0.3">
      <c r="A207" t="s">
        <v>10</v>
      </c>
      <c r="B207" t="s">
        <v>1467</v>
      </c>
      <c r="C207">
        <v>47</v>
      </c>
      <c r="D207">
        <v>48</v>
      </c>
      <c r="E207">
        <f t="shared" si="12"/>
        <v>-1</v>
      </c>
      <c r="F207" t="s">
        <v>1953</v>
      </c>
      <c r="G207" t="str">
        <f>IFERROR(VLOOKUP($A207,Sheet2!$A$2:$C$397,2,FALSE),"C")</f>
        <v>B+</v>
      </c>
      <c r="H207">
        <f>IFERROR(VLOOKUP($A207,Sheet2!$A$2:$C$397,3,FALSE),0)</f>
        <v>0.59550000000000003</v>
      </c>
      <c r="I207">
        <f>VLOOKUP($G207,Sheet2!$F$4:$G$16,2,FALSE)</f>
        <v>3.3</v>
      </c>
      <c r="J207">
        <f t="shared" si="13"/>
        <v>46.702249999999999</v>
      </c>
      <c r="K207">
        <f t="shared" si="14"/>
        <v>48.297750000000001</v>
      </c>
      <c r="L207">
        <f t="shared" si="15"/>
        <v>-1.5955000000000013</v>
      </c>
    </row>
    <row r="208" spans="1:12" x14ac:dyDescent="0.3">
      <c r="A208" t="s">
        <v>3</v>
      </c>
      <c r="B208" t="s">
        <v>1467</v>
      </c>
      <c r="C208">
        <v>46</v>
      </c>
      <c r="D208">
        <v>47</v>
      </c>
      <c r="E208">
        <f t="shared" si="12"/>
        <v>-1</v>
      </c>
      <c r="F208" t="s">
        <v>1953</v>
      </c>
      <c r="G208" t="str">
        <f>IFERROR(VLOOKUP($A208,Sheet2!$A$2:$C$397,2,FALSE),"C")</f>
        <v>A-</v>
      </c>
      <c r="H208">
        <f>IFERROR(VLOOKUP($A208,Sheet2!$A$2:$C$397,3,FALSE),0)</f>
        <v>-0.78254902000000004</v>
      </c>
      <c r="I208">
        <f>VLOOKUP($G208,Sheet2!$F$4:$G$16,2,FALSE)</f>
        <v>3.7</v>
      </c>
      <c r="J208">
        <f t="shared" si="13"/>
        <v>46.391274510000002</v>
      </c>
      <c r="K208">
        <f t="shared" si="14"/>
        <v>46.608725489999998</v>
      </c>
      <c r="L208">
        <f t="shared" si="15"/>
        <v>-0.2174509799999953</v>
      </c>
    </row>
    <row r="209" spans="1:12" x14ac:dyDescent="0.3">
      <c r="A209" t="s">
        <v>366</v>
      </c>
      <c r="B209" t="s">
        <v>1468</v>
      </c>
      <c r="C209">
        <v>49</v>
      </c>
      <c r="D209">
        <v>47</v>
      </c>
      <c r="E209">
        <f t="shared" si="12"/>
        <v>2</v>
      </c>
      <c r="F209" t="s">
        <v>1953</v>
      </c>
      <c r="G209" t="str">
        <f>IFERROR(VLOOKUP($A209,Sheet2!$A$2:$C$397,2,FALSE),"C")</f>
        <v>A</v>
      </c>
      <c r="H209">
        <f>IFERROR(VLOOKUP($A209,Sheet2!$A$2:$C$397,3,FALSE),0)</f>
        <v>-1.5</v>
      </c>
      <c r="I209">
        <f>VLOOKUP($G209,Sheet2!$F$4:$G$16,2,FALSE)</f>
        <v>4</v>
      </c>
      <c r="J209">
        <f t="shared" si="13"/>
        <v>49.75</v>
      </c>
      <c r="K209">
        <f t="shared" si="14"/>
        <v>46.25</v>
      </c>
      <c r="L209">
        <f t="shared" si="15"/>
        <v>3.5</v>
      </c>
    </row>
    <row r="210" spans="1:12" x14ac:dyDescent="0.3">
      <c r="A210" t="s">
        <v>4</v>
      </c>
      <c r="B210" t="s">
        <v>1469</v>
      </c>
      <c r="C210">
        <v>49</v>
      </c>
      <c r="D210">
        <v>47</v>
      </c>
      <c r="E210">
        <f t="shared" si="12"/>
        <v>2</v>
      </c>
      <c r="F210" t="s">
        <v>1953</v>
      </c>
      <c r="G210" t="str">
        <f>IFERROR(VLOOKUP($A210,Sheet2!$A$2:$C$397,2,FALSE),"C")</f>
        <v>A-</v>
      </c>
      <c r="H210">
        <f>IFERROR(VLOOKUP($A210,Sheet2!$A$2:$C$397,3,FALSE),0)</f>
        <v>0.80923076999999999</v>
      </c>
      <c r="I210">
        <f>VLOOKUP($G210,Sheet2!$F$4:$G$16,2,FALSE)</f>
        <v>3.7</v>
      </c>
      <c r="J210">
        <f t="shared" si="13"/>
        <v>48.595384615</v>
      </c>
      <c r="K210">
        <f t="shared" si="14"/>
        <v>47.404615385</v>
      </c>
      <c r="L210">
        <f t="shared" si="15"/>
        <v>1.1907692300000008</v>
      </c>
    </row>
    <row r="211" spans="1:12" x14ac:dyDescent="0.3">
      <c r="A211" t="s">
        <v>10</v>
      </c>
      <c r="B211" t="s">
        <v>1468</v>
      </c>
      <c r="C211">
        <v>45</v>
      </c>
      <c r="D211">
        <v>51</v>
      </c>
      <c r="E211">
        <f t="shared" si="12"/>
        <v>-6</v>
      </c>
      <c r="F211" t="s">
        <v>1953</v>
      </c>
      <c r="G211" t="str">
        <f>IFERROR(VLOOKUP($A211,Sheet2!$A$2:$C$397,2,FALSE),"C")</f>
        <v>B+</v>
      </c>
      <c r="H211">
        <f>IFERROR(VLOOKUP($A211,Sheet2!$A$2:$C$397,3,FALSE),0)</f>
        <v>0.59550000000000003</v>
      </c>
      <c r="I211">
        <f>VLOOKUP($G211,Sheet2!$F$4:$G$16,2,FALSE)</f>
        <v>3.3</v>
      </c>
      <c r="J211">
        <f t="shared" si="13"/>
        <v>44.702249999999999</v>
      </c>
      <c r="K211">
        <f t="shared" si="14"/>
        <v>51.297750000000001</v>
      </c>
      <c r="L211">
        <f t="shared" si="15"/>
        <v>-6.5955000000000013</v>
      </c>
    </row>
    <row r="212" spans="1:12" x14ac:dyDescent="0.3">
      <c r="A212" t="s">
        <v>6</v>
      </c>
      <c r="B212" t="s">
        <v>1470</v>
      </c>
      <c r="C212">
        <v>44</v>
      </c>
      <c r="D212">
        <v>55</v>
      </c>
      <c r="E212">
        <f t="shared" si="12"/>
        <v>-11</v>
      </c>
      <c r="F212" t="s">
        <v>1953</v>
      </c>
      <c r="G212" t="str">
        <f>IFERROR(VLOOKUP($A212,Sheet2!$A$2:$C$397,2,FALSE),"C")</f>
        <v>B</v>
      </c>
      <c r="H212">
        <f>IFERROR(VLOOKUP($A212,Sheet2!$A$2:$C$397,3,FALSE),0)</f>
        <v>0.25490195999999998</v>
      </c>
      <c r="I212">
        <f>VLOOKUP($G212,Sheet2!$F$4:$G$16,2,FALSE)</f>
        <v>3</v>
      </c>
      <c r="J212">
        <f t="shared" si="13"/>
        <v>43.872549020000001</v>
      </c>
      <c r="K212">
        <f t="shared" si="14"/>
        <v>55.127450979999999</v>
      </c>
      <c r="L212">
        <f t="shared" si="15"/>
        <v>-11.254901959999998</v>
      </c>
    </row>
    <row r="213" spans="1:12" x14ac:dyDescent="0.3">
      <c r="A213" t="s">
        <v>16</v>
      </c>
      <c r="B213" t="s">
        <v>1470</v>
      </c>
      <c r="C213">
        <v>43</v>
      </c>
      <c r="D213">
        <v>55</v>
      </c>
      <c r="E213">
        <f t="shared" si="12"/>
        <v>-12</v>
      </c>
      <c r="F213" t="s">
        <v>1953</v>
      </c>
      <c r="G213" t="str">
        <f>IFERROR(VLOOKUP($A213,Sheet2!$A$2:$C$397,2,FALSE),"C")</f>
        <v>B</v>
      </c>
      <c r="H213">
        <f>IFERROR(VLOOKUP($A213,Sheet2!$A$2:$C$397,3,FALSE),0)</f>
        <v>0.26403360999999997</v>
      </c>
      <c r="I213">
        <f>VLOOKUP($G213,Sheet2!$F$4:$G$16,2,FALSE)</f>
        <v>3</v>
      </c>
      <c r="J213">
        <f t="shared" si="13"/>
        <v>42.867983195000001</v>
      </c>
      <c r="K213">
        <f t="shared" si="14"/>
        <v>55.132016804999999</v>
      </c>
      <c r="L213">
        <f t="shared" si="15"/>
        <v>-12.264033609999998</v>
      </c>
    </row>
    <row r="214" spans="1:12" x14ac:dyDescent="0.3">
      <c r="A214" t="s">
        <v>5</v>
      </c>
      <c r="B214" t="s">
        <v>1469</v>
      </c>
      <c r="C214">
        <v>47</v>
      </c>
      <c r="D214">
        <v>45</v>
      </c>
      <c r="E214">
        <f t="shared" si="12"/>
        <v>2</v>
      </c>
      <c r="F214" t="s">
        <v>1953</v>
      </c>
      <c r="G214" t="str">
        <f>IFERROR(VLOOKUP($A214,Sheet2!$A$2:$C$397,2,FALSE),"C")</f>
        <v>A-</v>
      </c>
      <c r="H214">
        <f>IFERROR(VLOOKUP($A214,Sheet2!$A$2:$C$397,3,FALSE),0)</f>
        <v>0.43547944999999999</v>
      </c>
      <c r="I214">
        <f>VLOOKUP($G214,Sheet2!$F$4:$G$16,2,FALSE)</f>
        <v>3.7</v>
      </c>
      <c r="J214">
        <f t="shared" si="13"/>
        <v>46.782260274999999</v>
      </c>
      <c r="K214">
        <f t="shared" si="14"/>
        <v>45.217739725000001</v>
      </c>
      <c r="L214">
        <f t="shared" si="15"/>
        <v>1.5645205499999975</v>
      </c>
    </row>
    <row r="215" spans="1:12" x14ac:dyDescent="0.3">
      <c r="A215" t="s">
        <v>400</v>
      </c>
      <c r="B215" t="s">
        <v>1470</v>
      </c>
      <c r="C215">
        <v>40</v>
      </c>
      <c r="D215">
        <v>51</v>
      </c>
      <c r="E215">
        <f t="shared" si="12"/>
        <v>-11</v>
      </c>
      <c r="F215" t="s">
        <v>1953</v>
      </c>
      <c r="G215" t="str">
        <f>IFERROR(VLOOKUP($A215,Sheet2!$A$2:$C$397,2,FALSE),"C")</f>
        <v>B+</v>
      </c>
      <c r="H215">
        <f>IFERROR(VLOOKUP($A215,Sheet2!$A$2:$C$397,3,FALSE),0)</f>
        <v>0.59554054000000001</v>
      </c>
      <c r="I215">
        <f>VLOOKUP($G215,Sheet2!$F$4:$G$16,2,FALSE)</f>
        <v>3.3</v>
      </c>
      <c r="J215">
        <f t="shared" si="13"/>
        <v>39.702229729999999</v>
      </c>
      <c r="K215">
        <f t="shared" si="14"/>
        <v>51.297770270000001</v>
      </c>
      <c r="L215">
        <f t="shared" si="15"/>
        <v>-11.595540540000002</v>
      </c>
    </row>
    <row r="216" spans="1:12" x14ac:dyDescent="0.3">
      <c r="A216" t="s">
        <v>15</v>
      </c>
      <c r="B216" t="s">
        <v>1470</v>
      </c>
      <c r="C216">
        <v>44</v>
      </c>
      <c r="D216">
        <v>54</v>
      </c>
      <c r="E216">
        <f t="shared" si="12"/>
        <v>-10</v>
      </c>
      <c r="F216" t="s">
        <v>1953</v>
      </c>
      <c r="G216" t="str">
        <f>IFERROR(VLOOKUP($A216,Sheet2!$A$2:$C$397,2,FALSE),"C")</f>
        <v>A-</v>
      </c>
      <c r="H216">
        <f>IFERROR(VLOOKUP($A216,Sheet2!$A$2:$C$397,3,FALSE),0)</f>
        <v>6.8150290000000002E-2</v>
      </c>
      <c r="I216">
        <f>VLOOKUP($G216,Sheet2!$F$4:$G$16,2,FALSE)</f>
        <v>3.7</v>
      </c>
      <c r="J216">
        <f t="shared" si="13"/>
        <v>43.965924854999997</v>
      </c>
      <c r="K216">
        <f t="shared" si="14"/>
        <v>54.034075145000003</v>
      </c>
      <c r="L216">
        <f t="shared" si="15"/>
        <v>-10.068150290000005</v>
      </c>
    </row>
    <row r="217" spans="1:12" x14ac:dyDescent="0.3">
      <c r="A217" t="s">
        <v>10</v>
      </c>
      <c r="B217" t="s">
        <v>1471</v>
      </c>
      <c r="C217">
        <v>45</v>
      </c>
      <c r="D217">
        <v>52</v>
      </c>
      <c r="E217">
        <f t="shared" si="12"/>
        <v>-7</v>
      </c>
      <c r="F217" t="s">
        <v>1953</v>
      </c>
      <c r="G217" t="str">
        <f>IFERROR(VLOOKUP($A217,Sheet2!$A$2:$C$397,2,FALSE),"C")</f>
        <v>B+</v>
      </c>
      <c r="H217">
        <f>IFERROR(VLOOKUP($A217,Sheet2!$A$2:$C$397,3,FALSE),0)</f>
        <v>0.59550000000000003</v>
      </c>
      <c r="I217">
        <f>VLOOKUP($G217,Sheet2!$F$4:$G$16,2,FALSE)</f>
        <v>3.3</v>
      </c>
      <c r="J217">
        <f t="shared" si="13"/>
        <v>44.702249999999999</v>
      </c>
      <c r="K217">
        <f t="shared" si="14"/>
        <v>52.297750000000001</v>
      </c>
      <c r="L217">
        <f t="shared" si="15"/>
        <v>-7.5955000000000013</v>
      </c>
    </row>
    <row r="218" spans="1:12" x14ac:dyDescent="0.3">
      <c r="A218" t="s">
        <v>14</v>
      </c>
      <c r="B218" t="s">
        <v>1472</v>
      </c>
      <c r="C218">
        <v>45</v>
      </c>
      <c r="D218">
        <v>51</v>
      </c>
      <c r="E218">
        <f t="shared" si="12"/>
        <v>-6</v>
      </c>
      <c r="F218" t="s">
        <v>1953</v>
      </c>
      <c r="G218" t="str">
        <f>IFERROR(VLOOKUP($A218,Sheet2!$A$2:$C$397,2,FALSE),"C")</f>
        <v>B</v>
      </c>
      <c r="H218">
        <f>IFERROR(VLOOKUP($A218,Sheet2!$A$2:$C$397,3,FALSE),0)</f>
        <v>0.26406832000000002</v>
      </c>
      <c r="I218">
        <f>VLOOKUP($G218,Sheet2!$F$4:$G$16,2,FALSE)</f>
        <v>3</v>
      </c>
      <c r="J218">
        <f t="shared" si="13"/>
        <v>44.867965839999997</v>
      </c>
      <c r="K218">
        <f t="shared" si="14"/>
        <v>51.132034160000003</v>
      </c>
      <c r="L218">
        <f t="shared" si="15"/>
        <v>-6.2640683200000069</v>
      </c>
    </row>
    <row r="219" spans="1:12" x14ac:dyDescent="0.3">
      <c r="A219" t="s">
        <v>10</v>
      </c>
      <c r="B219" t="s">
        <v>1472</v>
      </c>
      <c r="C219">
        <v>46</v>
      </c>
      <c r="D219">
        <v>49</v>
      </c>
      <c r="E219">
        <f t="shared" si="12"/>
        <v>-3</v>
      </c>
      <c r="F219" t="s">
        <v>1953</v>
      </c>
      <c r="G219" t="str">
        <f>IFERROR(VLOOKUP($A219,Sheet2!$A$2:$C$397,2,FALSE),"C")</f>
        <v>B+</v>
      </c>
      <c r="H219">
        <f>IFERROR(VLOOKUP($A219,Sheet2!$A$2:$C$397,3,FALSE),0)</f>
        <v>0.59550000000000003</v>
      </c>
      <c r="I219">
        <f>VLOOKUP($G219,Sheet2!$F$4:$G$16,2,FALSE)</f>
        <v>3.3</v>
      </c>
      <c r="J219">
        <f t="shared" si="13"/>
        <v>45.702249999999999</v>
      </c>
      <c r="K219">
        <f t="shared" si="14"/>
        <v>49.297750000000001</v>
      </c>
      <c r="L219">
        <f t="shared" si="15"/>
        <v>-3.5955000000000013</v>
      </c>
    </row>
    <row r="220" spans="1:12" x14ac:dyDescent="0.3">
      <c r="A220" t="s">
        <v>16</v>
      </c>
      <c r="B220" t="s">
        <v>1473</v>
      </c>
      <c r="C220">
        <v>42</v>
      </c>
      <c r="D220">
        <v>56</v>
      </c>
      <c r="E220">
        <f t="shared" si="12"/>
        <v>-14</v>
      </c>
      <c r="F220" t="s">
        <v>1953</v>
      </c>
      <c r="G220" t="str">
        <f>IFERROR(VLOOKUP($A220,Sheet2!$A$2:$C$397,2,FALSE),"C")</f>
        <v>B</v>
      </c>
      <c r="H220">
        <f>IFERROR(VLOOKUP($A220,Sheet2!$A$2:$C$397,3,FALSE),0)</f>
        <v>0.26403360999999997</v>
      </c>
      <c r="I220">
        <f>VLOOKUP($G220,Sheet2!$F$4:$G$16,2,FALSE)</f>
        <v>3</v>
      </c>
      <c r="J220">
        <f t="shared" si="13"/>
        <v>41.867983195000001</v>
      </c>
      <c r="K220">
        <f t="shared" si="14"/>
        <v>56.132016804999999</v>
      </c>
      <c r="L220">
        <f t="shared" si="15"/>
        <v>-14.264033609999998</v>
      </c>
    </row>
    <row r="221" spans="1:12" x14ac:dyDescent="0.3">
      <c r="A221" t="s">
        <v>3</v>
      </c>
      <c r="B221" t="s">
        <v>1474</v>
      </c>
      <c r="C221">
        <v>49</v>
      </c>
      <c r="D221">
        <v>43</v>
      </c>
      <c r="E221">
        <f t="shared" si="12"/>
        <v>6</v>
      </c>
      <c r="F221" t="s">
        <v>1953</v>
      </c>
      <c r="G221" t="str">
        <f>IFERROR(VLOOKUP($A221,Sheet2!$A$2:$C$397,2,FALSE),"C")</f>
        <v>A-</v>
      </c>
      <c r="H221">
        <f>IFERROR(VLOOKUP($A221,Sheet2!$A$2:$C$397,3,FALSE),0)</f>
        <v>-0.78254902000000004</v>
      </c>
      <c r="I221">
        <f>VLOOKUP($G221,Sheet2!$F$4:$G$16,2,FALSE)</f>
        <v>3.7</v>
      </c>
      <c r="J221">
        <f t="shared" si="13"/>
        <v>49.391274510000002</v>
      </c>
      <c r="K221">
        <f t="shared" si="14"/>
        <v>42.608725489999998</v>
      </c>
      <c r="L221">
        <f t="shared" si="15"/>
        <v>6.7825490200000047</v>
      </c>
    </row>
    <row r="222" spans="1:12" x14ac:dyDescent="0.3">
      <c r="A222" t="s">
        <v>9</v>
      </c>
      <c r="B222" t="s">
        <v>1475</v>
      </c>
      <c r="C222">
        <v>47</v>
      </c>
      <c r="D222">
        <v>49</v>
      </c>
      <c r="E222">
        <f t="shared" si="12"/>
        <v>-2</v>
      </c>
      <c r="F222" t="s">
        <v>1953</v>
      </c>
      <c r="G222" t="str">
        <f>IFERROR(VLOOKUP($A222,Sheet2!$A$2:$C$397,2,FALSE),"C")</f>
        <v>B+</v>
      </c>
      <c r="H222">
        <f>IFERROR(VLOOKUP($A222,Sheet2!$A$2:$C$397,3,FALSE),0)</f>
        <v>6.0699999999999997E-2</v>
      </c>
      <c r="I222">
        <f>VLOOKUP($G222,Sheet2!$F$4:$G$16,2,FALSE)</f>
        <v>3.3</v>
      </c>
      <c r="J222">
        <f t="shared" si="13"/>
        <v>46.969650000000001</v>
      </c>
      <c r="K222">
        <f t="shared" si="14"/>
        <v>49.030349999999999</v>
      </c>
      <c r="L222">
        <f t="shared" si="15"/>
        <v>-2.0606999999999971</v>
      </c>
    </row>
    <row r="223" spans="1:12" x14ac:dyDescent="0.3">
      <c r="A223" t="s">
        <v>13</v>
      </c>
      <c r="B223" t="s">
        <v>1475</v>
      </c>
      <c r="C223">
        <v>50</v>
      </c>
      <c r="D223">
        <v>46</v>
      </c>
      <c r="E223">
        <f t="shared" si="12"/>
        <v>4</v>
      </c>
      <c r="F223" t="s">
        <v>1953</v>
      </c>
      <c r="G223" t="str">
        <f>IFERROR(VLOOKUP($A223,Sheet2!$A$2:$C$397,2,FALSE),"C")</f>
        <v>A+</v>
      </c>
      <c r="H223">
        <f>IFERROR(VLOOKUP($A223,Sheet2!$A$2:$C$397,3,FALSE),0)</f>
        <v>0.61341175999999997</v>
      </c>
      <c r="I223">
        <f>VLOOKUP($G223,Sheet2!$F$4:$G$16,2,FALSE)</f>
        <v>4</v>
      </c>
      <c r="J223">
        <f t="shared" si="13"/>
        <v>49.693294119999997</v>
      </c>
      <c r="K223">
        <f t="shared" si="14"/>
        <v>46.306705880000003</v>
      </c>
      <c r="L223">
        <f t="shared" si="15"/>
        <v>3.3865882399999947</v>
      </c>
    </row>
    <row r="224" spans="1:12" x14ac:dyDescent="0.3">
      <c r="A224" t="s">
        <v>366</v>
      </c>
      <c r="B224" t="s">
        <v>1476</v>
      </c>
      <c r="C224">
        <v>45</v>
      </c>
      <c r="D224">
        <v>48</v>
      </c>
      <c r="E224">
        <f t="shared" si="12"/>
        <v>-3</v>
      </c>
      <c r="F224" t="s">
        <v>1953</v>
      </c>
      <c r="G224" t="str">
        <f>IFERROR(VLOOKUP($A224,Sheet2!$A$2:$C$397,2,FALSE),"C")</f>
        <v>A</v>
      </c>
      <c r="H224">
        <f>IFERROR(VLOOKUP($A224,Sheet2!$A$2:$C$397,3,FALSE),0)</f>
        <v>-1.5</v>
      </c>
      <c r="I224">
        <f>VLOOKUP($G224,Sheet2!$F$4:$G$16,2,FALSE)</f>
        <v>4</v>
      </c>
      <c r="J224">
        <f t="shared" si="13"/>
        <v>45.75</v>
      </c>
      <c r="K224">
        <f t="shared" si="14"/>
        <v>47.25</v>
      </c>
      <c r="L224">
        <f t="shared" si="15"/>
        <v>-1.5</v>
      </c>
    </row>
    <row r="225" spans="1:12" x14ac:dyDescent="0.3">
      <c r="A225" t="s">
        <v>10</v>
      </c>
      <c r="B225" t="s">
        <v>1477</v>
      </c>
      <c r="C225">
        <v>45</v>
      </c>
      <c r="D225">
        <v>51</v>
      </c>
      <c r="E225">
        <f t="shared" si="12"/>
        <v>-6</v>
      </c>
      <c r="F225" t="s">
        <v>1953</v>
      </c>
      <c r="G225" t="str">
        <f>IFERROR(VLOOKUP($A225,Sheet2!$A$2:$C$397,2,FALSE),"C")</f>
        <v>B+</v>
      </c>
      <c r="H225">
        <f>IFERROR(VLOOKUP($A225,Sheet2!$A$2:$C$397,3,FALSE),0)</f>
        <v>0.59550000000000003</v>
      </c>
      <c r="I225">
        <f>VLOOKUP($G225,Sheet2!$F$4:$G$16,2,FALSE)</f>
        <v>3.3</v>
      </c>
      <c r="J225">
        <f t="shared" si="13"/>
        <v>44.702249999999999</v>
      </c>
      <c r="K225">
        <f t="shared" si="14"/>
        <v>51.297750000000001</v>
      </c>
      <c r="L225">
        <f t="shared" si="15"/>
        <v>-6.5955000000000013</v>
      </c>
    </row>
    <row r="226" spans="1:12" x14ac:dyDescent="0.3">
      <c r="A226" t="s">
        <v>16</v>
      </c>
      <c r="B226" t="s">
        <v>1478</v>
      </c>
      <c r="C226">
        <v>43</v>
      </c>
      <c r="D226">
        <v>55</v>
      </c>
      <c r="E226">
        <f t="shared" si="12"/>
        <v>-12</v>
      </c>
      <c r="F226" t="s">
        <v>1953</v>
      </c>
      <c r="G226" t="str">
        <f>IFERROR(VLOOKUP($A226,Sheet2!$A$2:$C$397,2,FALSE),"C")</f>
        <v>B</v>
      </c>
      <c r="H226">
        <f>IFERROR(VLOOKUP($A226,Sheet2!$A$2:$C$397,3,FALSE),0)</f>
        <v>0.26403360999999997</v>
      </c>
      <c r="I226">
        <f>VLOOKUP($G226,Sheet2!$F$4:$G$16,2,FALSE)</f>
        <v>3</v>
      </c>
      <c r="J226">
        <f t="shared" si="13"/>
        <v>42.867983195000001</v>
      </c>
      <c r="K226">
        <f t="shared" si="14"/>
        <v>55.132016804999999</v>
      </c>
      <c r="L226">
        <f t="shared" si="15"/>
        <v>-12.264033609999998</v>
      </c>
    </row>
    <row r="227" spans="1:12" x14ac:dyDescent="0.3">
      <c r="A227" t="s">
        <v>354</v>
      </c>
      <c r="B227" t="s">
        <v>1479</v>
      </c>
      <c r="C227">
        <v>45</v>
      </c>
      <c r="D227">
        <v>48</v>
      </c>
      <c r="E227">
        <f t="shared" si="12"/>
        <v>-3</v>
      </c>
      <c r="F227" t="s">
        <v>1953</v>
      </c>
      <c r="G227" t="str">
        <f>IFERROR(VLOOKUP($A227,Sheet2!$A$2:$C$397,2,FALSE),"C")</f>
        <v>A+</v>
      </c>
      <c r="H227">
        <f>IFERROR(VLOOKUP($A227,Sheet2!$A$2:$C$397,3,FALSE),0)</f>
        <v>0.2</v>
      </c>
      <c r="I227">
        <f>VLOOKUP($G227,Sheet2!$F$4:$G$16,2,FALSE)</f>
        <v>4</v>
      </c>
      <c r="J227">
        <f t="shared" si="13"/>
        <v>44.9</v>
      </c>
      <c r="K227">
        <f t="shared" si="14"/>
        <v>48.1</v>
      </c>
      <c r="L227">
        <f t="shared" si="15"/>
        <v>-3.2000000000000028</v>
      </c>
    </row>
    <row r="228" spans="1:12" x14ac:dyDescent="0.3">
      <c r="A228" t="s">
        <v>4</v>
      </c>
      <c r="B228" t="s">
        <v>1480</v>
      </c>
      <c r="C228">
        <v>47</v>
      </c>
      <c r="D228">
        <v>49</v>
      </c>
      <c r="E228">
        <f t="shared" si="12"/>
        <v>-2</v>
      </c>
      <c r="F228" t="s">
        <v>1953</v>
      </c>
      <c r="G228" t="str">
        <f>IFERROR(VLOOKUP($A228,Sheet2!$A$2:$C$397,2,FALSE),"C")</f>
        <v>A-</v>
      </c>
      <c r="H228">
        <f>IFERROR(VLOOKUP($A228,Sheet2!$A$2:$C$397,3,FALSE),0)</f>
        <v>0.80923076999999999</v>
      </c>
      <c r="I228">
        <f>VLOOKUP($G228,Sheet2!$F$4:$G$16,2,FALSE)</f>
        <v>3.7</v>
      </c>
      <c r="J228">
        <f t="shared" si="13"/>
        <v>46.595384615</v>
      </c>
      <c r="K228">
        <f t="shared" si="14"/>
        <v>49.404615385</v>
      </c>
      <c r="L228">
        <f t="shared" si="15"/>
        <v>-2.8092307699999992</v>
      </c>
    </row>
    <row r="229" spans="1:12" x14ac:dyDescent="0.3">
      <c r="A229" t="s">
        <v>11</v>
      </c>
      <c r="B229" t="s">
        <v>1481</v>
      </c>
      <c r="C229">
        <v>46</v>
      </c>
      <c r="D229">
        <v>48</v>
      </c>
      <c r="E229">
        <f t="shared" si="12"/>
        <v>-2</v>
      </c>
      <c r="F229" t="s">
        <v>1953</v>
      </c>
      <c r="G229" t="str">
        <f>IFERROR(VLOOKUP($A229,Sheet2!$A$2:$C$397,2,FALSE),"C")</f>
        <v>B-</v>
      </c>
      <c r="H229">
        <f>IFERROR(VLOOKUP($A229,Sheet2!$A$2:$C$397,3,FALSE),0)</f>
        <v>0.62980391999999996</v>
      </c>
      <c r="I229">
        <f>VLOOKUP($G229,Sheet2!$F$4:$G$16,2,FALSE)</f>
        <v>2.7</v>
      </c>
      <c r="J229">
        <f t="shared" si="13"/>
        <v>45.68509804</v>
      </c>
      <c r="K229">
        <f t="shared" si="14"/>
        <v>48.31490196</v>
      </c>
      <c r="L229">
        <f t="shared" si="15"/>
        <v>-2.6298039200000005</v>
      </c>
    </row>
    <row r="230" spans="1:12" x14ac:dyDescent="0.3">
      <c r="A230" t="s">
        <v>10</v>
      </c>
      <c r="B230" t="s">
        <v>1480</v>
      </c>
      <c r="C230">
        <v>48</v>
      </c>
      <c r="D230">
        <v>48</v>
      </c>
      <c r="E230">
        <f t="shared" si="12"/>
        <v>0</v>
      </c>
      <c r="F230" t="s">
        <v>1953</v>
      </c>
      <c r="G230" t="str">
        <f>IFERROR(VLOOKUP($A230,Sheet2!$A$2:$C$397,2,FALSE),"C")</f>
        <v>B+</v>
      </c>
      <c r="H230">
        <f>IFERROR(VLOOKUP($A230,Sheet2!$A$2:$C$397,3,FALSE),0)</f>
        <v>0.59550000000000003</v>
      </c>
      <c r="I230">
        <f>VLOOKUP($G230,Sheet2!$F$4:$G$16,2,FALSE)</f>
        <v>3.3</v>
      </c>
      <c r="J230">
        <f t="shared" si="13"/>
        <v>47.702249999999999</v>
      </c>
      <c r="K230">
        <f t="shared" si="14"/>
        <v>48.297750000000001</v>
      </c>
      <c r="L230">
        <f t="shared" si="15"/>
        <v>-0.59550000000000125</v>
      </c>
    </row>
    <row r="231" spans="1:12" x14ac:dyDescent="0.3">
      <c r="A231" t="s">
        <v>5</v>
      </c>
      <c r="B231" t="s">
        <v>1482</v>
      </c>
      <c r="C231">
        <v>46</v>
      </c>
      <c r="D231">
        <v>47</v>
      </c>
      <c r="E231">
        <f t="shared" si="12"/>
        <v>-1</v>
      </c>
      <c r="F231" t="s">
        <v>1953</v>
      </c>
      <c r="G231" t="str">
        <f>IFERROR(VLOOKUP($A231,Sheet2!$A$2:$C$397,2,FALSE),"C")</f>
        <v>A-</v>
      </c>
      <c r="H231">
        <f>IFERROR(VLOOKUP($A231,Sheet2!$A$2:$C$397,3,FALSE),0)</f>
        <v>0.43547944999999999</v>
      </c>
      <c r="I231">
        <f>VLOOKUP($G231,Sheet2!$F$4:$G$16,2,FALSE)</f>
        <v>3.7</v>
      </c>
      <c r="J231">
        <f t="shared" si="13"/>
        <v>45.782260274999999</v>
      </c>
      <c r="K231">
        <f t="shared" si="14"/>
        <v>47.217739725000001</v>
      </c>
      <c r="L231">
        <f t="shared" si="15"/>
        <v>-1.4354794500000025</v>
      </c>
    </row>
    <row r="232" spans="1:12" x14ac:dyDescent="0.3">
      <c r="A232" t="s">
        <v>3</v>
      </c>
      <c r="B232" t="s">
        <v>1483</v>
      </c>
      <c r="C232">
        <v>43</v>
      </c>
      <c r="D232">
        <v>48</v>
      </c>
      <c r="E232">
        <f t="shared" si="12"/>
        <v>-5</v>
      </c>
      <c r="F232" t="s">
        <v>1953</v>
      </c>
      <c r="G232" t="str">
        <f>IFERROR(VLOOKUP($A232,Sheet2!$A$2:$C$397,2,FALSE),"C")</f>
        <v>A-</v>
      </c>
      <c r="H232">
        <f>IFERROR(VLOOKUP($A232,Sheet2!$A$2:$C$397,3,FALSE),0)</f>
        <v>-0.78254902000000004</v>
      </c>
      <c r="I232">
        <f>VLOOKUP($G232,Sheet2!$F$4:$G$16,2,FALSE)</f>
        <v>3.7</v>
      </c>
      <c r="J232">
        <f t="shared" si="13"/>
        <v>43.391274510000002</v>
      </c>
      <c r="K232">
        <f t="shared" si="14"/>
        <v>47.608725489999998</v>
      </c>
      <c r="L232">
        <f t="shared" si="15"/>
        <v>-4.2174509799999953</v>
      </c>
    </row>
    <row r="233" spans="1:12" x14ac:dyDescent="0.3">
      <c r="A233" t="s">
        <v>366</v>
      </c>
      <c r="B233" t="s">
        <v>1484</v>
      </c>
      <c r="C233">
        <v>42</v>
      </c>
      <c r="D233">
        <v>53</v>
      </c>
      <c r="E233">
        <f t="shared" si="12"/>
        <v>-11</v>
      </c>
      <c r="F233" t="s">
        <v>1953</v>
      </c>
      <c r="G233" t="str">
        <f>IFERROR(VLOOKUP($A233,Sheet2!$A$2:$C$397,2,FALSE),"C")</f>
        <v>A</v>
      </c>
      <c r="H233">
        <f>IFERROR(VLOOKUP($A233,Sheet2!$A$2:$C$397,3,FALSE),0)</f>
        <v>-1.5</v>
      </c>
      <c r="I233">
        <f>VLOOKUP($G233,Sheet2!$F$4:$G$16,2,FALSE)</f>
        <v>4</v>
      </c>
      <c r="J233">
        <f t="shared" si="13"/>
        <v>42.75</v>
      </c>
      <c r="K233">
        <f t="shared" si="14"/>
        <v>52.25</v>
      </c>
      <c r="L233">
        <f t="shared" si="15"/>
        <v>-9.5</v>
      </c>
    </row>
    <row r="234" spans="1:12" x14ac:dyDescent="0.3">
      <c r="A234" t="s">
        <v>10</v>
      </c>
      <c r="B234" t="s">
        <v>1485</v>
      </c>
      <c r="C234">
        <v>44</v>
      </c>
      <c r="D234">
        <v>51</v>
      </c>
      <c r="E234">
        <f t="shared" si="12"/>
        <v>-7</v>
      </c>
      <c r="F234" t="s">
        <v>1953</v>
      </c>
      <c r="G234" t="str">
        <f>IFERROR(VLOOKUP($A234,Sheet2!$A$2:$C$397,2,FALSE),"C")</f>
        <v>B+</v>
      </c>
      <c r="H234">
        <f>IFERROR(VLOOKUP($A234,Sheet2!$A$2:$C$397,3,FALSE),0)</f>
        <v>0.59550000000000003</v>
      </c>
      <c r="I234">
        <f>VLOOKUP($G234,Sheet2!$F$4:$G$16,2,FALSE)</f>
        <v>3.3</v>
      </c>
      <c r="J234">
        <f t="shared" si="13"/>
        <v>43.702249999999999</v>
      </c>
      <c r="K234">
        <f t="shared" si="14"/>
        <v>51.297750000000001</v>
      </c>
      <c r="L234">
        <f t="shared" si="15"/>
        <v>-7.5955000000000013</v>
      </c>
    </row>
    <row r="235" spans="1:12" x14ac:dyDescent="0.3">
      <c r="A235" t="s">
        <v>361</v>
      </c>
      <c r="B235" t="s">
        <v>1485</v>
      </c>
      <c r="C235">
        <v>47</v>
      </c>
      <c r="D235">
        <v>47</v>
      </c>
      <c r="E235">
        <f t="shared" si="12"/>
        <v>0</v>
      </c>
      <c r="F235" t="s">
        <v>1953</v>
      </c>
      <c r="G235" t="str">
        <f>IFERROR(VLOOKUP($A235,Sheet2!$A$2:$C$397,2,FALSE),"C")</f>
        <v>A</v>
      </c>
      <c r="H235">
        <f>IFERROR(VLOOKUP($A235,Sheet2!$A$2:$C$397,3,FALSE),0)</f>
        <v>-0.17857143</v>
      </c>
      <c r="I235">
        <f>VLOOKUP($G235,Sheet2!$F$4:$G$16,2,FALSE)</f>
        <v>4</v>
      </c>
      <c r="J235">
        <f t="shared" si="13"/>
        <v>47.089285715000003</v>
      </c>
      <c r="K235">
        <f t="shared" si="14"/>
        <v>46.910714284999997</v>
      </c>
      <c r="L235">
        <f t="shared" si="15"/>
        <v>0.17857143000000519</v>
      </c>
    </row>
    <row r="236" spans="1:12" x14ac:dyDescent="0.3">
      <c r="A236" t="s">
        <v>16</v>
      </c>
      <c r="B236" t="s">
        <v>1486</v>
      </c>
      <c r="C236">
        <v>43</v>
      </c>
      <c r="D236">
        <v>54</v>
      </c>
      <c r="E236">
        <f t="shared" si="12"/>
        <v>-11</v>
      </c>
      <c r="F236" t="s">
        <v>1953</v>
      </c>
      <c r="G236" t="str">
        <f>IFERROR(VLOOKUP($A236,Sheet2!$A$2:$C$397,2,FALSE),"C")</f>
        <v>B</v>
      </c>
      <c r="H236">
        <f>IFERROR(VLOOKUP($A236,Sheet2!$A$2:$C$397,3,FALSE),0)</f>
        <v>0.26403360999999997</v>
      </c>
      <c r="I236">
        <f>VLOOKUP($G236,Sheet2!$F$4:$G$16,2,FALSE)</f>
        <v>3</v>
      </c>
      <c r="J236">
        <f t="shared" si="13"/>
        <v>42.867983195000001</v>
      </c>
      <c r="K236">
        <f t="shared" si="14"/>
        <v>54.132016804999999</v>
      </c>
      <c r="L236">
        <f t="shared" si="15"/>
        <v>-11.264033609999998</v>
      </c>
    </row>
    <row r="237" spans="1:12" x14ac:dyDescent="0.3">
      <c r="A237" t="s">
        <v>10</v>
      </c>
      <c r="B237" t="s">
        <v>1487</v>
      </c>
      <c r="C237">
        <v>41</v>
      </c>
      <c r="D237">
        <v>51</v>
      </c>
      <c r="E237">
        <f t="shared" si="12"/>
        <v>-10</v>
      </c>
      <c r="F237" t="s">
        <v>1953</v>
      </c>
      <c r="G237" t="str">
        <f>IFERROR(VLOOKUP($A237,Sheet2!$A$2:$C$397,2,FALSE),"C")</f>
        <v>B+</v>
      </c>
      <c r="H237">
        <f>IFERROR(VLOOKUP($A237,Sheet2!$A$2:$C$397,3,FALSE),0)</f>
        <v>0.59550000000000003</v>
      </c>
      <c r="I237">
        <f>VLOOKUP($G237,Sheet2!$F$4:$G$16,2,FALSE)</f>
        <v>3.3</v>
      </c>
      <c r="J237">
        <f t="shared" si="13"/>
        <v>40.702249999999999</v>
      </c>
      <c r="K237">
        <f t="shared" si="14"/>
        <v>51.297750000000001</v>
      </c>
      <c r="L237">
        <f t="shared" si="15"/>
        <v>-10.595500000000001</v>
      </c>
    </row>
    <row r="238" spans="1:12" x14ac:dyDescent="0.3">
      <c r="A238" t="s">
        <v>10</v>
      </c>
      <c r="B238" t="s">
        <v>1488</v>
      </c>
      <c r="C238">
        <v>42</v>
      </c>
      <c r="D238">
        <v>52</v>
      </c>
      <c r="E238">
        <f t="shared" si="12"/>
        <v>-10</v>
      </c>
      <c r="F238" t="s">
        <v>1953</v>
      </c>
      <c r="G238" t="str">
        <f>IFERROR(VLOOKUP($A238,Sheet2!$A$2:$C$397,2,FALSE),"C")</f>
        <v>B+</v>
      </c>
      <c r="H238">
        <f>IFERROR(VLOOKUP($A238,Sheet2!$A$2:$C$397,3,FALSE),0)</f>
        <v>0.59550000000000003</v>
      </c>
      <c r="I238">
        <f>VLOOKUP($G238,Sheet2!$F$4:$G$16,2,FALSE)</f>
        <v>3.3</v>
      </c>
      <c r="J238">
        <f t="shared" si="13"/>
        <v>41.702249999999999</v>
      </c>
      <c r="K238">
        <f t="shared" si="14"/>
        <v>52.297750000000001</v>
      </c>
      <c r="L238">
        <f t="shared" si="15"/>
        <v>-10.595500000000001</v>
      </c>
    </row>
    <row r="239" spans="1:12" x14ac:dyDescent="0.3">
      <c r="A239" t="s">
        <v>16</v>
      </c>
      <c r="B239" t="s">
        <v>1489</v>
      </c>
      <c r="C239">
        <v>42</v>
      </c>
      <c r="D239">
        <v>56</v>
      </c>
      <c r="E239">
        <f t="shared" si="12"/>
        <v>-14</v>
      </c>
      <c r="F239" t="s">
        <v>1953</v>
      </c>
      <c r="G239" t="str">
        <f>IFERROR(VLOOKUP($A239,Sheet2!$A$2:$C$397,2,FALSE),"C")</f>
        <v>B</v>
      </c>
      <c r="H239">
        <f>IFERROR(VLOOKUP($A239,Sheet2!$A$2:$C$397,3,FALSE),0)</f>
        <v>0.26403360999999997</v>
      </c>
      <c r="I239">
        <f>VLOOKUP($G239,Sheet2!$F$4:$G$16,2,FALSE)</f>
        <v>3</v>
      </c>
      <c r="J239">
        <f t="shared" si="13"/>
        <v>41.867983195000001</v>
      </c>
      <c r="K239">
        <f t="shared" si="14"/>
        <v>56.132016804999999</v>
      </c>
      <c r="L239">
        <f t="shared" si="15"/>
        <v>-14.264033609999998</v>
      </c>
    </row>
    <row r="240" spans="1:12" x14ac:dyDescent="0.3">
      <c r="A240" t="s">
        <v>9</v>
      </c>
      <c r="B240" t="s">
        <v>1490</v>
      </c>
      <c r="C240">
        <v>47</v>
      </c>
      <c r="D240">
        <v>52</v>
      </c>
      <c r="E240">
        <f t="shared" si="12"/>
        <v>-5</v>
      </c>
      <c r="F240" t="s">
        <v>1953</v>
      </c>
      <c r="G240" t="str">
        <f>IFERROR(VLOOKUP($A240,Sheet2!$A$2:$C$397,2,FALSE),"C")</f>
        <v>B+</v>
      </c>
      <c r="H240">
        <f>IFERROR(VLOOKUP($A240,Sheet2!$A$2:$C$397,3,FALSE),0)</f>
        <v>6.0699999999999997E-2</v>
      </c>
      <c r="I240">
        <f>VLOOKUP($G240,Sheet2!$F$4:$G$16,2,FALSE)</f>
        <v>3.3</v>
      </c>
      <c r="J240">
        <f t="shared" si="13"/>
        <v>46.969650000000001</v>
      </c>
      <c r="K240">
        <f t="shared" si="14"/>
        <v>52.030349999999999</v>
      </c>
      <c r="L240">
        <f t="shared" si="15"/>
        <v>-5.0606999999999971</v>
      </c>
    </row>
    <row r="241" spans="1:12" x14ac:dyDescent="0.3">
      <c r="A241" t="s">
        <v>15</v>
      </c>
      <c r="B241" t="s">
        <v>1491</v>
      </c>
      <c r="C241">
        <v>44</v>
      </c>
      <c r="D241">
        <v>52</v>
      </c>
      <c r="E241">
        <f t="shared" si="12"/>
        <v>-8</v>
      </c>
      <c r="F241" t="s">
        <v>1953</v>
      </c>
      <c r="G241" t="str">
        <f>IFERROR(VLOOKUP($A241,Sheet2!$A$2:$C$397,2,FALSE),"C")</f>
        <v>A-</v>
      </c>
      <c r="H241">
        <f>IFERROR(VLOOKUP($A241,Sheet2!$A$2:$C$397,3,FALSE),0)</f>
        <v>6.8150290000000002E-2</v>
      </c>
      <c r="I241">
        <f>VLOOKUP($G241,Sheet2!$F$4:$G$16,2,FALSE)</f>
        <v>3.7</v>
      </c>
      <c r="J241">
        <f t="shared" si="13"/>
        <v>43.965924854999997</v>
      </c>
      <c r="K241">
        <f t="shared" si="14"/>
        <v>52.034075145000003</v>
      </c>
      <c r="L241">
        <f t="shared" si="15"/>
        <v>-8.0681502900000055</v>
      </c>
    </row>
    <row r="242" spans="1:12" x14ac:dyDescent="0.3">
      <c r="A242" t="s">
        <v>366</v>
      </c>
      <c r="B242" t="s">
        <v>1492</v>
      </c>
      <c r="C242">
        <v>43</v>
      </c>
      <c r="D242">
        <v>51</v>
      </c>
      <c r="E242">
        <f t="shared" si="12"/>
        <v>-8</v>
      </c>
      <c r="F242" t="s">
        <v>1953</v>
      </c>
      <c r="G242" t="str">
        <f>IFERROR(VLOOKUP($A242,Sheet2!$A$2:$C$397,2,FALSE),"C")</f>
        <v>A</v>
      </c>
      <c r="H242">
        <f>IFERROR(VLOOKUP($A242,Sheet2!$A$2:$C$397,3,FALSE),0)</f>
        <v>-1.5</v>
      </c>
      <c r="I242">
        <f>VLOOKUP($G242,Sheet2!$F$4:$G$16,2,FALSE)</f>
        <v>4</v>
      </c>
      <c r="J242">
        <f t="shared" si="13"/>
        <v>43.75</v>
      </c>
      <c r="K242">
        <f t="shared" si="14"/>
        <v>50.25</v>
      </c>
      <c r="L242">
        <f t="shared" si="15"/>
        <v>-6.5</v>
      </c>
    </row>
    <row r="243" spans="1:12" x14ac:dyDescent="0.3">
      <c r="A243" t="s">
        <v>14</v>
      </c>
      <c r="B243" t="s">
        <v>1492</v>
      </c>
      <c r="C243">
        <v>44</v>
      </c>
      <c r="D243">
        <v>48</v>
      </c>
      <c r="E243">
        <f t="shared" si="12"/>
        <v>-4</v>
      </c>
      <c r="F243" t="s">
        <v>1953</v>
      </c>
      <c r="G243" t="str">
        <f>IFERROR(VLOOKUP($A243,Sheet2!$A$2:$C$397,2,FALSE),"C")</f>
        <v>B</v>
      </c>
      <c r="H243">
        <f>IFERROR(VLOOKUP($A243,Sheet2!$A$2:$C$397,3,FALSE),0)</f>
        <v>0.26406832000000002</v>
      </c>
      <c r="I243">
        <f>VLOOKUP($G243,Sheet2!$F$4:$G$16,2,FALSE)</f>
        <v>3</v>
      </c>
      <c r="J243">
        <f t="shared" si="13"/>
        <v>43.867965839999997</v>
      </c>
      <c r="K243">
        <f t="shared" si="14"/>
        <v>48.132034160000003</v>
      </c>
      <c r="L243">
        <f t="shared" si="15"/>
        <v>-4.2640683200000069</v>
      </c>
    </row>
    <row r="244" spans="1:12" x14ac:dyDescent="0.3">
      <c r="A244" t="s">
        <v>10</v>
      </c>
      <c r="B244" t="s">
        <v>1493</v>
      </c>
      <c r="C244">
        <v>42</v>
      </c>
      <c r="D244">
        <v>53</v>
      </c>
      <c r="E244">
        <f t="shared" si="12"/>
        <v>-11</v>
      </c>
      <c r="F244" t="s">
        <v>1953</v>
      </c>
      <c r="G244" t="str">
        <f>IFERROR(VLOOKUP($A244,Sheet2!$A$2:$C$397,2,FALSE),"C")</f>
        <v>B+</v>
      </c>
      <c r="H244">
        <f>IFERROR(VLOOKUP($A244,Sheet2!$A$2:$C$397,3,FALSE),0)</f>
        <v>0.59550000000000003</v>
      </c>
      <c r="I244">
        <f>VLOOKUP($G244,Sheet2!$F$4:$G$16,2,FALSE)</f>
        <v>3.3</v>
      </c>
      <c r="J244">
        <f t="shared" si="13"/>
        <v>41.702249999999999</v>
      </c>
      <c r="K244">
        <f t="shared" si="14"/>
        <v>53.297750000000001</v>
      </c>
      <c r="L244">
        <f t="shared" si="15"/>
        <v>-11.595500000000001</v>
      </c>
    </row>
    <row r="245" spans="1:12" x14ac:dyDescent="0.3">
      <c r="A245" t="s">
        <v>354</v>
      </c>
      <c r="B245" t="s">
        <v>1494</v>
      </c>
      <c r="C245">
        <v>40</v>
      </c>
      <c r="D245">
        <v>54</v>
      </c>
      <c r="E245">
        <f t="shared" si="12"/>
        <v>-14</v>
      </c>
      <c r="F245" t="s">
        <v>1953</v>
      </c>
      <c r="G245" t="str">
        <f>IFERROR(VLOOKUP($A245,Sheet2!$A$2:$C$397,2,FALSE),"C")</f>
        <v>A+</v>
      </c>
      <c r="H245">
        <f>IFERROR(VLOOKUP($A245,Sheet2!$A$2:$C$397,3,FALSE),0)</f>
        <v>0.2</v>
      </c>
      <c r="I245">
        <f>VLOOKUP($G245,Sheet2!$F$4:$G$16,2,FALSE)</f>
        <v>4</v>
      </c>
      <c r="J245">
        <f t="shared" si="13"/>
        <v>39.9</v>
      </c>
      <c r="K245">
        <f t="shared" si="14"/>
        <v>54.1</v>
      </c>
      <c r="L245">
        <f t="shared" si="15"/>
        <v>-14.200000000000003</v>
      </c>
    </row>
    <row r="246" spans="1:12" x14ac:dyDescent="0.3">
      <c r="A246" t="s">
        <v>11</v>
      </c>
      <c r="B246" t="s">
        <v>1494</v>
      </c>
      <c r="C246">
        <v>46</v>
      </c>
      <c r="D246">
        <v>49</v>
      </c>
      <c r="E246">
        <f t="shared" si="12"/>
        <v>-3</v>
      </c>
      <c r="F246" t="s">
        <v>1953</v>
      </c>
      <c r="G246" t="str">
        <f>IFERROR(VLOOKUP($A246,Sheet2!$A$2:$C$397,2,FALSE),"C")</f>
        <v>B-</v>
      </c>
      <c r="H246">
        <f>IFERROR(VLOOKUP($A246,Sheet2!$A$2:$C$397,3,FALSE),0)</f>
        <v>0.62980391999999996</v>
      </c>
      <c r="I246">
        <f>VLOOKUP($G246,Sheet2!$F$4:$G$16,2,FALSE)</f>
        <v>2.7</v>
      </c>
      <c r="J246">
        <f t="shared" si="13"/>
        <v>45.68509804</v>
      </c>
      <c r="K246">
        <f t="shared" si="14"/>
        <v>49.31490196</v>
      </c>
      <c r="L246">
        <f t="shared" si="15"/>
        <v>-3.6298039200000005</v>
      </c>
    </row>
    <row r="247" spans="1:12" x14ac:dyDescent="0.3">
      <c r="A247" t="s">
        <v>4</v>
      </c>
      <c r="B247" t="s">
        <v>1495</v>
      </c>
      <c r="C247">
        <v>43</v>
      </c>
      <c r="D247">
        <v>51</v>
      </c>
      <c r="E247">
        <f t="shared" si="12"/>
        <v>-8</v>
      </c>
      <c r="F247" t="s">
        <v>1953</v>
      </c>
      <c r="G247" t="str">
        <f>IFERROR(VLOOKUP($A247,Sheet2!$A$2:$C$397,2,FALSE),"C")</f>
        <v>A-</v>
      </c>
      <c r="H247">
        <f>IFERROR(VLOOKUP($A247,Sheet2!$A$2:$C$397,3,FALSE),0)</f>
        <v>0.80923076999999999</v>
      </c>
      <c r="I247">
        <f>VLOOKUP($G247,Sheet2!$F$4:$G$16,2,FALSE)</f>
        <v>3.7</v>
      </c>
      <c r="J247">
        <f t="shared" si="13"/>
        <v>42.595384615</v>
      </c>
      <c r="K247">
        <f t="shared" si="14"/>
        <v>51.404615385</v>
      </c>
      <c r="L247">
        <f t="shared" si="15"/>
        <v>-8.8092307699999992</v>
      </c>
    </row>
    <row r="248" spans="1:12" x14ac:dyDescent="0.3">
      <c r="A248" t="s">
        <v>10</v>
      </c>
      <c r="B248" t="s">
        <v>1495</v>
      </c>
      <c r="C248">
        <v>41</v>
      </c>
      <c r="D248">
        <v>53</v>
      </c>
      <c r="E248">
        <f t="shared" si="12"/>
        <v>-12</v>
      </c>
      <c r="F248" t="s">
        <v>1953</v>
      </c>
      <c r="G248" t="str">
        <f>IFERROR(VLOOKUP($A248,Sheet2!$A$2:$C$397,2,FALSE),"C")</f>
        <v>B+</v>
      </c>
      <c r="H248">
        <f>IFERROR(VLOOKUP($A248,Sheet2!$A$2:$C$397,3,FALSE),0)</f>
        <v>0.59550000000000003</v>
      </c>
      <c r="I248">
        <f>VLOOKUP($G248,Sheet2!$F$4:$G$16,2,FALSE)</f>
        <v>3.3</v>
      </c>
      <c r="J248">
        <f t="shared" si="13"/>
        <v>40.702249999999999</v>
      </c>
      <c r="K248">
        <f t="shared" si="14"/>
        <v>53.297750000000001</v>
      </c>
      <c r="L248">
        <f t="shared" si="15"/>
        <v>-12.595500000000001</v>
      </c>
    </row>
    <row r="249" spans="1:12" x14ac:dyDescent="0.3">
      <c r="A249" t="s">
        <v>16</v>
      </c>
      <c r="B249" t="s">
        <v>1496</v>
      </c>
      <c r="C249">
        <v>42</v>
      </c>
      <c r="D249">
        <v>56</v>
      </c>
      <c r="E249">
        <f t="shared" si="12"/>
        <v>-14</v>
      </c>
      <c r="F249" t="s">
        <v>1953</v>
      </c>
      <c r="G249" t="str">
        <f>IFERROR(VLOOKUP($A249,Sheet2!$A$2:$C$397,2,FALSE),"C")</f>
        <v>B</v>
      </c>
      <c r="H249">
        <f>IFERROR(VLOOKUP($A249,Sheet2!$A$2:$C$397,3,FALSE),0)</f>
        <v>0.26403360999999997</v>
      </c>
      <c r="I249">
        <f>VLOOKUP($G249,Sheet2!$F$4:$G$16,2,FALSE)</f>
        <v>3</v>
      </c>
      <c r="J249">
        <f t="shared" si="13"/>
        <v>41.867983195000001</v>
      </c>
      <c r="K249">
        <f t="shared" si="14"/>
        <v>56.132016804999999</v>
      </c>
      <c r="L249">
        <f t="shared" si="15"/>
        <v>-14.264033609999998</v>
      </c>
    </row>
    <row r="250" spans="1:12" x14ac:dyDescent="0.3">
      <c r="A250" t="s">
        <v>5</v>
      </c>
      <c r="B250" t="s">
        <v>1496</v>
      </c>
      <c r="C250">
        <v>44</v>
      </c>
      <c r="D250">
        <v>48</v>
      </c>
      <c r="E250">
        <f t="shared" si="12"/>
        <v>-4</v>
      </c>
      <c r="F250" t="s">
        <v>1953</v>
      </c>
      <c r="G250" t="str">
        <f>IFERROR(VLOOKUP($A250,Sheet2!$A$2:$C$397,2,FALSE),"C")</f>
        <v>A-</v>
      </c>
      <c r="H250">
        <f>IFERROR(VLOOKUP($A250,Sheet2!$A$2:$C$397,3,FALSE),0)</f>
        <v>0.43547944999999999</v>
      </c>
      <c r="I250">
        <f>VLOOKUP($G250,Sheet2!$F$4:$G$16,2,FALSE)</f>
        <v>3.7</v>
      </c>
      <c r="J250">
        <f t="shared" si="13"/>
        <v>43.782260274999999</v>
      </c>
      <c r="K250">
        <f t="shared" si="14"/>
        <v>48.217739725000001</v>
      </c>
      <c r="L250">
        <f t="shared" si="15"/>
        <v>-4.4354794500000025</v>
      </c>
    </row>
    <row r="251" spans="1:12" x14ac:dyDescent="0.3">
      <c r="A251" t="s">
        <v>400</v>
      </c>
      <c r="B251" t="s">
        <v>1497</v>
      </c>
      <c r="C251">
        <v>44</v>
      </c>
      <c r="D251">
        <v>50</v>
      </c>
      <c r="E251">
        <f t="shared" si="12"/>
        <v>-6</v>
      </c>
      <c r="F251" t="s">
        <v>1953</v>
      </c>
      <c r="G251" t="str">
        <f>IFERROR(VLOOKUP($A251,Sheet2!$A$2:$C$397,2,FALSE),"C")</f>
        <v>B+</v>
      </c>
      <c r="H251">
        <f>IFERROR(VLOOKUP($A251,Sheet2!$A$2:$C$397,3,FALSE),0)</f>
        <v>0.59554054000000001</v>
      </c>
      <c r="I251">
        <f>VLOOKUP($G251,Sheet2!$F$4:$G$16,2,FALSE)</f>
        <v>3.3</v>
      </c>
      <c r="J251">
        <f t="shared" si="13"/>
        <v>43.702229729999999</v>
      </c>
      <c r="K251">
        <f t="shared" si="14"/>
        <v>50.297770270000001</v>
      </c>
      <c r="L251">
        <f t="shared" si="15"/>
        <v>-6.5955405400000018</v>
      </c>
    </row>
    <row r="252" spans="1:12" x14ac:dyDescent="0.3">
      <c r="A252" t="s">
        <v>10</v>
      </c>
      <c r="B252" t="s">
        <v>1498</v>
      </c>
      <c r="C252">
        <v>44</v>
      </c>
      <c r="D252">
        <v>50</v>
      </c>
      <c r="E252">
        <f t="shared" si="12"/>
        <v>-6</v>
      </c>
      <c r="F252" t="s">
        <v>1953</v>
      </c>
      <c r="G252" t="str">
        <f>IFERROR(VLOOKUP($A252,Sheet2!$A$2:$C$397,2,FALSE),"C")</f>
        <v>B+</v>
      </c>
      <c r="H252">
        <f>IFERROR(VLOOKUP($A252,Sheet2!$A$2:$C$397,3,FALSE),0)</f>
        <v>0.59550000000000003</v>
      </c>
      <c r="I252">
        <f>VLOOKUP($G252,Sheet2!$F$4:$G$16,2,FALSE)</f>
        <v>3.3</v>
      </c>
      <c r="J252">
        <f t="shared" si="13"/>
        <v>43.702249999999999</v>
      </c>
      <c r="K252">
        <f t="shared" si="14"/>
        <v>50.297750000000001</v>
      </c>
      <c r="L252">
        <f t="shared" si="15"/>
        <v>-6.5955000000000013</v>
      </c>
    </row>
    <row r="253" spans="1:12" x14ac:dyDescent="0.3">
      <c r="A253" t="s">
        <v>9</v>
      </c>
      <c r="B253" t="s">
        <v>1499</v>
      </c>
      <c r="C253">
        <v>45</v>
      </c>
      <c r="D253">
        <v>53</v>
      </c>
      <c r="E253">
        <f t="shared" si="12"/>
        <v>-8</v>
      </c>
      <c r="F253" t="s">
        <v>1953</v>
      </c>
      <c r="G253" t="str">
        <f>IFERROR(VLOOKUP($A253,Sheet2!$A$2:$C$397,2,FALSE),"C")</f>
        <v>B+</v>
      </c>
      <c r="H253">
        <f>IFERROR(VLOOKUP($A253,Sheet2!$A$2:$C$397,3,FALSE),0)</f>
        <v>6.0699999999999997E-2</v>
      </c>
      <c r="I253">
        <f>VLOOKUP($G253,Sheet2!$F$4:$G$16,2,FALSE)</f>
        <v>3.3</v>
      </c>
      <c r="J253">
        <f t="shared" si="13"/>
        <v>44.969650000000001</v>
      </c>
      <c r="K253">
        <f t="shared" si="14"/>
        <v>53.030349999999999</v>
      </c>
      <c r="L253">
        <f t="shared" si="15"/>
        <v>-8.0606999999999971</v>
      </c>
    </row>
    <row r="254" spans="1:12" x14ac:dyDescent="0.3">
      <c r="A254" t="s">
        <v>15</v>
      </c>
      <c r="B254" t="s">
        <v>1500</v>
      </c>
      <c r="C254">
        <v>44</v>
      </c>
      <c r="D254">
        <v>51</v>
      </c>
      <c r="E254">
        <f t="shared" si="12"/>
        <v>-7</v>
      </c>
      <c r="F254" t="s">
        <v>1953</v>
      </c>
      <c r="G254" t="str">
        <f>IFERROR(VLOOKUP($A254,Sheet2!$A$2:$C$397,2,FALSE),"C")</f>
        <v>A-</v>
      </c>
      <c r="H254">
        <f>IFERROR(VLOOKUP($A254,Sheet2!$A$2:$C$397,3,FALSE),0)</f>
        <v>6.8150290000000002E-2</v>
      </c>
      <c r="I254">
        <f>VLOOKUP($G254,Sheet2!$F$4:$G$16,2,FALSE)</f>
        <v>3.7</v>
      </c>
      <c r="J254">
        <f t="shared" si="13"/>
        <v>43.965924854999997</v>
      </c>
      <c r="K254">
        <f t="shared" si="14"/>
        <v>51.034075145000003</v>
      </c>
      <c r="L254">
        <f t="shared" si="15"/>
        <v>-7.0681502900000055</v>
      </c>
    </row>
    <row r="255" spans="1:12" x14ac:dyDescent="0.3">
      <c r="A255" t="s">
        <v>10</v>
      </c>
      <c r="B255" t="s">
        <v>1501</v>
      </c>
      <c r="C255">
        <v>42</v>
      </c>
      <c r="D255">
        <v>53</v>
      </c>
      <c r="E255">
        <f t="shared" si="12"/>
        <v>-11</v>
      </c>
      <c r="F255" t="s">
        <v>1953</v>
      </c>
      <c r="G255" t="str">
        <f>IFERROR(VLOOKUP($A255,Sheet2!$A$2:$C$397,2,FALSE),"C")</f>
        <v>B+</v>
      </c>
      <c r="H255">
        <f>IFERROR(VLOOKUP($A255,Sheet2!$A$2:$C$397,3,FALSE),0)</f>
        <v>0.59550000000000003</v>
      </c>
      <c r="I255">
        <f>VLOOKUP($G255,Sheet2!$F$4:$G$16,2,FALSE)</f>
        <v>3.3</v>
      </c>
      <c r="J255">
        <f t="shared" si="13"/>
        <v>41.702249999999999</v>
      </c>
      <c r="K255">
        <f t="shared" si="14"/>
        <v>53.297750000000001</v>
      </c>
      <c r="L255">
        <f t="shared" si="15"/>
        <v>-11.595500000000001</v>
      </c>
    </row>
    <row r="256" spans="1:12" x14ac:dyDescent="0.3">
      <c r="A256" t="s">
        <v>5</v>
      </c>
      <c r="B256" t="s">
        <v>1502</v>
      </c>
      <c r="C256">
        <v>42</v>
      </c>
      <c r="D256">
        <v>47</v>
      </c>
      <c r="E256">
        <f t="shared" si="12"/>
        <v>-5</v>
      </c>
      <c r="F256" t="s">
        <v>1953</v>
      </c>
      <c r="G256" t="str">
        <f>IFERROR(VLOOKUP($A256,Sheet2!$A$2:$C$397,2,FALSE),"C")</f>
        <v>A-</v>
      </c>
      <c r="H256">
        <f>IFERROR(VLOOKUP($A256,Sheet2!$A$2:$C$397,3,FALSE),0)</f>
        <v>0.43547944999999999</v>
      </c>
      <c r="I256">
        <f>VLOOKUP($G256,Sheet2!$F$4:$G$16,2,FALSE)</f>
        <v>3.7</v>
      </c>
      <c r="J256">
        <f t="shared" si="13"/>
        <v>41.782260274999999</v>
      </c>
      <c r="K256">
        <f t="shared" si="14"/>
        <v>47.217739725000001</v>
      </c>
      <c r="L256">
        <f t="shared" si="15"/>
        <v>-5.4354794500000025</v>
      </c>
    </row>
    <row r="257" spans="1:12" x14ac:dyDescent="0.3">
      <c r="A257" t="s">
        <v>16</v>
      </c>
      <c r="B257" t="s">
        <v>1503</v>
      </c>
      <c r="C257">
        <v>44</v>
      </c>
      <c r="D257">
        <v>53</v>
      </c>
      <c r="E257">
        <f t="shared" si="12"/>
        <v>-9</v>
      </c>
      <c r="F257" t="s">
        <v>1953</v>
      </c>
      <c r="G257" t="str">
        <f>IFERROR(VLOOKUP($A257,Sheet2!$A$2:$C$397,2,FALSE),"C")</f>
        <v>B</v>
      </c>
      <c r="H257">
        <f>IFERROR(VLOOKUP($A257,Sheet2!$A$2:$C$397,3,FALSE),0)</f>
        <v>0.26403360999999997</v>
      </c>
      <c r="I257">
        <f>VLOOKUP($G257,Sheet2!$F$4:$G$16,2,FALSE)</f>
        <v>3</v>
      </c>
      <c r="J257">
        <f t="shared" si="13"/>
        <v>43.867983195000001</v>
      </c>
      <c r="K257">
        <f t="shared" si="14"/>
        <v>53.132016804999999</v>
      </c>
      <c r="L257">
        <f t="shared" si="15"/>
        <v>-9.2640336099999985</v>
      </c>
    </row>
    <row r="258" spans="1:12" x14ac:dyDescent="0.3">
      <c r="A258" t="s">
        <v>366</v>
      </c>
      <c r="B258" t="s">
        <v>1504</v>
      </c>
      <c r="C258">
        <v>40</v>
      </c>
      <c r="D258">
        <v>54</v>
      </c>
      <c r="E258">
        <f t="shared" si="12"/>
        <v>-14</v>
      </c>
      <c r="F258" t="s">
        <v>1953</v>
      </c>
      <c r="G258" t="str">
        <f>IFERROR(VLOOKUP($A258,Sheet2!$A$2:$C$397,2,FALSE),"C")</f>
        <v>A</v>
      </c>
      <c r="H258">
        <f>IFERROR(VLOOKUP($A258,Sheet2!$A$2:$C$397,3,FALSE),0)</f>
        <v>-1.5</v>
      </c>
      <c r="I258">
        <f>VLOOKUP($G258,Sheet2!$F$4:$G$16,2,FALSE)</f>
        <v>4</v>
      </c>
      <c r="J258">
        <f t="shared" si="13"/>
        <v>40.75</v>
      </c>
      <c r="K258">
        <f t="shared" si="14"/>
        <v>53.25</v>
      </c>
      <c r="L258">
        <f t="shared" si="15"/>
        <v>-12.5</v>
      </c>
    </row>
    <row r="259" spans="1:12" x14ac:dyDescent="0.3">
      <c r="A259" t="s">
        <v>13</v>
      </c>
      <c r="B259" t="s">
        <v>1504</v>
      </c>
      <c r="C259">
        <v>44</v>
      </c>
      <c r="D259">
        <v>53</v>
      </c>
      <c r="E259">
        <f t="shared" ref="E259:E322" si="16">C259-D259</f>
        <v>-9</v>
      </c>
      <c r="F259" t="s">
        <v>1953</v>
      </c>
      <c r="G259" t="str">
        <f>IFERROR(VLOOKUP($A259,Sheet2!$A$2:$C$397,2,FALSE),"C")</f>
        <v>A+</v>
      </c>
      <c r="H259">
        <f>IFERROR(VLOOKUP($A259,Sheet2!$A$2:$C$397,3,FALSE),0)</f>
        <v>0.61341175999999997</v>
      </c>
      <c r="I259">
        <f>VLOOKUP($G259,Sheet2!$F$4:$G$16,2,FALSE)</f>
        <v>4</v>
      </c>
      <c r="J259">
        <f t="shared" ref="J259:J322" si="17">IF(OR($F259="Bush",$F259="Trump"),C259+(H259/2),C259-(H259/2))</f>
        <v>43.693294119999997</v>
      </c>
      <c r="K259">
        <f t="shared" ref="K259:K322" si="18">IF(OR($F259="Bush",$F259="Trump"),D259-(H259/2),D259+(H259/2))</f>
        <v>53.306705880000003</v>
      </c>
      <c r="L259">
        <f t="shared" ref="L259:L322" si="19">J259-K259</f>
        <v>-9.6134117600000053</v>
      </c>
    </row>
    <row r="260" spans="1:12" x14ac:dyDescent="0.3">
      <c r="A260" t="s">
        <v>14</v>
      </c>
      <c r="B260" t="s">
        <v>1505</v>
      </c>
      <c r="C260">
        <v>43</v>
      </c>
      <c r="D260">
        <v>52</v>
      </c>
      <c r="E260">
        <f t="shared" si="16"/>
        <v>-9</v>
      </c>
      <c r="F260" t="s">
        <v>1953</v>
      </c>
      <c r="G260" t="str">
        <f>IFERROR(VLOOKUP($A260,Sheet2!$A$2:$C$397,2,FALSE),"C")</f>
        <v>B</v>
      </c>
      <c r="H260">
        <f>IFERROR(VLOOKUP($A260,Sheet2!$A$2:$C$397,3,FALSE),0)</f>
        <v>0.26406832000000002</v>
      </c>
      <c r="I260">
        <f>VLOOKUP($G260,Sheet2!$F$4:$G$16,2,FALSE)</f>
        <v>3</v>
      </c>
      <c r="J260">
        <f t="shared" si="17"/>
        <v>42.867965839999997</v>
      </c>
      <c r="K260">
        <f t="shared" si="18"/>
        <v>52.132034160000003</v>
      </c>
      <c r="L260">
        <f t="shared" si="19"/>
        <v>-9.2640683200000069</v>
      </c>
    </row>
    <row r="261" spans="1:12" x14ac:dyDescent="0.3">
      <c r="A261" t="s">
        <v>10</v>
      </c>
      <c r="B261" t="s">
        <v>1506</v>
      </c>
      <c r="C261">
        <v>42</v>
      </c>
      <c r="D261">
        <v>51</v>
      </c>
      <c r="E261">
        <f t="shared" si="16"/>
        <v>-9</v>
      </c>
      <c r="F261" t="s">
        <v>1953</v>
      </c>
      <c r="G261" t="str">
        <f>IFERROR(VLOOKUP($A261,Sheet2!$A$2:$C$397,2,FALSE),"C")</f>
        <v>B+</v>
      </c>
      <c r="H261">
        <f>IFERROR(VLOOKUP($A261,Sheet2!$A$2:$C$397,3,FALSE),0)</f>
        <v>0.59550000000000003</v>
      </c>
      <c r="I261">
        <f>VLOOKUP($G261,Sheet2!$F$4:$G$16,2,FALSE)</f>
        <v>3.3</v>
      </c>
      <c r="J261">
        <f t="shared" si="17"/>
        <v>41.702249999999999</v>
      </c>
      <c r="K261">
        <f t="shared" si="18"/>
        <v>51.297750000000001</v>
      </c>
      <c r="L261">
        <f t="shared" si="19"/>
        <v>-9.5955000000000013</v>
      </c>
    </row>
    <row r="262" spans="1:12" x14ac:dyDescent="0.3">
      <c r="A262" t="s">
        <v>505</v>
      </c>
      <c r="B262" t="s">
        <v>1507</v>
      </c>
      <c r="C262">
        <v>44</v>
      </c>
      <c r="D262">
        <v>51</v>
      </c>
      <c r="E262">
        <f t="shared" si="16"/>
        <v>-7</v>
      </c>
      <c r="F262" t="s">
        <v>1953</v>
      </c>
      <c r="G262" t="str">
        <f>IFERROR(VLOOKUP($A262,Sheet2!$A$2:$C$397,2,FALSE),"C")</f>
        <v>C</v>
      </c>
      <c r="H262">
        <f>IFERROR(VLOOKUP($A262,Sheet2!$A$2:$C$397,3,FALSE),0)</f>
        <v>0</v>
      </c>
      <c r="I262">
        <f>VLOOKUP($G262,Sheet2!$F$4:$G$16,2,FALSE)</f>
        <v>2</v>
      </c>
      <c r="J262">
        <f t="shared" si="17"/>
        <v>44</v>
      </c>
      <c r="K262">
        <f t="shared" si="18"/>
        <v>51</v>
      </c>
      <c r="L262">
        <f t="shared" si="19"/>
        <v>-7</v>
      </c>
    </row>
    <row r="263" spans="1:12" x14ac:dyDescent="0.3">
      <c r="A263" t="s">
        <v>10</v>
      </c>
      <c r="B263" t="s">
        <v>1508</v>
      </c>
      <c r="C263">
        <v>43</v>
      </c>
      <c r="D263">
        <v>50</v>
      </c>
      <c r="E263">
        <f t="shared" si="16"/>
        <v>-7</v>
      </c>
      <c r="F263" t="s">
        <v>1953</v>
      </c>
      <c r="G263" t="str">
        <f>IFERROR(VLOOKUP($A263,Sheet2!$A$2:$C$397,2,FALSE),"C")</f>
        <v>B+</v>
      </c>
      <c r="H263">
        <f>IFERROR(VLOOKUP($A263,Sheet2!$A$2:$C$397,3,FALSE),0)</f>
        <v>0.59550000000000003</v>
      </c>
      <c r="I263">
        <f>VLOOKUP($G263,Sheet2!$F$4:$G$16,2,FALSE)</f>
        <v>3.3</v>
      </c>
      <c r="J263">
        <f t="shared" si="17"/>
        <v>42.702249999999999</v>
      </c>
      <c r="K263">
        <f t="shared" si="18"/>
        <v>50.297750000000001</v>
      </c>
      <c r="L263">
        <f t="shared" si="19"/>
        <v>-7.5955000000000013</v>
      </c>
    </row>
    <row r="264" spans="1:12" x14ac:dyDescent="0.3">
      <c r="A264" t="s">
        <v>5</v>
      </c>
      <c r="B264" t="s">
        <v>1509</v>
      </c>
      <c r="C264">
        <v>45</v>
      </c>
      <c r="D264">
        <v>48</v>
      </c>
      <c r="E264">
        <f t="shared" si="16"/>
        <v>-3</v>
      </c>
      <c r="F264" t="s">
        <v>1953</v>
      </c>
      <c r="G264" t="str">
        <f>IFERROR(VLOOKUP($A264,Sheet2!$A$2:$C$397,2,FALSE),"C")</f>
        <v>A-</v>
      </c>
      <c r="H264">
        <f>IFERROR(VLOOKUP($A264,Sheet2!$A$2:$C$397,3,FALSE),0)</f>
        <v>0.43547944999999999</v>
      </c>
      <c r="I264">
        <f>VLOOKUP($G264,Sheet2!$F$4:$G$16,2,FALSE)</f>
        <v>3.7</v>
      </c>
      <c r="J264">
        <f t="shared" si="17"/>
        <v>44.782260274999999</v>
      </c>
      <c r="K264">
        <f t="shared" si="18"/>
        <v>48.217739725000001</v>
      </c>
      <c r="L264">
        <f t="shared" si="19"/>
        <v>-3.4354794500000025</v>
      </c>
    </row>
    <row r="265" spans="1:12" x14ac:dyDescent="0.3">
      <c r="A265" t="s">
        <v>16</v>
      </c>
      <c r="B265" t="s">
        <v>1510</v>
      </c>
      <c r="C265">
        <v>45</v>
      </c>
      <c r="D265">
        <v>53</v>
      </c>
      <c r="E265">
        <f t="shared" si="16"/>
        <v>-8</v>
      </c>
      <c r="F265" t="s">
        <v>1953</v>
      </c>
      <c r="G265" t="str">
        <f>IFERROR(VLOOKUP($A265,Sheet2!$A$2:$C$397,2,FALSE),"C")</f>
        <v>B</v>
      </c>
      <c r="H265">
        <f>IFERROR(VLOOKUP($A265,Sheet2!$A$2:$C$397,3,FALSE),0)</f>
        <v>0.26403360999999997</v>
      </c>
      <c r="I265">
        <f>VLOOKUP($G265,Sheet2!$F$4:$G$16,2,FALSE)</f>
        <v>3</v>
      </c>
      <c r="J265">
        <f t="shared" si="17"/>
        <v>44.867983195000001</v>
      </c>
      <c r="K265">
        <f t="shared" si="18"/>
        <v>53.132016804999999</v>
      </c>
      <c r="L265">
        <f t="shared" si="19"/>
        <v>-8.2640336099999985</v>
      </c>
    </row>
    <row r="266" spans="1:12" x14ac:dyDescent="0.3">
      <c r="A266" t="s">
        <v>366</v>
      </c>
      <c r="B266" t="s">
        <v>1511</v>
      </c>
      <c r="C266">
        <v>45</v>
      </c>
      <c r="D266">
        <v>50</v>
      </c>
      <c r="E266">
        <f t="shared" si="16"/>
        <v>-5</v>
      </c>
      <c r="F266" t="s">
        <v>1953</v>
      </c>
      <c r="G266" t="str">
        <f>IFERROR(VLOOKUP($A266,Sheet2!$A$2:$C$397,2,FALSE),"C")</f>
        <v>A</v>
      </c>
      <c r="H266">
        <f>IFERROR(VLOOKUP($A266,Sheet2!$A$2:$C$397,3,FALSE),0)</f>
        <v>-1.5</v>
      </c>
      <c r="I266">
        <f>VLOOKUP($G266,Sheet2!$F$4:$G$16,2,FALSE)</f>
        <v>4</v>
      </c>
      <c r="J266">
        <f t="shared" si="17"/>
        <v>45.75</v>
      </c>
      <c r="K266">
        <f t="shared" si="18"/>
        <v>49.25</v>
      </c>
      <c r="L266">
        <f t="shared" si="19"/>
        <v>-3.5</v>
      </c>
    </row>
    <row r="267" spans="1:12" x14ac:dyDescent="0.3">
      <c r="A267" t="s">
        <v>10</v>
      </c>
      <c r="B267" t="s">
        <v>1512</v>
      </c>
      <c r="C267">
        <v>42</v>
      </c>
      <c r="D267">
        <v>52</v>
      </c>
      <c r="E267">
        <f t="shared" si="16"/>
        <v>-10</v>
      </c>
      <c r="F267" t="s">
        <v>1953</v>
      </c>
      <c r="G267" t="str">
        <f>IFERROR(VLOOKUP($A267,Sheet2!$A$2:$C$397,2,FALSE),"C")</f>
        <v>B+</v>
      </c>
      <c r="H267">
        <f>IFERROR(VLOOKUP($A267,Sheet2!$A$2:$C$397,3,FALSE),0)</f>
        <v>0.59550000000000003</v>
      </c>
      <c r="I267">
        <f>VLOOKUP($G267,Sheet2!$F$4:$G$16,2,FALSE)</f>
        <v>3.3</v>
      </c>
      <c r="J267">
        <f t="shared" si="17"/>
        <v>41.702249999999999</v>
      </c>
      <c r="K267">
        <f t="shared" si="18"/>
        <v>52.297750000000001</v>
      </c>
      <c r="L267">
        <f t="shared" si="19"/>
        <v>-10.595500000000001</v>
      </c>
    </row>
    <row r="268" spans="1:12" x14ac:dyDescent="0.3">
      <c r="A268" t="s">
        <v>12</v>
      </c>
      <c r="B268" t="s">
        <v>1512</v>
      </c>
      <c r="C268">
        <v>48</v>
      </c>
      <c r="D268">
        <v>48</v>
      </c>
      <c r="E268">
        <f t="shared" si="16"/>
        <v>0</v>
      </c>
      <c r="F268" t="s">
        <v>1953</v>
      </c>
      <c r="G268" t="str">
        <f>IFERROR(VLOOKUP($A268,Sheet2!$A$2:$C$397,2,FALSE),"C")</f>
        <v>A</v>
      </c>
      <c r="H268">
        <f>IFERROR(VLOOKUP($A268,Sheet2!$A$2:$C$397,3,FALSE),0)</f>
        <v>-0.45775194000000002</v>
      </c>
      <c r="I268">
        <f>VLOOKUP($G268,Sheet2!$F$4:$G$16,2,FALSE)</f>
        <v>4</v>
      </c>
      <c r="J268">
        <f t="shared" si="17"/>
        <v>48.228875969999997</v>
      </c>
      <c r="K268">
        <f t="shared" si="18"/>
        <v>47.771124030000003</v>
      </c>
      <c r="L268">
        <f t="shared" si="19"/>
        <v>0.45775193999999431</v>
      </c>
    </row>
    <row r="269" spans="1:12" x14ac:dyDescent="0.3">
      <c r="A269" t="s">
        <v>15</v>
      </c>
      <c r="B269" t="s">
        <v>1513</v>
      </c>
      <c r="C269">
        <v>42</v>
      </c>
      <c r="D269">
        <v>54</v>
      </c>
      <c r="E269">
        <f t="shared" si="16"/>
        <v>-12</v>
      </c>
      <c r="F269" t="s">
        <v>1953</v>
      </c>
      <c r="G269" t="str">
        <f>IFERROR(VLOOKUP($A269,Sheet2!$A$2:$C$397,2,FALSE),"C")</f>
        <v>A-</v>
      </c>
      <c r="H269">
        <f>IFERROR(VLOOKUP($A269,Sheet2!$A$2:$C$397,3,FALSE),0)</f>
        <v>6.8150290000000002E-2</v>
      </c>
      <c r="I269">
        <f>VLOOKUP($G269,Sheet2!$F$4:$G$16,2,FALSE)</f>
        <v>3.7</v>
      </c>
      <c r="J269">
        <f t="shared" si="17"/>
        <v>41.965924854999997</v>
      </c>
      <c r="K269">
        <f t="shared" si="18"/>
        <v>54.034075145000003</v>
      </c>
      <c r="L269">
        <f t="shared" si="19"/>
        <v>-12.068150290000005</v>
      </c>
    </row>
    <row r="270" spans="1:12" x14ac:dyDescent="0.3">
      <c r="A270" t="s">
        <v>4</v>
      </c>
      <c r="B270" t="s">
        <v>1514</v>
      </c>
      <c r="C270">
        <v>45</v>
      </c>
      <c r="D270">
        <v>49</v>
      </c>
      <c r="E270">
        <f t="shared" si="16"/>
        <v>-4</v>
      </c>
      <c r="F270" t="s">
        <v>1953</v>
      </c>
      <c r="G270" t="str">
        <f>IFERROR(VLOOKUP($A270,Sheet2!$A$2:$C$397,2,FALSE),"C")</f>
        <v>A-</v>
      </c>
      <c r="H270">
        <f>IFERROR(VLOOKUP($A270,Sheet2!$A$2:$C$397,3,FALSE),0)</f>
        <v>0.80923076999999999</v>
      </c>
      <c r="I270">
        <f>VLOOKUP($G270,Sheet2!$F$4:$G$16,2,FALSE)</f>
        <v>3.7</v>
      </c>
      <c r="J270">
        <f t="shared" si="17"/>
        <v>44.595384615</v>
      </c>
      <c r="K270">
        <f t="shared" si="18"/>
        <v>49.404615385</v>
      </c>
      <c r="L270">
        <f t="shared" si="19"/>
        <v>-4.8092307699999992</v>
      </c>
    </row>
    <row r="271" spans="1:12" x14ac:dyDescent="0.3">
      <c r="A271" t="s">
        <v>10</v>
      </c>
      <c r="B271" t="s">
        <v>1515</v>
      </c>
      <c r="C271">
        <v>43</v>
      </c>
      <c r="D271">
        <v>50</v>
      </c>
      <c r="E271">
        <f t="shared" si="16"/>
        <v>-7</v>
      </c>
      <c r="F271" t="s">
        <v>1953</v>
      </c>
      <c r="G271" t="str">
        <f>IFERROR(VLOOKUP($A271,Sheet2!$A$2:$C$397,2,FALSE),"C")</f>
        <v>B+</v>
      </c>
      <c r="H271">
        <f>IFERROR(VLOOKUP($A271,Sheet2!$A$2:$C$397,3,FALSE),0)</f>
        <v>0.59550000000000003</v>
      </c>
      <c r="I271">
        <f>VLOOKUP($G271,Sheet2!$F$4:$G$16,2,FALSE)</f>
        <v>3.3</v>
      </c>
      <c r="J271">
        <f t="shared" si="17"/>
        <v>42.702249999999999</v>
      </c>
      <c r="K271">
        <f t="shared" si="18"/>
        <v>50.297750000000001</v>
      </c>
      <c r="L271">
        <f t="shared" si="19"/>
        <v>-7.5955000000000013</v>
      </c>
    </row>
    <row r="272" spans="1:12" x14ac:dyDescent="0.3">
      <c r="A272" t="s">
        <v>16</v>
      </c>
      <c r="B272" t="s">
        <v>1516</v>
      </c>
      <c r="C272">
        <v>42</v>
      </c>
      <c r="D272">
        <v>56</v>
      </c>
      <c r="E272">
        <f t="shared" si="16"/>
        <v>-14</v>
      </c>
      <c r="F272" t="s">
        <v>1953</v>
      </c>
      <c r="G272" t="str">
        <f>IFERROR(VLOOKUP($A272,Sheet2!$A$2:$C$397,2,FALSE),"C")</f>
        <v>B</v>
      </c>
      <c r="H272">
        <f>IFERROR(VLOOKUP($A272,Sheet2!$A$2:$C$397,3,FALSE),0)</f>
        <v>0.26403360999999997</v>
      </c>
      <c r="I272">
        <f>VLOOKUP($G272,Sheet2!$F$4:$G$16,2,FALSE)</f>
        <v>3</v>
      </c>
      <c r="J272">
        <f t="shared" si="17"/>
        <v>41.867983195000001</v>
      </c>
      <c r="K272">
        <f t="shared" si="18"/>
        <v>56.132016804999999</v>
      </c>
      <c r="L272">
        <f t="shared" si="19"/>
        <v>-14.264033609999998</v>
      </c>
    </row>
    <row r="273" spans="1:12" x14ac:dyDescent="0.3">
      <c r="A273" t="s">
        <v>10</v>
      </c>
      <c r="B273" t="s">
        <v>1517</v>
      </c>
      <c r="C273">
        <v>42</v>
      </c>
      <c r="D273">
        <v>51</v>
      </c>
      <c r="E273">
        <f t="shared" si="16"/>
        <v>-9</v>
      </c>
      <c r="F273" t="s">
        <v>1953</v>
      </c>
      <c r="G273" t="str">
        <f>IFERROR(VLOOKUP($A273,Sheet2!$A$2:$C$397,2,FALSE),"C")</f>
        <v>B+</v>
      </c>
      <c r="H273">
        <f>IFERROR(VLOOKUP($A273,Sheet2!$A$2:$C$397,3,FALSE),0)</f>
        <v>0.59550000000000003</v>
      </c>
      <c r="I273">
        <f>VLOOKUP($G273,Sheet2!$F$4:$G$16,2,FALSE)</f>
        <v>3.3</v>
      </c>
      <c r="J273">
        <f t="shared" si="17"/>
        <v>41.702249999999999</v>
      </c>
      <c r="K273">
        <f t="shared" si="18"/>
        <v>51.297750000000001</v>
      </c>
      <c r="L273">
        <f t="shared" si="19"/>
        <v>-9.5955000000000013</v>
      </c>
    </row>
    <row r="274" spans="1:12" x14ac:dyDescent="0.3">
      <c r="A274" t="s">
        <v>6</v>
      </c>
      <c r="B274" t="s">
        <v>1518</v>
      </c>
      <c r="C274">
        <v>46</v>
      </c>
      <c r="D274">
        <v>54</v>
      </c>
      <c r="E274">
        <f t="shared" si="16"/>
        <v>-8</v>
      </c>
      <c r="F274" t="s">
        <v>1953</v>
      </c>
      <c r="G274" t="str">
        <f>IFERROR(VLOOKUP($A274,Sheet2!$A$2:$C$397,2,FALSE),"C")</f>
        <v>B</v>
      </c>
      <c r="H274">
        <f>IFERROR(VLOOKUP($A274,Sheet2!$A$2:$C$397,3,FALSE),0)</f>
        <v>0.25490195999999998</v>
      </c>
      <c r="I274">
        <f>VLOOKUP($G274,Sheet2!$F$4:$G$16,2,FALSE)</f>
        <v>3</v>
      </c>
      <c r="J274">
        <f t="shared" si="17"/>
        <v>45.872549020000001</v>
      </c>
      <c r="K274">
        <f t="shared" si="18"/>
        <v>54.127450979999999</v>
      </c>
      <c r="L274">
        <f t="shared" si="19"/>
        <v>-8.254901959999998</v>
      </c>
    </row>
    <row r="275" spans="1:12" x14ac:dyDescent="0.3">
      <c r="A275" t="s">
        <v>4</v>
      </c>
      <c r="B275" t="s">
        <v>1519</v>
      </c>
      <c r="C275">
        <v>46</v>
      </c>
      <c r="D275">
        <v>49</v>
      </c>
      <c r="E275">
        <f t="shared" si="16"/>
        <v>-3</v>
      </c>
      <c r="F275" t="s">
        <v>1953</v>
      </c>
      <c r="G275" t="str">
        <f>IFERROR(VLOOKUP($A275,Sheet2!$A$2:$C$397,2,FALSE),"C")</f>
        <v>A-</v>
      </c>
      <c r="H275">
        <f>IFERROR(VLOOKUP($A275,Sheet2!$A$2:$C$397,3,FALSE),0)</f>
        <v>0.80923076999999999</v>
      </c>
      <c r="I275">
        <f>VLOOKUP($G275,Sheet2!$F$4:$G$16,2,FALSE)</f>
        <v>3.7</v>
      </c>
      <c r="J275">
        <f t="shared" si="17"/>
        <v>45.595384615</v>
      </c>
      <c r="K275">
        <f t="shared" si="18"/>
        <v>49.404615385</v>
      </c>
      <c r="L275">
        <f t="shared" si="19"/>
        <v>-3.8092307699999992</v>
      </c>
    </row>
    <row r="276" spans="1:12" x14ac:dyDescent="0.3">
      <c r="A276" t="s">
        <v>354</v>
      </c>
      <c r="B276" t="s">
        <v>1519</v>
      </c>
      <c r="C276">
        <v>44</v>
      </c>
      <c r="D276">
        <v>48</v>
      </c>
      <c r="E276">
        <f t="shared" si="16"/>
        <v>-4</v>
      </c>
      <c r="F276" t="s">
        <v>1953</v>
      </c>
      <c r="G276" t="str">
        <f>IFERROR(VLOOKUP($A276,Sheet2!$A$2:$C$397,2,FALSE),"C")</f>
        <v>A+</v>
      </c>
      <c r="H276">
        <f>IFERROR(VLOOKUP($A276,Sheet2!$A$2:$C$397,3,FALSE),0)</f>
        <v>0.2</v>
      </c>
      <c r="I276">
        <f>VLOOKUP($G276,Sheet2!$F$4:$G$16,2,FALSE)</f>
        <v>4</v>
      </c>
      <c r="J276">
        <f t="shared" si="17"/>
        <v>43.9</v>
      </c>
      <c r="K276">
        <f t="shared" si="18"/>
        <v>48.1</v>
      </c>
      <c r="L276">
        <f t="shared" si="19"/>
        <v>-4.2000000000000028</v>
      </c>
    </row>
    <row r="277" spans="1:12" x14ac:dyDescent="0.3">
      <c r="A277" t="s">
        <v>13</v>
      </c>
      <c r="B277" t="s">
        <v>1519</v>
      </c>
      <c r="C277">
        <v>48</v>
      </c>
      <c r="D277">
        <v>48</v>
      </c>
      <c r="E277">
        <f t="shared" si="16"/>
        <v>0</v>
      </c>
      <c r="F277" t="s">
        <v>1953</v>
      </c>
      <c r="G277" t="str">
        <f>IFERROR(VLOOKUP($A277,Sheet2!$A$2:$C$397,2,FALSE),"C")</f>
        <v>A+</v>
      </c>
      <c r="H277">
        <f>IFERROR(VLOOKUP($A277,Sheet2!$A$2:$C$397,3,FALSE),0)</f>
        <v>0.61341175999999997</v>
      </c>
      <c r="I277">
        <f>VLOOKUP($G277,Sheet2!$F$4:$G$16,2,FALSE)</f>
        <v>4</v>
      </c>
      <c r="J277">
        <f t="shared" si="17"/>
        <v>47.693294119999997</v>
      </c>
      <c r="K277">
        <f t="shared" si="18"/>
        <v>48.306705880000003</v>
      </c>
      <c r="L277">
        <f t="shared" si="19"/>
        <v>-0.6134117600000053</v>
      </c>
    </row>
    <row r="278" spans="1:12" x14ac:dyDescent="0.3">
      <c r="A278" t="s">
        <v>9</v>
      </c>
      <c r="B278" t="s">
        <v>1520</v>
      </c>
      <c r="C278">
        <v>46</v>
      </c>
      <c r="D278">
        <v>51</v>
      </c>
      <c r="E278">
        <f t="shared" si="16"/>
        <v>-5</v>
      </c>
      <c r="F278" t="s">
        <v>1953</v>
      </c>
      <c r="G278" t="str">
        <f>IFERROR(VLOOKUP($A278,Sheet2!$A$2:$C$397,2,FALSE),"C")</f>
        <v>B+</v>
      </c>
      <c r="H278">
        <f>IFERROR(VLOOKUP($A278,Sheet2!$A$2:$C$397,3,FALSE),0)</f>
        <v>6.0699999999999997E-2</v>
      </c>
      <c r="I278">
        <f>VLOOKUP($G278,Sheet2!$F$4:$G$16,2,FALSE)</f>
        <v>3.3</v>
      </c>
      <c r="J278">
        <f t="shared" si="17"/>
        <v>45.969650000000001</v>
      </c>
      <c r="K278">
        <f t="shared" si="18"/>
        <v>51.030349999999999</v>
      </c>
      <c r="L278">
        <f t="shared" si="19"/>
        <v>-5.0606999999999971</v>
      </c>
    </row>
    <row r="279" spans="1:12" x14ac:dyDescent="0.3">
      <c r="A279" t="s">
        <v>366</v>
      </c>
      <c r="B279" t="s">
        <v>1521</v>
      </c>
      <c r="C279">
        <v>42</v>
      </c>
      <c r="D279">
        <v>53</v>
      </c>
      <c r="E279">
        <f t="shared" si="16"/>
        <v>-11</v>
      </c>
      <c r="F279" t="s">
        <v>1953</v>
      </c>
      <c r="G279" t="str">
        <f>IFERROR(VLOOKUP($A279,Sheet2!$A$2:$C$397,2,FALSE),"C")</f>
        <v>A</v>
      </c>
      <c r="H279">
        <f>IFERROR(VLOOKUP($A279,Sheet2!$A$2:$C$397,3,FALSE),0)</f>
        <v>-1.5</v>
      </c>
      <c r="I279">
        <f>VLOOKUP($G279,Sheet2!$F$4:$G$16,2,FALSE)</f>
        <v>4</v>
      </c>
      <c r="J279">
        <f t="shared" si="17"/>
        <v>42.75</v>
      </c>
      <c r="K279">
        <f t="shared" si="18"/>
        <v>52.25</v>
      </c>
      <c r="L279">
        <f t="shared" si="19"/>
        <v>-9.5</v>
      </c>
    </row>
    <row r="280" spans="1:12" x14ac:dyDescent="0.3">
      <c r="A280" t="s">
        <v>10</v>
      </c>
      <c r="B280" t="s">
        <v>1522</v>
      </c>
      <c r="C280">
        <v>45</v>
      </c>
      <c r="D280">
        <v>49</v>
      </c>
      <c r="E280">
        <f t="shared" si="16"/>
        <v>-4</v>
      </c>
      <c r="F280" t="s">
        <v>1953</v>
      </c>
      <c r="G280" t="str">
        <f>IFERROR(VLOOKUP($A280,Sheet2!$A$2:$C$397,2,FALSE),"C")</f>
        <v>B+</v>
      </c>
      <c r="H280">
        <f>IFERROR(VLOOKUP($A280,Sheet2!$A$2:$C$397,3,FALSE),0)</f>
        <v>0.59550000000000003</v>
      </c>
      <c r="I280">
        <f>VLOOKUP($G280,Sheet2!$F$4:$G$16,2,FALSE)</f>
        <v>3.3</v>
      </c>
      <c r="J280">
        <f t="shared" si="17"/>
        <v>44.702249999999999</v>
      </c>
      <c r="K280">
        <f t="shared" si="18"/>
        <v>49.297750000000001</v>
      </c>
      <c r="L280">
        <f t="shared" si="19"/>
        <v>-4.5955000000000013</v>
      </c>
    </row>
    <row r="281" spans="1:12" x14ac:dyDescent="0.3">
      <c r="A281" t="s">
        <v>16</v>
      </c>
      <c r="B281" t="s">
        <v>1521</v>
      </c>
      <c r="C281">
        <v>44</v>
      </c>
      <c r="D281">
        <v>53</v>
      </c>
      <c r="E281">
        <f t="shared" si="16"/>
        <v>-9</v>
      </c>
      <c r="F281" t="s">
        <v>1953</v>
      </c>
      <c r="G281" t="str">
        <f>IFERROR(VLOOKUP($A281,Sheet2!$A$2:$C$397,2,FALSE),"C")</f>
        <v>B</v>
      </c>
      <c r="H281">
        <f>IFERROR(VLOOKUP($A281,Sheet2!$A$2:$C$397,3,FALSE),0)</f>
        <v>0.26403360999999997</v>
      </c>
      <c r="I281">
        <f>VLOOKUP($G281,Sheet2!$F$4:$G$16,2,FALSE)</f>
        <v>3</v>
      </c>
      <c r="J281">
        <f t="shared" si="17"/>
        <v>43.867983195000001</v>
      </c>
      <c r="K281">
        <f t="shared" si="18"/>
        <v>53.132016804999999</v>
      </c>
      <c r="L281">
        <f t="shared" si="19"/>
        <v>-9.2640336099999985</v>
      </c>
    </row>
    <row r="282" spans="1:12" x14ac:dyDescent="0.3">
      <c r="A282" t="s">
        <v>5</v>
      </c>
      <c r="B282" t="s">
        <v>1523</v>
      </c>
      <c r="C282">
        <v>45</v>
      </c>
      <c r="D282">
        <v>46</v>
      </c>
      <c r="E282">
        <f t="shared" si="16"/>
        <v>-1</v>
      </c>
      <c r="F282" t="s">
        <v>1953</v>
      </c>
      <c r="G282" t="str">
        <f>IFERROR(VLOOKUP($A282,Sheet2!$A$2:$C$397,2,FALSE),"C")</f>
        <v>A-</v>
      </c>
      <c r="H282">
        <f>IFERROR(VLOOKUP($A282,Sheet2!$A$2:$C$397,3,FALSE),0)</f>
        <v>0.43547944999999999</v>
      </c>
      <c r="I282">
        <f>VLOOKUP($G282,Sheet2!$F$4:$G$16,2,FALSE)</f>
        <v>3.7</v>
      </c>
      <c r="J282">
        <f t="shared" si="17"/>
        <v>44.782260274999999</v>
      </c>
      <c r="K282">
        <f t="shared" si="18"/>
        <v>46.217739725000001</v>
      </c>
      <c r="L282">
        <f t="shared" si="19"/>
        <v>-1.4354794500000025</v>
      </c>
    </row>
    <row r="283" spans="1:12" x14ac:dyDescent="0.3">
      <c r="A283" t="s">
        <v>10</v>
      </c>
      <c r="B283" t="s">
        <v>1524</v>
      </c>
      <c r="C283">
        <v>40</v>
      </c>
      <c r="D283">
        <v>53</v>
      </c>
      <c r="E283">
        <f t="shared" si="16"/>
        <v>-13</v>
      </c>
      <c r="F283" t="s">
        <v>1953</v>
      </c>
      <c r="G283" t="str">
        <f>IFERROR(VLOOKUP($A283,Sheet2!$A$2:$C$397,2,FALSE),"C")</f>
        <v>B+</v>
      </c>
      <c r="H283">
        <f>IFERROR(VLOOKUP($A283,Sheet2!$A$2:$C$397,3,FALSE),0)</f>
        <v>0.59550000000000003</v>
      </c>
      <c r="I283">
        <f>VLOOKUP($G283,Sheet2!$F$4:$G$16,2,FALSE)</f>
        <v>3.3</v>
      </c>
      <c r="J283">
        <f t="shared" si="17"/>
        <v>39.702249999999999</v>
      </c>
      <c r="K283">
        <f t="shared" si="18"/>
        <v>53.297750000000001</v>
      </c>
      <c r="L283">
        <f t="shared" si="19"/>
        <v>-13.595500000000001</v>
      </c>
    </row>
    <row r="284" spans="1:12" x14ac:dyDescent="0.3">
      <c r="A284" t="s">
        <v>14</v>
      </c>
      <c r="B284" t="s">
        <v>1525</v>
      </c>
      <c r="C284">
        <v>45</v>
      </c>
      <c r="D284">
        <v>50</v>
      </c>
      <c r="E284">
        <f t="shared" si="16"/>
        <v>-5</v>
      </c>
      <c r="F284" t="s">
        <v>1953</v>
      </c>
      <c r="G284" t="str">
        <f>IFERROR(VLOOKUP($A284,Sheet2!$A$2:$C$397,2,FALSE),"C")</f>
        <v>B</v>
      </c>
      <c r="H284">
        <f>IFERROR(VLOOKUP($A284,Sheet2!$A$2:$C$397,3,FALSE),0)</f>
        <v>0.26406832000000002</v>
      </c>
      <c r="I284">
        <f>VLOOKUP($G284,Sheet2!$F$4:$G$16,2,FALSE)</f>
        <v>3</v>
      </c>
      <c r="J284">
        <f t="shared" si="17"/>
        <v>44.867965839999997</v>
      </c>
      <c r="K284">
        <f t="shared" si="18"/>
        <v>50.132034160000003</v>
      </c>
      <c r="L284">
        <f t="shared" si="19"/>
        <v>-5.2640683200000069</v>
      </c>
    </row>
    <row r="285" spans="1:12" x14ac:dyDescent="0.3">
      <c r="A285" t="s">
        <v>10</v>
      </c>
      <c r="B285" t="s">
        <v>1526</v>
      </c>
      <c r="C285">
        <v>43</v>
      </c>
      <c r="D285">
        <v>49</v>
      </c>
      <c r="E285">
        <f t="shared" si="16"/>
        <v>-6</v>
      </c>
      <c r="F285" t="s">
        <v>1953</v>
      </c>
      <c r="G285" t="str">
        <f>IFERROR(VLOOKUP($A285,Sheet2!$A$2:$C$397,2,FALSE),"C")</f>
        <v>B+</v>
      </c>
      <c r="H285">
        <f>IFERROR(VLOOKUP($A285,Sheet2!$A$2:$C$397,3,FALSE),0)</f>
        <v>0.59550000000000003</v>
      </c>
      <c r="I285">
        <f>VLOOKUP($G285,Sheet2!$F$4:$G$16,2,FALSE)</f>
        <v>3.3</v>
      </c>
      <c r="J285">
        <f t="shared" si="17"/>
        <v>42.702249999999999</v>
      </c>
      <c r="K285">
        <f t="shared" si="18"/>
        <v>49.297750000000001</v>
      </c>
      <c r="L285">
        <f t="shared" si="19"/>
        <v>-6.5955000000000013</v>
      </c>
    </row>
    <row r="286" spans="1:12" x14ac:dyDescent="0.3">
      <c r="A286" t="s">
        <v>16</v>
      </c>
      <c r="B286" t="s">
        <v>1527</v>
      </c>
      <c r="C286">
        <v>45</v>
      </c>
      <c r="D286">
        <v>52</v>
      </c>
      <c r="E286">
        <f t="shared" si="16"/>
        <v>-7</v>
      </c>
      <c r="F286" t="s">
        <v>1953</v>
      </c>
      <c r="G286" t="str">
        <f>IFERROR(VLOOKUP($A286,Sheet2!$A$2:$C$397,2,FALSE),"C")</f>
        <v>B</v>
      </c>
      <c r="H286">
        <f>IFERROR(VLOOKUP($A286,Sheet2!$A$2:$C$397,3,FALSE),0)</f>
        <v>0.26403360999999997</v>
      </c>
      <c r="I286">
        <f>VLOOKUP($G286,Sheet2!$F$4:$G$16,2,FALSE)</f>
        <v>3</v>
      </c>
      <c r="J286">
        <f t="shared" si="17"/>
        <v>44.867983195000001</v>
      </c>
      <c r="K286">
        <f t="shared" si="18"/>
        <v>52.132016804999999</v>
      </c>
      <c r="L286">
        <f t="shared" si="19"/>
        <v>-7.2640336099999985</v>
      </c>
    </row>
    <row r="287" spans="1:12" x14ac:dyDescent="0.3">
      <c r="A287" t="s">
        <v>400</v>
      </c>
      <c r="B287" t="s">
        <v>1528</v>
      </c>
      <c r="C287">
        <v>47</v>
      </c>
      <c r="D287">
        <v>46</v>
      </c>
      <c r="E287">
        <f t="shared" si="16"/>
        <v>1</v>
      </c>
      <c r="F287" t="s">
        <v>1953</v>
      </c>
      <c r="G287" t="str">
        <f>IFERROR(VLOOKUP($A287,Sheet2!$A$2:$C$397,2,FALSE),"C")</f>
        <v>B+</v>
      </c>
      <c r="H287">
        <f>IFERROR(VLOOKUP($A287,Sheet2!$A$2:$C$397,3,FALSE),0)</f>
        <v>0.59554054000000001</v>
      </c>
      <c r="I287">
        <f>VLOOKUP($G287,Sheet2!$F$4:$G$16,2,FALSE)</f>
        <v>3.3</v>
      </c>
      <c r="J287">
        <f t="shared" si="17"/>
        <v>46.702229729999999</v>
      </c>
      <c r="K287">
        <f t="shared" si="18"/>
        <v>46.297770270000001</v>
      </c>
      <c r="L287">
        <f t="shared" si="19"/>
        <v>0.40445945999999822</v>
      </c>
    </row>
    <row r="288" spans="1:12" x14ac:dyDescent="0.3">
      <c r="A288" t="s">
        <v>11</v>
      </c>
      <c r="B288" t="s">
        <v>1529</v>
      </c>
      <c r="C288">
        <v>46</v>
      </c>
      <c r="D288">
        <v>48</v>
      </c>
      <c r="E288">
        <f t="shared" si="16"/>
        <v>-2</v>
      </c>
      <c r="F288" t="s">
        <v>1953</v>
      </c>
      <c r="G288" t="str">
        <f>IFERROR(VLOOKUP($A288,Sheet2!$A$2:$C$397,2,FALSE),"C")</f>
        <v>B-</v>
      </c>
      <c r="H288">
        <f>IFERROR(VLOOKUP($A288,Sheet2!$A$2:$C$397,3,FALSE),0)</f>
        <v>0.62980391999999996</v>
      </c>
      <c r="I288">
        <f>VLOOKUP($G288,Sheet2!$F$4:$G$16,2,FALSE)</f>
        <v>2.7</v>
      </c>
      <c r="J288">
        <f t="shared" si="17"/>
        <v>45.68509804</v>
      </c>
      <c r="K288">
        <f t="shared" si="18"/>
        <v>48.31490196</v>
      </c>
      <c r="L288">
        <f t="shared" si="19"/>
        <v>-2.6298039200000005</v>
      </c>
    </row>
    <row r="289" spans="1:12" x14ac:dyDescent="0.3">
      <c r="A289" t="s">
        <v>4</v>
      </c>
      <c r="B289" t="s">
        <v>1530</v>
      </c>
      <c r="C289">
        <v>47</v>
      </c>
      <c r="D289">
        <v>47</v>
      </c>
      <c r="E289">
        <f t="shared" si="16"/>
        <v>0</v>
      </c>
      <c r="F289" t="s">
        <v>1953</v>
      </c>
      <c r="G289" t="str">
        <f>IFERROR(VLOOKUP($A289,Sheet2!$A$2:$C$397,2,FALSE),"C")</f>
        <v>A-</v>
      </c>
      <c r="H289">
        <f>IFERROR(VLOOKUP($A289,Sheet2!$A$2:$C$397,3,FALSE),0)</f>
        <v>0.80923076999999999</v>
      </c>
      <c r="I289">
        <f>VLOOKUP($G289,Sheet2!$F$4:$G$16,2,FALSE)</f>
        <v>3.7</v>
      </c>
      <c r="J289">
        <f t="shared" si="17"/>
        <v>46.595384615</v>
      </c>
      <c r="K289">
        <f t="shared" si="18"/>
        <v>47.404615385</v>
      </c>
      <c r="L289">
        <f t="shared" si="19"/>
        <v>-0.80923076999999921</v>
      </c>
    </row>
    <row r="290" spans="1:12" x14ac:dyDescent="0.3">
      <c r="A290" t="s">
        <v>366</v>
      </c>
      <c r="B290" t="s">
        <v>1531</v>
      </c>
      <c r="C290">
        <v>44</v>
      </c>
      <c r="D290">
        <v>50</v>
      </c>
      <c r="E290">
        <f t="shared" si="16"/>
        <v>-6</v>
      </c>
      <c r="F290" t="s">
        <v>1953</v>
      </c>
      <c r="G290" t="str">
        <f>IFERROR(VLOOKUP($A290,Sheet2!$A$2:$C$397,2,FALSE),"C")</f>
        <v>A</v>
      </c>
      <c r="H290">
        <f>IFERROR(VLOOKUP($A290,Sheet2!$A$2:$C$397,3,FALSE),0)</f>
        <v>-1.5</v>
      </c>
      <c r="I290">
        <f>VLOOKUP($G290,Sheet2!$F$4:$G$16,2,FALSE)</f>
        <v>4</v>
      </c>
      <c r="J290">
        <f t="shared" si="17"/>
        <v>44.75</v>
      </c>
      <c r="K290">
        <f t="shared" si="18"/>
        <v>49.25</v>
      </c>
      <c r="L290">
        <f t="shared" si="19"/>
        <v>-4.5</v>
      </c>
    </row>
    <row r="291" spans="1:12" x14ac:dyDescent="0.3">
      <c r="A291" t="s">
        <v>10</v>
      </c>
      <c r="B291" t="s">
        <v>1532</v>
      </c>
      <c r="C291">
        <v>43</v>
      </c>
      <c r="D291">
        <v>51</v>
      </c>
      <c r="E291">
        <f t="shared" si="16"/>
        <v>-8</v>
      </c>
      <c r="F291" t="s">
        <v>1953</v>
      </c>
      <c r="G291" t="str">
        <f>IFERROR(VLOOKUP($A291,Sheet2!$A$2:$C$397,2,FALSE),"C")</f>
        <v>B+</v>
      </c>
      <c r="H291">
        <f>IFERROR(VLOOKUP($A291,Sheet2!$A$2:$C$397,3,FALSE),0)</f>
        <v>0.59550000000000003</v>
      </c>
      <c r="I291">
        <f>VLOOKUP($G291,Sheet2!$F$4:$G$16,2,FALSE)</f>
        <v>3.3</v>
      </c>
      <c r="J291">
        <f t="shared" si="17"/>
        <v>42.702249999999999</v>
      </c>
      <c r="K291">
        <f t="shared" si="18"/>
        <v>51.297750000000001</v>
      </c>
      <c r="L291">
        <f t="shared" si="19"/>
        <v>-8.5955000000000013</v>
      </c>
    </row>
    <row r="292" spans="1:12" x14ac:dyDescent="0.3">
      <c r="A292" t="s">
        <v>505</v>
      </c>
      <c r="B292" t="s">
        <v>1533</v>
      </c>
      <c r="C292">
        <v>46</v>
      </c>
      <c r="D292">
        <v>47</v>
      </c>
      <c r="E292">
        <f t="shared" si="16"/>
        <v>-1</v>
      </c>
      <c r="F292" t="s">
        <v>1953</v>
      </c>
      <c r="G292" t="str">
        <f>IFERROR(VLOOKUP($A292,Sheet2!$A$2:$C$397,2,FALSE),"C")</f>
        <v>C</v>
      </c>
      <c r="H292">
        <f>IFERROR(VLOOKUP($A292,Sheet2!$A$2:$C$397,3,FALSE),0)</f>
        <v>0</v>
      </c>
      <c r="I292">
        <f>VLOOKUP($G292,Sheet2!$F$4:$G$16,2,FALSE)</f>
        <v>2</v>
      </c>
      <c r="J292">
        <f t="shared" si="17"/>
        <v>46</v>
      </c>
      <c r="K292">
        <f t="shared" si="18"/>
        <v>47</v>
      </c>
      <c r="L292">
        <f t="shared" si="19"/>
        <v>-1</v>
      </c>
    </row>
    <row r="293" spans="1:12" x14ac:dyDescent="0.3">
      <c r="A293" t="s">
        <v>15</v>
      </c>
      <c r="B293" t="s">
        <v>1533</v>
      </c>
      <c r="C293">
        <v>44</v>
      </c>
      <c r="D293">
        <v>53</v>
      </c>
      <c r="E293">
        <f t="shared" si="16"/>
        <v>-9</v>
      </c>
      <c r="F293" t="s">
        <v>1953</v>
      </c>
      <c r="G293" t="str">
        <f>IFERROR(VLOOKUP($A293,Sheet2!$A$2:$C$397,2,FALSE),"C")</f>
        <v>A-</v>
      </c>
      <c r="H293">
        <f>IFERROR(VLOOKUP($A293,Sheet2!$A$2:$C$397,3,FALSE),0)</f>
        <v>6.8150290000000002E-2</v>
      </c>
      <c r="I293">
        <f>VLOOKUP($G293,Sheet2!$F$4:$G$16,2,FALSE)</f>
        <v>3.7</v>
      </c>
      <c r="J293">
        <f t="shared" si="17"/>
        <v>43.965924854999997</v>
      </c>
      <c r="K293">
        <f t="shared" si="18"/>
        <v>53.034075145000003</v>
      </c>
      <c r="L293">
        <f t="shared" si="19"/>
        <v>-9.0681502900000055</v>
      </c>
    </row>
    <row r="294" spans="1:12" x14ac:dyDescent="0.3">
      <c r="A294" t="s">
        <v>9</v>
      </c>
      <c r="B294" t="s">
        <v>1534</v>
      </c>
      <c r="C294">
        <v>44</v>
      </c>
      <c r="D294">
        <v>50</v>
      </c>
      <c r="E294">
        <f t="shared" si="16"/>
        <v>-6</v>
      </c>
      <c r="F294" t="s">
        <v>1953</v>
      </c>
      <c r="G294" t="str">
        <f>IFERROR(VLOOKUP($A294,Sheet2!$A$2:$C$397,2,FALSE),"C")</f>
        <v>B+</v>
      </c>
      <c r="H294">
        <f>IFERROR(VLOOKUP($A294,Sheet2!$A$2:$C$397,3,FALSE),0)</f>
        <v>6.0699999999999997E-2</v>
      </c>
      <c r="I294">
        <f>VLOOKUP($G294,Sheet2!$F$4:$G$16,2,FALSE)</f>
        <v>3.3</v>
      </c>
      <c r="J294">
        <f t="shared" si="17"/>
        <v>43.969650000000001</v>
      </c>
      <c r="K294">
        <f t="shared" si="18"/>
        <v>50.030349999999999</v>
      </c>
      <c r="L294">
        <f t="shared" si="19"/>
        <v>-6.0606999999999971</v>
      </c>
    </row>
    <row r="295" spans="1:12" x14ac:dyDescent="0.3">
      <c r="A295" t="s">
        <v>10</v>
      </c>
      <c r="B295" t="s">
        <v>1535</v>
      </c>
      <c r="C295">
        <v>44</v>
      </c>
      <c r="D295">
        <v>49</v>
      </c>
      <c r="E295">
        <f t="shared" si="16"/>
        <v>-5</v>
      </c>
      <c r="F295" t="s">
        <v>1953</v>
      </c>
      <c r="G295" t="str">
        <f>IFERROR(VLOOKUP($A295,Sheet2!$A$2:$C$397,2,FALSE),"C")</f>
        <v>B+</v>
      </c>
      <c r="H295">
        <f>IFERROR(VLOOKUP($A295,Sheet2!$A$2:$C$397,3,FALSE),0)</f>
        <v>0.59550000000000003</v>
      </c>
      <c r="I295">
        <f>VLOOKUP($G295,Sheet2!$F$4:$G$16,2,FALSE)</f>
        <v>3.3</v>
      </c>
      <c r="J295">
        <f t="shared" si="17"/>
        <v>43.702249999999999</v>
      </c>
      <c r="K295">
        <f t="shared" si="18"/>
        <v>49.297750000000001</v>
      </c>
      <c r="L295">
        <f t="shared" si="19"/>
        <v>-5.5955000000000013</v>
      </c>
    </row>
    <row r="296" spans="1:12" x14ac:dyDescent="0.3">
      <c r="A296" t="s">
        <v>16</v>
      </c>
      <c r="B296" t="s">
        <v>1536</v>
      </c>
      <c r="C296">
        <v>47</v>
      </c>
      <c r="D296">
        <v>50</v>
      </c>
      <c r="E296">
        <f t="shared" si="16"/>
        <v>-3</v>
      </c>
      <c r="F296" t="s">
        <v>1953</v>
      </c>
      <c r="G296" t="str">
        <f>IFERROR(VLOOKUP($A296,Sheet2!$A$2:$C$397,2,FALSE),"C")</f>
        <v>B</v>
      </c>
      <c r="H296">
        <f>IFERROR(VLOOKUP($A296,Sheet2!$A$2:$C$397,3,FALSE),0)</f>
        <v>0.26403360999999997</v>
      </c>
      <c r="I296">
        <f>VLOOKUP($G296,Sheet2!$F$4:$G$16,2,FALSE)</f>
        <v>3</v>
      </c>
      <c r="J296">
        <f t="shared" si="17"/>
        <v>46.867983195000001</v>
      </c>
      <c r="K296">
        <f t="shared" si="18"/>
        <v>50.132016804999999</v>
      </c>
      <c r="L296">
        <f t="shared" si="19"/>
        <v>-3.2640336099999985</v>
      </c>
    </row>
    <row r="297" spans="1:12" x14ac:dyDescent="0.3">
      <c r="A297" t="s">
        <v>361</v>
      </c>
      <c r="B297" t="s">
        <v>1536</v>
      </c>
      <c r="C297">
        <v>44</v>
      </c>
      <c r="D297">
        <v>47</v>
      </c>
      <c r="E297">
        <f t="shared" si="16"/>
        <v>-3</v>
      </c>
      <c r="F297" t="s">
        <v>1953</v>
      </c>
      <c r="G297" t="str">
        <f>IFERROR(VLOOKUP($A297,Sheet2!$A$2:$C$397,2,FALSE),"C")</f>
        <v>A</v>
      </c>
      <c r="H297">
        <f>IFERROR(VLOOKUP($A297,Sheet2!$A$2:$C$397,3,FALSE),0)</f>
        <v>-0.17857143</v>
      </c>
      <c r="I297">
        <f>VLOOKUP($G297,Sheet2!$F$4:$G$16,2,FALSE)</f>
        <v>4</v>
      </c>
      <c r="J297">
        <f t="shared" si="17"/>
        <v>44.089285715000003</v>
      </c>
      <c r="K297">
        <f t="shared" si="18"/>
        <v>46.910714284999997</v>
      </c>
      <c r="L297">
        <f t="shared" si="19"/>
        <v>-2.8214285699999948</v>
      </c>
    </row>
    <row r="298" spans="1:12" x14ac:dyDescent="0.3">
      <c r="A298" t="s">
        <v>13</v>
      </c>
      <c r="B298" t="s">
        <v>1537</v>
      </c>
      <c r="C298">
        <v>47</v>
      </c>
      <c r="D298">
        <v>49</v>
      </c>
      <c r="E298">
        <f t="shared" si="16"/>
        <v>-2</v>
      </c>
      <c r="F298" t="s">
        <v>1953</v>
      </c>
      <c r="G298" t="str">
        <f>IFERROR(VLOOKUP($A298,Sheet2!$A$2:$C$397,2,FALSE),"C")</f>
        <v>A+</v>
      </c>
      <c r="H298">
        <f>IFERROR(VLOOKUP($A298,Sheet2!$A$2:$C$397,3,FALSE),0)</f>
        <v>0.61341175999999997</v>
      </c>
      <c r="I298">
        <f>VLOOKUP($G298,Sheet2!$F$4:$G$16,2,FALSE)</f>
        <v>4</v>
      </c>
      <c r="J298">
        <f t="shared" si="17"/>
        <v>46.693294119999997</v>
      </c>
      <c r="K298">
        <f t="shared" si="18"/>
        <v>49.306705880000003</v>
      </c>
      <c r="L298">
        <f t="shared" si="19"/>
        <v>-2.6134117600000053</v>
      </c>
    </row>
    <row r="299" spans="1:12" x14ac:dyDescent="0.3">
      <c r="A299" t="s">
        <v>400</v>
      </c>
      <c r="B299" t="s">
        <v>1497</v>
      </c>
      <c r="C299">
        <v>46</v>
      </c>
      <c r="D299">
        <v>49</v>
      </c>
      <c r="E299">
        <f t="shared" si="16"/>
        <v>-3</v>
      </c>
      <c r="F299" t="s">
        <v>1953</v>
      </c>
      <c r="G299" t="str">
        <f>IFERROR(VLOOKUP($A299,Sheet2!$A$2:$C$397,2,FALSE),"C")</f>
        <v>B+</v>
      </c>
      <c r="H299">
        <f>IFERROR(VLOOKUP($A299,Sheet2!$A$2:$C$397,3,FALSE),0)</f>
        <v>0.59554054000000001</v>
      </c>
      <c r="I299">
        <f>VLOOKUP($G299,Sheet2!$F$4:$G$16,2,FALSE)</f>
        <v>3.3</v>
      </c>
      <c r="J299">
        <f t="shared" si="17"/>
        <v>45.702229729999999</v>
      </c>
      <c r="K299">
        <f t="shared" si="18"/>
        <v>49.297770270000001</v>
      </c>
      <c r="L299">
        <f t="shared" si="19"/>
        <v>-3.5955405400000018</v>
      </c>
    </row>
    <row r="300" spans="1:12" x14ac:dyDescent="0.3">
      <c r="A300" t="s">
        <v>9</v>
      </c>
      <c r="B300" t="s">
        <v>1538</v>
      </c>
      <c r="C300">
        <v>45</v>
      </c>
      <c r="D300">
        <v>52</v>
      </c>
      <c r="E300">
        <f t="shared" si="16"/>
        <v>-7</v>
      </c>
      <c r="F300" t="s">
        <v>1953</v>
      </c>
      <c r="G300" t="str">
        <f>IFERROR(VLOOKUP($A300,Sheet2!$A$2:$C$397,2,FALSE),"C")</f>
        <v>B+</v>
      </c>
      <c r="H300">
        <f>IFERROR(VLOOKUP($A300,Sheet2!$A$2:$C$397,3,FALSE),0)</f>
        <v>6.0699999999999997E-2</v>
      </c>
      <c r="I300">
        <f>VLOOKUP($G300,Sheet2!$F$4:$G$16,2,FALSE)</f>
        <v>3.3</v>
      </c>
      <c r="J300">
        <f t="shared" si="17"/>
        <v>44.969650000000001</v>
      </c>
      <c r="K300">
        <f t="shared" si="18"/>
        <v>52.030349999999999</v>
      </c>
      <c r="L300">
        <f t="shared" si="19"/>
        <v>-7.0606999999999971</v>
      </c>
    </row>
    <row r="301" spans="1:12" x14ac:dyDescent="0.3">
      <c r="A301" t="s">
        <v>10</v>
      </c>
      <c r="B301" t="s">
        <v>1539</v>
      </c>
      <c r="C301">
        <v>47</v>
      </c>
      <c r="D301">
        <v>48</v>
      </c>
      <c r="E301">
        <f t="shared" si="16"/>
        <v>-1</v>
      </c>
      <c r="F301" t="s">
        <v>1953</v>
      </c>
      <c r="G301" t="str">
        <f>IFERROR(VLOOKUP($A301,Sheet2!$A$2:$C$397,2,FALSE),"C")</f>
        <v>B+</v>
      </c>
      <c r="H301">
        <f>IFERROR(VLOOKUP($A301,Sheet2!$A$2:$C$397,3,FALSE),0)</f>
        <v>0.59550000000000003</v>
      </c>
      <c r="I301">
        <f>VLOOKUP($G301,Sheet2!$F$4:$G$16,2,FALSE)</f>
        <v>3.3</v>
      </c>
      <c r="J301">
        <f t="shared" si="17"/>
        <v>46.702249999999999</v>
      </c>
      <c r="K301">
        <f t="shared" si="18"/>
        <v>48.297750000000001</v>
      </c>
      <c r="L301">
        <f t="shared" si="19"/>
        <v>-1.5955000000000013</v>
      </c>
    </row>
    <row r="302" spans="1:12" x14ac:dyDescent="0.3">
      <c r="A302" t="s">
        <v>354</v>
      </c>
      <c r="B302" t="s">
        <v>1540</v>
      </c>
      <c r="C302">
        <v>45</v>
      </c>
      <c r="D302">
        <v>51</v>
      </c>
      <c r="E302">
        <f t="shared" si="16"/>
        <v>-6</v>
      </c>
      <c r="F302" t="s">
        <v>1953</v>
      </c>
      <c r="G302" t="str">
        <f>IFERROR(VLOOKUP($A302,Sheet2!$A$2:$C$397,2,FALSE),"C")</f>
        <v>A+</v>
      </c>
      <c r="H302">
        <f>IFERROR(VLOOKUP($A302,Sheet2!$A$2:$C$397,3,FALSE),0)</f>
        <v>0.2</v>
      </c>
      <c r="I302">
        <f>VLOOKUP($G302,Sheet2!$F$4:$G$16,2,FALSE)</f>
        <v>4</v>
      </c>
      <c r="J302">
        <f t="shared" si="17"/>
        <v>44.9</v>
      </c>
      <c r="K302">
        <f t="shared" si="18"/>
        <v>51.1</v>
      </c>
      <c r="L302">
        <f t="shared" si="19"/>
        <v>-6.2000000000000028</v>
      </c>
    </row>
    <row r="303" spans="1:12" x14ac:dyDescent="0.3">
      <c r="A303" t="s">
        <v>10</v>
      </c>
      <c r="B303" t="s">
        <v>1541</v>
      </c>
      <c r="C303">
        <v>47</v>
      </c>
      <c r="D303">
        <v>47</v>
      </c>
      <c r="E303">
        <f t="shared" si="16"/>
        <v>0</v>
      </c>
      <c r="F303" t="s">
        <v>1953</v>
      </c>
      <c r="G303" t="str">
        <f>IFERROR(VLOOKUP($A303,Sheet2!$A$2:$C$397,2,FALSE),"C")</f>
        <v>B+</v>
      </c>
      <c r="H303">
        <f>IFERROR(VLOOKUP($A303,Sheet2!$A$2:$C$397,3,FALSE),0)</f>
        <v>0.59550000000000003</v>
      </c>
      <c r="I303">
        <f>VLOOKUP($G303,Sheet2!$F$4:$G$16,2,FALSE)</f>
        <v>3.3</v>
      </c>
      <c r="J303">
        <f t="shared" si="17"/>
        <v>46.702249999999999</v>
      </c>
      <c r="K303">
        <f t="shared" si="18"/>
        <v>47.297750000000001</v>
      </c>
      <c r="L303">
        <f t="shared" si="19"/>
        <v>-0.59550000000000125</v>
      </c>
    </row>
    <row r="304" spans="1:12" x14ac:dyDescent="0.3">
      <c r="A304" t="s">
        <v>16</v>
      </c>
      <c r="B304" t="s">
        <v>1542</v>
      </c>
      <c r="C304">
        <v>44</v>
      </c>
      <c r="D304">
        <v>53</v>
      </c>
      <c r="E304">
        <f t="shared" si="16"/>
        <v>-9</v>
      </c>
      <c r="F304" t="s">
        <v>1953</v>
      </c>
      <c r="G304" t="str">
        <f>IFERROR(VLOOKUP($A304,Sheet2!$A$2:$C$397,2,FALSE),"C")</f>
        <v>B</v>
      </c>
      <c r="H304">
        <f>IFERROR(VLOOKUP($A304,Sheet2!$A$2:$C$397,3,FALSE),0)</f>
        <v>0.26403360999999997</v>
      </c>
      <c r="I304">
        <f>VLOOKUP($G304,Sheet2!$F$4:$G$16,2,FALSE)</f>
        <v>3</v>
      </c>
      <c r="J304">
        <f t="shared" si="17"/>
        <v>43.867983195000001</v>
      </c>
      <c r="K304">
        <f t="shared" si="18"/>
        <v>53.132016804999999</v>
      </c>
      <c r="L304">
        <f t="shared" si="19"/>
        <v>-9.2640336099999985</v>
      </c>
    </row>
    <row r="305" spans="1:12" x14ac:dyDescent="0.3">
      <c r="A305" t="s">
        <v>14</v>
      </c>
      <c r="B305" t="s">
        <v>1543</v>
      </c>
      <c r="C305">
        <v>45</v>
      </c>
      <c r="D305">
        <v>49</v>
      </c>
      <c r="E305">
        <f t="shared" si="16"/>
        <v>-4</v>
      </c>
      <c r="F305" t="s">
        <v>1953</v>
      </c>
      <c r="G305" t="str">
        <f>IFERROR(VLOOKUP($A305,Sheet2!$A$2:$C$397,2,FALSE),"C")</f>
        <v>B</v>
      </c>
      <c r="H305">
        <f>IFERROR(VLOOKUP($A305,Sheet2!$A$2:$C$397,3,FALSE),0)</f>
        <v>0.26406832000000002</v>
      </c>
      <c r="I305">
        <f>VLOOKUP($G305,Sheet2!$F$4:$G$16,2,FALSE)</f>
        <v>3</v>
      </c>
      <c r="J305">
        <f t="shared" si="17"/>
        <v>44.867965839999997</v>
      </c>
      <c r="K305">
        <f t="shared" si="18"/>
        <v>49.132034160000003</v>
      </c>
      <c r="L305">
        <f t="shared" si="19"/>
        <v>-4.2640683200000069</v>
      </c>
    </row>
    <row r="306" spans="1:12" x14ac:dyDescent="0.3">
      <c r="A306" t="s">
        <v>10</v>
      </c>
      <c r="B306" t="s">
        <v>1544</v>
      </c>
      <c r="C306">
        <v>44</v>
      </c>
      <c r="D306">
        <v>49</v>
      </c>
      <c r="E306">
        <f t="shared" si="16"/>
        <v>-5</v>
      </c>
      <c r="F306" t="s">
        <v>1953</v>
      </c>
      <c r="G306" t="str">
        <f>IFERROR(VLOOKUP($A306,Sheet2!$A$2:$C$397,2,FALSE),"C")</f>
        <v>B+</v>
      </c>
      <c r="H306">
        <f>IFERROR(VLOOKUP($A306,Sheet2!$A$2:$C$397,3,FALSE),0)</f>
        <v>0.59550000000000003</v>
      </c>
      <c r="I306">
        <f>VLOOKUP($G306,Sheet2!$F$4:$G$16,2,FALSE)</f>
        <v>3.3</v>
      </c>
      <c r="J306">
        <f t="shared" si="17"/>
        <v>43.702249999999999</v>
      </c>
      <c r="K306">
        <f t="shared" si="18"/>
        <v>49.297750000000001</v>
      </c>
      <c r="L306">
        <f t="shared" si="19"/>
        <v>-5.5955000000000013</v>
      </c>
    </row>
    <row r="307" spans="1:12" x14ac:dyDescent="0.3">
      <c r="A307" t="s">
        <v>15</v>
      </c>
      <c r="B307" t="s">
        <v>1545</v>
      </c>
      <c r="C307">
        <v>45</v>
      </c>
      <c r="D307">
        <v>53</v>
      </c>
      <c r="E307">
        <f t="shared" si="16"/>
        <v>-8</v>
      </c>
      <c r="F307" t="s">
        <v>1953</v>
      </c>
      <c r="G307" t="str">
        <f>IFERROR(VLOOKUP($A307,Sheet2!$A$2:$C$397,2,FALSE),"C")</f>
        <v>A-</v>
      </c>
      <c r="H307">
        <f>IFERROR(VLOOKUP($A307,Sheet2!$A$2:$C$397,3,FALSE),0)</f>
        <v>6.8150290000000002E-2</v>
      </c>
      <c r="I307">
        <f>VLOOKUP($G307,Sheet2!$F$4:$G$16,2,FALSE)</f>
        <v>3.7</v>
      </c>
      <c r="J307">
        <f t="shared" si="17"/>
        <v>44.965924854999997</v>
      </c>
      <c r="K307">
        <f t="shared" si="18"/>
        <v>53.034075145000003</v>
      </c>
      <c r="L307">
        <f t="shared" si="19"/>
        <v>-8.0681502900000055</v>
      </c>
    </row>
    <row r="308" spans="1:12" x14ac:dyDescent="0.3">
      <c r="A308" t="s">
        <v>10</v>
      </c>
      <c r="B308" t="s">
        <v>1546</v>
      </c>
      <c r="C308">
        <v>43</v>
      </c>
      <c r="D308">
        <v>52</v>
      </c>
      <c r="E308">
        <f t="shared" si="16"/>
        <v>-9</v>
      </c>
      <c r="F308" t="s">
        <v>1953</v>
      </c>
      <c r="G308" t="str">
        <f>IFERROR(VLOOKUP($A308,Sheet2!$A$2:$C$397,2,FALSE),"C")</f>
        <v>B+</v>
      </c>
      <c r="H308">
        <f>IFERROR(VLOOKUP($A308,Sheet2!$A$2:$C$397,3,FALSE),0)</f>
        <v>0.59550000000000003</v>
      </c>
      <c r="I308">
        <f>VLOOKUP($G308,Sheet2!$F$4:$G$16,2,FALSE)</f>
        <v>3.3</v>
      </c>
      <c r="J308">
        <f t="shared" si="17"/>
        <v>42.702249999999999</v>
      </c>
      <c r="K308">
        <f t="shared" si="18"/>
        <v>52.297750000000001</v>
      </c>
      <c r="L308">
        <f t="shared" si="19"/>
        <v>-9.5955000000000013</v>
      </c>
    </row>
    <row r="309" spans="1:12" x14ac:dyDescent="0.3">
      <c r="A309" t="s">
        <v>16</v>
      </c>
      <c r="B309" t="s">
        <v>1547</v>
      </c>
      <c r="C309">
        <v>43</v>
      </c>
      <c r="D309">
        <v>53</v>
      </c>
      <c r="E309">
        <f t="shared" si="16"/>
        <v>-10</v>
      </c>
      <c r="F309" t="s">
        <v>1953</v>
      </c>
      <c r="G309" t="str">
        <f>IFERROR(VLOOKUP($A309,Sheet2!$A$2:$C$397,2,FALSE),"C")</f>
        <v>B</v>
      </c>
      <c r="H309">
        <f>IFERROR(VLOOKUP($A309,Sheet2!$A$2:$C$397,3,FALSE),0)</f>
        <v>0.26403360999999997</v>
      </c>
      <c r="I309">
        <f>VLOOKUP($G309,Sheet2!$F$4:$G$16,2,FALSE)</f>
        <v>3</v>
      </c>
      <c r="J309">
        <f t="shared" si="17"/>
        <v>42.867983195000001</v>
      </c>
      <c r="K309">
        <f t="shared" si="18"/>
        <v>53.132016804999999</v>
      </c>
      <c r="L309">
        <f t="shared" si="19"/>
        <v>-10.264033609999998</v>
      </c>
    </row>
    <row r="310" spans="1:12" x14ac:dyDescent="0.3">
      <c r="A310" t="s">
        <v>9</v>
      </c>
      <c r="B310" t="s">
        <v>1548</v>
      </c>
      <c r="C310">
        <v>47</v>
      </c>
      <c r="D310">
        <v>51</v>
      </c>
      <c r="E310">
        <f t="shared" si="16"/>
        <v>-4</v>
      </c>
      <c r="F310" t="s">
        <v>1953</v>
      </c>
      <c r="G310" t="str">
        <f>IFERROR(VLOOKUP($A310,Sheet2!$A$2:$C$397,2,FALSE),"C")</f>
        <v>B+</v>
      </c>
      <c r="H310">
        <f>IFERROR(VLOOKUP($A310,Sheet2!$A$2:$C$397,3,FALSE),0)</f>
        <v>6.0699999999999997E-2</v>
      </c>
      <c r="I310">
        <f>VLOOKUP($G310,Sheet2!$F$4:$G$16,2,FALSE)</f>
        <v>3.3</v>
      </c>
      <c r="J310">
        <f t="shared" si="17"/>
        <v>46.969650000000001</v>
      </c>
      <c r="K310">
        <f t="shared" si="18"/>
        <v>51.030349999999999</v>
      </c>
      <c r="L310">
        <f t="shared" si="19"/>
        <v>-4.0606999999999971</v>
      </c>
    </row>
    <row r="311" spans="1:12" x14ac:dyDescent="0.3">
      <c r="A311" t="s">
        <v>366</v>
      </c>
      <c r="B311" t="s">
        <v>1549</v>
      </c>
      <c r="C311">
        <v>42</v>
      </c>
      <c r="D311">
        <v>51</v>
      </c>
      <c r="E311">
        <f t="shared" si="16"/>
        <v>-9</v>
      </c>
      <c r="F311" t="s">
        <v>1953</v>
      </c>
      <c r="G311" t="str">
        <f>IFERROR(VLOOKUP($A311,Sheet2!$A$2:$C$397,2,FALSE),"C")</f>
        <v>A</v>
      </c>
      <c r="H311">
        <f>IFERROR(VLOOKUP($A311,Sheet2!$A$2:$C$397,3,FALSE),0)</f>
        <v>-1.5</v>
      </c>
      <c r="I311">
        <f>VLOOKUP($G311,Sheet2!$F$4:$G$16,2,FALSE)</f>
        <v>4</v>
      </c>
      <c r="J311">
        <f t="shared" si="17"/>
        <v>42.75</v>
      </c>
      <c r="K311">
        <f t="shared" si="18"/>
        <v>50.25</v>
      </c>
      <c r="L311">
        <f t="shared" si="19"/>
        <v>-7.5</v>
      </c>
    </row>
    <row r="312" spans="1:12" x14ac:dyDescent="0.3">
      <c r="A312" t="s">
        <v>10</v>
      </c>
      <c r="B312" t="s">
        <v>1550</v>
      </c>
      <c r="C312">
        <v>45</v>
      </c>
      <c r="D312">
        <v>49</v>
      </c>
      <c r="E312">
        <f t="shared" si="16"/>
        <v>-4</v>
      </c>
      <c r="F312" t="s">
        <v>1953</v>
      </c>
      <c r="G312" t="str">
        <f>IFERROR(VLOOKUP($A312,Sheet2!$A$2:$C$397,2,FALSE),"C")</f>
        <v>B+</v>
      </c>
      <c r="H312">
        <f>IFERROR(VLOOKUP($A312,Sheet2!$A$2:$C$397,3,FALSE),0)</f>
        <v>0.59550000000000003</v>
      </c>
      <c r="I312">
        <f>VLOOKUP($G312,Sheet2!$F$4:$G$16,2,FALSE)</f>
        <v>3.3</v>
      </c>
      <c r="J312">
        <f t="shared" si="17"/>
        <v>44.702249999999999</v>
      </c>
      <c r="K312">
        <f t="shared" si="18"/>
        <v>49.297750000000001</v>
      </c>
      <c r="L312">
        <f t="shared" si="19"/>
        <v>-4.5955000000000013</v>
      </c>
    </row>
    <row r="313" spans="1:12" x14ac:dyDescent="0.3">
      <c r="A313" t="s">
        <v>10</v>
      </c>
      <c r="B313" t="s">
        <v>1551</v>
      </c>
      <c r="C313">
        <v>44</v>
      </c>
      <c r="D313">
        <v>51</v>
      </c>
      <c r="E313">
        <f t="shared" si="16"/>
        <v>-7</v>
      </c>
      <c r="F313" t="s">
        <v>1953</v>
      </c>
      <c r="G313" t="str">
        <f>IFERROR(VLOOKUP($A313,Sheet2!$A$2:$C$397,2,FALSE),"C")</f>
        <v>B+</v>
      </c>
      <c r="H313">
        <f>IFERROR(VLOOKUP($A313,Sheet2!$A$2:$C$397,3,FALSE),0)</f>
        <v>0.59550000000000003</v>
      </c>
      <c r="I313">
        <f>VLOOKUP($G313,Sheet2!$F$4:$G$16,2,FALSE)</f>
        <v>3.3</v>
      </c>
      <c r="J313">
        <f t="shared" si="17"/>
        <v>43.702249999999999</v>
      </c>
      <c r="K313">
        <f t="shared" si="18"/>
        <v>51.297750000000001</v>
      </c>
      <c r="L313">
        <f t="shared" si="19"/>
        <v>-7.5955000000000013</v>
      </c>
    </row>
    <row r="314" spans="1:12" x14ac:dyDescent="0.3">
      <c r="A314" t="s">
        <v>366</v>
      </c>
      <c r="B314" t="s">
        <v>1552</v>
      </c>
      <c r="C314">
        <v>46</v>
      </c>
      <c r="D314">
        <v>46</v>
      </c>
      <c r="E314">
        <f t="shared" si="16"/>
        <v>0</v>
      </c>
      <c r="F314" t="s">
        <v>1953</v>
      </c>
      <c r="G314" t="str">
        <f>IFERROR(VLOOKUP($A314,Sheet2!$A$2:$C$397,2,FALSE),"C")</f>
        <v>A</v>
      </c>
      <c r="H314">
        <f>IFERROR(VLOOKUP($A314,Sheet2!$A$2:$C$397,3,FALSE),0)</f>
        <v>-1.5</v>
      </c>
      <c r="I314">
        <f>VLOOKUP($G314,Sheet2!$F$4:$G$16,2,FALSE)</f>
        <v>4</v>
      </c>
      <c r="J314">
        <f t="shared" si="17"/>
        <v>46.75</v>
      </c>
      <c r="K314">
        <f t="shared" si="18"/>
        <v>45.25</v>
      </c>
      <c r="L314">
        <f t="shared" si="19"/>
        <v>1.5</v>
      </c>
    </row>
    <row r="315" spans="1:12" x14ac:dyDescent="0.3">
      <c r="A315" t="s">
        <v>5</v>
      </c>
      <c r="B315" t="s">
        <v>1552</v>
      </c>
      <c r="C315">
        <v>44</v>
      </c>
      <c r="D315">
        <v>47</v>
      </c>
      <c r="E315">
        <f t="shared" si="16"/>
        <v>-3</v>
      </c>
      <c r="F315" t="s">
        <v>1953</v>
      </c>
      <c r="G315" t="str">
        <f>IFERROR(VLOOKUP($A315,Sheet2!$A$2:$C$397,2,FALSE),"C")</f>
        <v>A-</v>
      </c>
      <c r="H315">
        <f>IFERROR(VLOOKUP($A315,Sheet2!$A$2:$C$397,3,FALSE),0)</f>
        <v>0.43547944999999999</v>
      </c>
      <c r="I315">
        <f>VLOOKUP($G315,Sheet2!$F$4:$G$16,2,FALSE)</f>
        <v>3.7</v>
      </c>
      <c r="J315">
        <f t="shared" si="17"/>
        <v>43.782260274999999</v>
      </c>
      <c r="K315">
        <f t="shared" si="18"/>
        <v>47.217739725000001</v>
      </c>
      <c r="L315">
        <f t="shared" si="19"/>
        <v>-3.4354794500000025</v>
      </c>
    </row>
    <row r="316" spans="1:12" x14ac:dyDescent="0.3">
      <c r="A316" t="s">
        <v>4</v>
      </c>
      <c r="B316" t="s">
        <v>1553</v>
      </c>
      <c r="C316">
        <v>45</v>
      </c>
      <c r="D316">
        <v>50</v>
      </c>
      <c r="E316">
        <f t="shared" si="16"/>
        <v>-5</v>
      </c>
      <c r="F316" t="s">
        <v>1953</v>
      </c>
      <c r="G316" t="str">
        <f>IFERROR(VLOOKUP($A316,Sheet2!$A$2:$C$397,2,FALSE),"C")</f>
        <v>A-</v>
      </c>
      <c r="H316">
        <f>IFERROR(VLOOKUP($A316,Sheet2!$A$2:$C$397,3,FALSE),0)</f>
        <v>0.80923076999999999</v>
      </c>
      <c r="I316">
        <f>VLOOKUP($G316,Sheet2!$F$4:$G$16,2,FALSE)</f>
        <v>3.7</v>
      </c>
      <c r="J316">
        <f t="shared" si="17"/>
        <v>44.595384615</v>
      </c>
      <c r="K316">
        <f t="shared" si="18"/>
        <v>50.404615385</v>
      </c>
      <c r="L316">
        <f t="shared" si="19"/>
        <v>-5.8092307699999992</v>
      </c>
    </row>
    <row r="317" spans="1:12" x14ac:dyDescent="0.3">
      <c r="A317" t="s">
        <v>10</v>
      </c>
      <c r="B317" t="s">
        <v>1554</v>
      </c>
      <c r="C317">
        <v>44</v>
      </c>
      <c r="D317">
        <v>51</v>
      </c>
      <c r="E317">
        <f t="shared" si="16"/>
        <v>-7</v>
      </c>
      <c r="F317" t="s">
        <v>1953</v>
      </c>
      <c r="G317" t="str">
        <f>IFERROR(VLOOKUP($A317,Sheet2!$A$2:$C$397,2,FALSE),"C")</f>
        <v>B+</v>
      </c>
      <c r="H317">
        <f>IFERROR(VLOOKUP($A317,Sheet2!$A$2:$C$397,3,FALSE),0)</f>
        <v>0.59550000000000003</v>
      </c>
      <c r="I317">
        <f>VLOOKUP($G317,Sheet2!$F$4:$G$16,2,FALSE)</f>
        <v>3.3</v>
      </c>
      <c r="J317">
        <f t="shared" si="17"/>
        <v>43.702249999999999</v>
      </c>
      <c r="K317">
        <f t="shared" si="18"/>
        <v>51.297750000000001</v>
      </c>
      <c r="L317">
        <f t="shared" si="19"/>
        <v>-7.5955000000000013</v>
      </c>
    </row>
    <row r="318" spans="1:12" x14ac:dyDescent="0.3">
      <c r="A318" t="s">
        <v>15</v>
      </c>
      <c r="B318" t="s">
        <v>1555</v>
      </c>
      <c r="C318">
        <v>43</v>
      </c>
      <c r="D318">
        <v>52</v>
      </c>
      <c r="E318">
        <f t="shared" si="16"/>
        <v>-9</v>
      </c>
      <c r="F318" t="s">
        <v>1953</v>
      </c>
      <c r="G318" t="str">
        <f>IFERROR(VLOOKUP($A318,Sheet2!$A$2:$C$397,2,FALSE),"C")</f>
        <v>A-</v>
      </c>
      <c r="H318">
        <f>IFERROR(VLOOKUP($A318,Sheet2!$A$2:$C$397,3,FALSE),0)</f>
        <v>6.8150290000000002E-2</v>
      </c>
      <c r="I318">
        <f>VLOOKUP($G318,Sheet2!$F$4:$G$16,2,FALSE)</f>
        <v>3.7</v>
      </c>
      <c r="J318">
        <f t="shared" si="17"/>
        <v>42.965924854999997</v>
      </c>
      <c r="K318">
        <f t="shared" si="18"/>
        <v>52.034075145000003</v>
      </c>
      <c r="L318">
        <f t="shared" si="19"/>
        <v>-9.0681502900000055</v>
      </c>
    </row>
    <row r="319" spans="1:12" x14ac:dyDescent="0.3">
      <c r="A319" t="s">
        <v>12</v>
      </c>
      <c r="B319" t="s">
        <v>1555</v>
      </c>
      <c r="C319">
        <v>47</v>
      </c>
      <c r="D319">
        <v>47</v>
      </c>
      <c r="E319">
        <f t="shared" si="16"/>
        <v>0</v>
      </c>
      <c r="F319" t="s">
        <v>1953</v>
      </c>
      <c r="G319" t="str">
        <f>IFERROR(VLOOKUP($A319,Sheet2!$A$2:$C$397,2,FALSE),"C")</f>
        <v>A</v>
      </c>
      <c r="H319">
        <f>IFERROR(VLOOKUP($A319,Sheet2!$A$2:$C$397,3,FALSE),0)</f>
        <v>-0.45775194000000002</v>
      </c>
      <c r="I319">
        <f>VLOOKUP($G319,Sheet2!$F$4:$G$16,2,FALSE)</f>
        <v>4</v>
      </c>
      <c r="J319">
        <f t="shared" si="17"/>
        <v>47.228875969999997</v>
      </c>
      <c r="K319">
        <f t="shared" si="18"/>
        <v>46.771124030000003</v>
      </c>
      <c r="L319">
        <f t="shared" si="19"/>
        <v>0.45775193999999431</v>
      </c>
    </row>
    <row r="320" spans="1:12" x14ac:dyDescent="0.3">
      <c r="A320" t="s">
        <v>9</v>
      </c>
      <c r="B320" t="s">
        <v>1556</v>
      </c>
      <c r="C320">
        <v>48</v>
      </c>
      <c r="D320">
        <v>48</v>
      </c>
      <c r="E320">
        <f t="shared" si="16"/>
        <v>0</v>
      </c>
      <c r="F320" t="s">
        <v>1953</v>
      </c>
      <c r="G320" t="str">
        <f>IFERROR(VLOOKUP($A320,Sheet2!$A$2:$C$397,2,FALSE),"C")</f>
        <v>B+</v>
      </c>
      <c r="H320">
        <f>IFERROR(VLOOKUP($A320,Sheet2!$A$2:$C$397,3,FALSE),0)</f>
        <v>6.0699999999999997E-2</v>
      </c>
      <c r="I320">
        <f>VLOOKUP($G320,Sheet2!$F$4:$G$16,2,FALSE)</f>
        <v>3.3</v>
      </c>
      <c r="J320">
        <f t="shared" si="17"/>
        <v>47.969650000000001</v>
      </c>
      <c r="K320">
        <f t="shared" si="18"/>
        <v>48.030349999999999</v>
      </c>
      <c r="L320">
        <f t="shared" si="19"/>
        <v>-6.069999999999709E-2</v>
      </c>
    </row>
    <row r="321" spans="1:12" x14ac:dyDescent="0.3">
      <c r="A321" t="s">
        <v>14</v>
      </c>
      <c r="B321" t="s">
        <v>1557</v>
      </c>
      <c r="C321">
        <v>45</v>
      </c>
      <c r="D321">
        <v>49</v>
      </c>
      <c r="E321">
        <f t="shared" si="16"/>
        <v>-4</v>
      </c>
      <c r="F321" t="s">
        <v>1953</v>
      </c>
      <c r="G321" t="str">
        <f>IFERROR(VLOOKUP($A321,Sheet2!$A$2:$C$397,2,FALSE),"C")</f>
        <v>B</v>
      </c>
      <c r="H321">
        <f>IFERROR(VLOOKUP($A321,Sheet2!$A$2:$C$397,3,FALSE),0)</f>
        <v>0.26406832000000002</v>
      </c>
      <c r="I321">
        <f>VLOOKUP($G321,Sheet2!$F$4:$G$16,2,FALSE)</f>
        <v>3</v>
      </c>
      <c r="J321">
        <f t="shared" si="17"/>
        <v>44.867965839999997</v>
      </c>
      <c r="K321">
        <f t="shared" si="18"/>
        <v>49.132034160000003</v>
      </c>
      <c r="L321">
        <f t="shared" si="19"/>
        <v>-4.2640683200000069</v>
      </c>
    </row>
    <row r="322" spans="1:12" x14ac:dyDescent="0.3">
      <c r="A322" t="s">
        <v>10</v>
      </c>
      <c r="B322" t="s">
        <v>1558</v>
      </c>
      <c r="C322">
        <v>41</v>
      </c>
      <c r="D322">
        <v>52</v>
      </c>
      <c r="E322">
        <f t="shared" si="16"/>
        <v>-11</v>
      </c>
      <c r="F322" t="s">
        <v>1953</v>
      </c>
      <c r="G322" t="str">
        <f>IFERROR(VLOOKUP($A322,Sheet2!$A$2:$C$397,2,FALSE),"C")</f>
        <v>B+</v>
      </c>
      <c r="H322">
        <f>IFERROR(VLOOKUP($A322,Sheet2!$A$2:$C$397,3,FALSE),0)</f>
        <v>0.59550000000000003</v>
      </c>
      <c r="I322">
        <f>VLOOKUP($G322,Sheet2!$F$4:$G$16,2,FALSE)</f>
        <v>3.3</v>
      </c>
      <c r="J322">
        <f t="shared" si="17"/>
        <v>40.702249999999999</v>
      </c>
      <c r="K322">
        <f t="shared" si="18"/>
        <v>52.297750000000001</v>
      </c>
      <c r="L322">
        <f t="shared" si="19"/>
        <v>-11.595500000000001</v>
      </c>
    </row>
    <row r="323" spans="1:12" x14ac:dyDescent="0.3">
      <c r="A323" t="s">
        <v>16</v>
      </c>
      <c r="B323" t="s">
        <v>1559</v>
      </c>
      <c r="C323">
        <v>46</v>
      </c>
      <c r="D323">
        <v>50</v>
      </c>
      <c r="E323">
        <f t="shared" ref="E323:E386" si="20">C323-D323</f>
        <v>-4</v>
      </c>
      <c r="F323" t="s">
        <v>1953</v>
      </c>
      <c r="G323" t="str">
        <f>IFERROR(VLOOKUP($A323,Sheet2!$A$2:$C$397,2,FALSE),"C")</f>
        <v>B</v>
      </c>
      <c r="H323">
        <f>IFERROR(VLOOKUP($A323,Sheet2!$A$2:$C$397,3,FALSE),0)</f>
        <v>0.26403360999999997</v>
      </c>
      <c r="I323">
        <f>VLOOKUP($G323,Sheet2!$F$4:$G$16,2,FALSE)</f>
        <v>3</v>
      </c>
      <c r="J323">
        <f t="shared" ref="J323:J386" si="21">IF(OR($F323="Bush",$F323="Trump"),C323+(H323/2),C323-(H323/2))</f>
        <v>45.867983195000001</v>
      </c>
      <c r="K323">
        <f t="shared" ref="K323:K386" si="22">IF(OR($F323="Bush",$F323="Trump"),D323-(H323/2),D323+(H323/2))</f>
        <v>50.132016804999999</v>
      </c>
      <c r="L323">
        <f t="shared" ref="L323:L386" si="23">J323-K323</f>
        <v>-4.2640336099999985</v>
      </c>
    </row>
    <row r="324" spans="1:12" x14ac:dyDescent="0.3">
      <c r="A324" t="s">
        <v>13</v>
      </c>
      <c r="B324" t="s">
        <v>1560</v>
      </c>
      <c r="C324">
        <v>45</v>
      </c>
      <c r="D324">
        <v>52</v>
      </c>
      <c r="E324">
        <f t="shared" si="20"/>
        <v>-7</v>
      </c>
      <c r="F324" t="s">
        <v>1953</v>
      </c>
      <c r="G324" t="str">
        <f>IFERROR(VLOOKUP($A324,Sheet2!$A$2:$C$397,2,FALSE),"C")</f>
        <v>A+</v>
      </c>
      <c r="H324">
        <f>IFERROR(VLOOKUP($A324,Sheet2!$A$2:$C$397,3,FALSE),0)</f>
        <v>0.61341175999999997</v>
      </c>
      <c r="I324">
        <f>VLOOKUP($G324,Sheet2!$F$4:$G$16,2,FALSE)</f>
        <v>4</v>
      </c>
      <c r="J324">
        <f t="shared" si="21"/>
        <v>44.693294119999997</v>
      </c>
      <c r="K324">
        <f t="shared" si="22"/>
        <v>52.306705880000003</v>
      </c>
      <c r="L324">
        <f t="shared" si="23"/>
        <v>-7.6134117600000053</v>
      </c>
    </row>
    <row r="325" spans="1:12" x14ac:dyDescent="0.3">
      <c r="A325" t="s">
        <v>11</v>
      </c>
      <c r="B325" t="s">
        <v>1559</v>
      </c>
      <c r="C325">
        <v>48</v>
      </c>
      <c r="D325">
        <v>45</v>
      </c>
      <c r="E325">
        <f t="shared" si="20"/>
        <v>3</v>
      </c>
      <c r="F325" t="s">
        <v>1953</v>
      </c>
      <c r="G325" t="str">
        <f>IFERROR(VLOOKUP($A325,Sheet2!$A$2:$C$397,2,FALSE),"C")</f>
        <v>B-</v>
      </c>
      <c r="H325">
        <f>IFERROR(VLOOKUP($A325,Sheet2!$A$2:$C$397,3,FALSE),0)</f>
        <v>0.62980391999999996</v>
      </c>
      <c r="I325">
        <f>VLOOKUP($G325,Sheet2!$F$4:$G$16,2,FALSE)</f>
        <v>2.7</v>
      </c>
      <c r="J325">
        <f t="shared" si="21"/>
        <v>47.68509804</v>
      </c>
      <c r="K325">
        <f t="shared" si="22"/>
        <v>45.31490196</v>
      </c>
      <c r="L325">
        <f t="shared" si="23"/>
        <v>2.3701960799999995</v>
      </c>
    </row>
    <row r="326" spans="1:12" x14ac:dyDescent="0.3">
      <c r="A326" t="s">
        <v>366</v>
      </c>
      <c r="B326" t="s">
        <v>1561</v>
      </c>
      <c r="C326">
        <v>47</v>
      </c>
      <c r="D326">
        <v>48</v>
      </c>
      <c r="E326">
        <f t="shared" si="20"/>
        <v>-1</v>
      </c>
      <c r="F326" t="s">
        <v>1953</v>
      </c>
      <c r="G326" t="str">
        <f>IFERROR(VLOOKUP($A326,Sheet2!$A$2:$C$397,2,FALSE),"C")</f>
        <v>A</v>
      </c>
      <c r="H326">
        <f>IFERROR(VLOOKUP($A326,Sheet2!$A$2:$C$397,3,FALSE),0)</f>
        <v>-1.5</v>
      </c>
      <c r="I326">
        <f>VLOOKUP($G326,Sheet2!$F$4:$G$16,2,FALSE)</f>
        <v>4</v>
      </c>
      <c r="J326">
        <f t="shared" si="21"/>
        <v>47.75</v>
      </c>
      <c r="K326">
        <f t="shared" si="22"/>
        <v>47.25</v>
      </c>
      <c r="L326">
        <f t="shared" si="23"/>
        <v>0.5</v>
      </c>
    </row>
    <row r="327" spans="1:12" x14ac:dyDescent="0.3">
      <c r="A327" t="s">
        <v>6</v>
      </c>
      <c r="B327" t="s">
        <v>1562</v>
      </c>
      <c r="C327">
        <v>43</v>
      </c>
      <c r="D327">
        <v>55</v>
      </c>
      <c r="E327">
        <f t="shared" si="20"/>
        <v>-12</v>
      </c>
      <c r="F327" t="s">
        <v>1953</v>
      </c>
      <c r="G327" t="str">
        <f>IFERROR(VLOOKUP($A327,Sheet2!$A$2:$C$397,2,FALSE),"C")</f>
        <v>B</v>
      </c>
      <c r="H327">
        <f>IFERROR(VLOOKUP($A327,Sheet2!$A$2:$C$397,3,FALSE),0)</f>
        <v>0.25490195999999998</v>
      </c>
      <c r="I327">
        <f>VLOOKUP($G327,Sheet2!$F$4:$G$16,2,FALSE)</f>
        <v>3</v>
      </c>
      <c r="J327">
        <f t="shared" si="21"/>
        <v>42.872549020000001</v>
      </c>
      <c r="K327">
        <f t="shared" si="22"/>
        <v>55.127450979999999</v>
      </c>
      <c r="L327">
        <f t="shared" si="23"/>
        <v>-12.254901959999998</v>
      </c>
    </row>
    <row r="328" spans="1:12" x14ac:dyDescent="0.3">
      <c r="A328" t="s">
        <v>10</v>
      </c>
      <c r="B328" t="s">
        <v>1561</v>
      </c>
      <c r="C328">
        <v>45</v>
      </c>
      <c r="D328">
        <v>49</v>
      </c>
      <c r="E328">
        <f t="shared" si="20"/>
        <v>-4</v>
      </c>
      <c r="F328" t="s">
        <v>1953</v>
      </c>
      <c r="G328" t="str">
        <f>IFERROR(VLOOKUP($A328,Sheet2!$A$2:$C$397,2,FALSE),"C")</f>
        <v>B+</v>
      </c>
      <c r="H328">
        <f>IFERROR(VLOOKUP($A328,Sheet2!$A$2:$C$397,3,FALSE),0)</f>
        <v>0.59550000000000003</v>
      </c>
      <c r="I328">
        <f>VLOOKUP($G328,Sheet2!$F$4:$G$16,2,FALSE)</f>
        <v>3.3</v>
      </c>
      <c r="J328">
        <f t="shared" si="21"/>
        <v>44.702249999999999</v>
      </c>
      <c r="K328">
        <f t="shared" si="22"/>
        <v>49.297750000000001</v>
      </c>
      <c r="L328">
        <f t="shared" si="23"/>
        <v>-4.5955000000000013</v>
      </c>
    </row>
    <row r="329" spans="1:12" x14ac:dyDescent="0.3">
      <c r="A329" t="s">
        <v>400</v>
      </c>
      <c r="B329" t="s">
        <v>1563</v>
      </c>
      <c r="C329">
        <v>44</v>
      </c>
      <c r="D329">
        <v>46</v>
      </c>
      <c r="E329">
        <f t="shared" si="20"/>
        <v>-2</v>
      </c>
      <c r="F329" t="s">
        <v>1953</v>
      </c>
      <c r="G329" t="str">
        <f>IFERROR(VLOOKUP($A329,Sheet2!$A$2:$C$397,2,FALSE),"C")</f>
        <v>B+</v>
      </c>
      <c r="H329">
        <f>IFERROR(VLOOKUP($A329,Sheet2!$A$2:$C$397,3,FALSE),0)</f>
        <v>0.59554054000000001</v>
      </c>
      <c r="I329">
        <f>VLOOKUP($G329,Sheet2!$F$4:$G$16,2,FALSE)</f>
        <v>3.3</v>
      </c>
      <c r="J329">
        <f t="shared" si="21"/>
        <v>43.702229729999999</v>
      </c>
      <c r="K329">
        <f t="shared" si="22"/>
        <v>46.297770270000001</v>
      </c>
      <c r="L329">
        <f t="shared" si="23"/>
        <v>-2.5955405400000018</v>
      </c>
    </row>
    <row r="330" spans="1:12" x14ac:dyDescent="0.3">
      <c r="A330" t="s">
        <v>16</v>
      </c>
      <c r="B330" t="s">
        <v>1564</v>
      </c>
      <c r="C330">
        <v>43</v>
      </c>
      <c r="D330">
        <v>55</v>
      </c>
      <c r="E330">
        <f t="shared" si="20"/>
        <v>-12</v>
      </c>
      <c r="F330" t="s">
        <v>1953</v>
      </c>
      <c r="G330" t="str">
        <f>IFERROR(VLOOKUP($A330,Sheet2!$A$2:$C$397,2,FALSE),"C")</f>
        <v>B</v>
      </c>
      <c r="H330">
        <f>IFERROR(VLOOKUP($A330,Sheet2!$A$2:$C$397,3,FALSE),0)</f>
        <v>0.26403360999999997</v>
      </c>
      <c r="I330">
        <f>VLOOKUP($G330,Sheet2!$F$4:$G$16,2,FALSE)</f>
        <v>3</v>
      </c>
      <c r="J330">
        <f t="shared" si="21"/>
        <v>42.867983195000001</v>
      </c>
      <c r="K330">
        <f t="shared" si="22"/>
        <v>55.132016804999999</v>
      </c>
      <c r="L330">
        <f t="shared" si="23"/>
        <v>-12.264033609999998</v>
      </c>
    </row>
    <row r="331" spans="1:12" x14ac:dyDescent="0.3">
      <c r="A331" t="s">
        <v>10</v>
      </c>
      <c r="B331" t="s">
        <v>1565</v>
      </c>
      <c r="C331">
        <v>45</v>
      </c>
      <c r="D331">
        <v>49</v>
      </c>
      <c r="E331">
        <f t="shared" si="20"/>
        <v>-4</v>
      </c>
      <c r="F331" t="s">
        <v>1953</v>
      </c>
      <c r="G331" t="str">
        <f>IFERROR(VLOOKUP($A331,Sheet2!$A$2:$C$397,2,FALSE),"C")</f>
        <v>B+</v>
      </c>
      <c r="H331">
        <f>IFERROR(VLOOKUP($A331,Sheet2!$A$2:$C$397,3,FALSE),0)</f>
        <v>0.59550000000000003</v>
      </c>
      <c r="I331">
        <f>VLOOKUP($G331,Sheet2!$F$4:$G$16,2,FALSE)</f>
        <v>3.3</v>
      </c>
      <c r="J331">
        <f t="shared" si="21"/>
        <v>44.702249999999999</v>
      </c>
      <c r="K331">
        <f t="shared" si="22"/>
        <v>49.297750000000001</v>
      </c>
      <c r="L331">
        <f t="shared" si="23"/>
        <v>-4.5955000000000013</v>
      </c>
    </row>
    <row r="332" spans="1:12" x14ac:dyDescent="0.3">
      <c r="A332" t="s">
        <v>10</v>
      </c>
      <c r="B332" t="s">
        <v>1566</v>
      </c>
      <c r="C332">
        <v>44</v>
      </c>
      <c r="D332">
        <v>49</v>
      </c>
      <c r="E332">
        <f t="shared" si="20"/>
        <v>-5</v>
      </c>
      <c r="F332" t="s">
        <v>1953</v>
      </c>
      <c r="G332" t="str">
        <f>IFERROR(VLOOKUP($A332,Sheet2!$A$2:$C$397,2,FALSE),"C")</f>
        <v>B+</v>
      </c>
      <c r="H332">
        <f>IFERROR(VLOOKUP($A332,Sheet2!$A$2:$C$397,3,FALSE),0)</f>
        <v>0.59550000000000003</v>
      </c>
      <c r="I332">
        <f>VLOOKUP($G332,Sheet2!$F$4:$G$16,2,FALSE)</f>
        <v>3.3</v>
      </c>
      <c r="J332">
        <f t="shared" si="21"/>
        <v>43.702249999999999</v>
      </c>
      <c r="K332">
        <f t="shared" si="22"/>
        <v>49.297750000000001</v>
      </c>
      <c r="L332">
        <f t="shared" si="23"/>
        <v>-5.5955000000000013</v>
      </c>
    </row>
    <row r="333" spans="1:12" x14ac:dyDescent="0.3">
      <c r="A333" t="s">
        <v>16</v>
      </c>
      <c r="B333" t="s">
        <v>1567</v>
      </c>
      <c r="C333">
        <v>45</v>
      </c>
      <c r="D333">
        <v>53</v>
      </c>
      <c r="E333">
        <f t="shared" si="20"/>
        <v>-8</v>
      </c>
      <c r="F333" t="s">
        <v>1953</v>
      </c>
      <c r="G333" t="str">
        <f>IFERROR(VLOOKUP($A333,Sheet2!$A$2:$C$397,2,FALSE),"C")</f>
        <v>B</v>
      </c>
      <c r="H333">
        <f>IFERROR(VLOOKUP($A333,Sheet2!$A$2:$C$397,3,FALSE),0)</f>
        <v>0.26403360999999997</v>
      </c>
      <c r="I333">
        <f>VLOOKUP($G333,Sheet2!$F$4:$G$16,2,FALSE)</f>
        <v>3</v>
      </c>
      <c r="J333">
        <f t="shared" si="21"/>
        <v>44.867983195000001</v>
      </c>
      <c r="K333">
        <f t="shared" si="22"/>
        <v>53.132016804999999</v>
      </c>
      <c r="L333">
        <f t="shared" si="23"/>
        <v>-8.2640336099999985</v>
      </c>
    </row>
    <row r="334" spans="1:12" x14ac:dyDescent="0.3">
      <c r="A334" t="s">
        <v>9</v>
      </c>
      <c r="B334" t="s">
        <v>1568</v>
      </c>
      <c r="C334">
        <v>50</v>
      </c>
      <c r="D334">
        <v>48</v>
      </c>
      <c r="E334">
        <f t="shared" si="20"/>
        <v>2</v>
      </c>
      <c r="F334" t="s">
        <v>1953</v>
      </c>
      <c r="G334" t="str">
        <f>IFERROR(VLOOKUP($A334,Sheet2!$A$2:$C$397,2,FALSE),"C")</f>
        <v>B+</v>
      </c>
      <c r="H334">
        <f>IFERROR(VLOOKUP($A334,Sheet2!$A$2:$C$397,3,FALSE),0)</f>
        <v>6.0699999999999997E-2</v>
      </c>
      <c r="I334">
        <f>VLOOKUP($G334,Sheet2!$F$4:$G$16,2,FALSE)</f>
        <v>3.3</v>
      </c>
      <c r="J334">
        <f t="shared" si="21"/>
        <v>49.969650000000001</v>
      </c>
      <c r="K334">
        <f t="shared" si="22"/>
        <v>48.030349999999999</v>
      </c>
      <c r="L334">
        <f t="shared" si="23"/>
        <v>1.9393000000000029</v>
      </c>
    </row>
    <row r="335" spans="1:12" x14ac:dyDescent="0.3">
      <c r="A335" t="s">
        <v>10</v>
      </c>
      <c r="B335" t="s">
        <v>1569</v>
      </c>
      <c r="C335">
        <v>46</v>
      </c>
      <c r="D335">
        <v>48</v>
      </c>
      <c r="E335">
        <f t="shared" si="20"/>
        <v>-2</v>
      </c>
      <c r="F335" t="s">
        <v>1953</v>
      </c>
      <c r="G335" t="str">
        <f>IFERROR(VLOOKUP($A335,Sheet2!$A$2:$C$397,2,FALSE),"C")</f>
        <v>B+</v>
      </c>
      <c r="H335">
        <f>IFERROR(VLOOKUP($A335,Sheet2!$A$2:$C$397,3,FALSE),0)</f>
        <v>0.59550000000000003</v>
      </c>
      <c r="I335">
        <f>VLOOKUP($G335,Sheet2!$F$4:$G$16,2,FALSE)</f>
        <v>3.3</v>
      </c>
      <c r="J335">
        <f t="shared" si="21"/>
        <v>45.702249999999999</v>
      </c>
      <c r="K335">
        <f t="shared" si="22"/>
        <v>48.297750000000001</v>
      </c>
      <c r="L335">
        <f t="shared" si="23"/>
        <v>-2.5955000000000013</v>
      </c>
    </row>
    <row r="336" spans="1:12" x14ac:dyDescent="0.3">
      <c r="A336" t="s">
        <v>16</v>
      </c>
      <c r="B336" t="s">
        <v>1570</v>
      </c>
      <c r="C336">
        <v>44</v>
      </c>
      <c r="D336">
        <v>55</v>
      </c>
      <c r="E336">
        <f t="shared" si="20"/>
        <v>-11</v>
      </c>
      <c r="F336" t="s">
        <v>1953</v>
      </c>
      <c r="G336" t="str">
        <f>IFERROR(VLOOKUP($A336,Sheet2!$A$2:$C$397,2,FALSE),"C")</f>
        <v>B</v>
      </c>
      <c r="H336">
        <f>IFERROR(VLOOKUP($A336,Sheet2!$A$2:$C$397,3,FALSE),0)</f>
        <v>0.26403360999999997</v>
      </c>
      <c r="I336">
        <f>VLOOKUP($G336,Sheet2!$F$4:$G$16,2,FALSE)</f>
        <v>3</v>
      </c>
      <c r="J336">
        <f t="shared" si="21"/>
        <v>43.867983195000001</v>
      </c>
      <c r="K336">
        <f t="shared" si="22"/>
        <v>55.132016804999999</v>
      </c>
      <c r="L336">
        <f t="shared" si="23"/>
        <v>-11.264033609999998</v>
      </c>
    </row>
    <row r="337" spans="1:12" x14ac:dyDescent="0.3">
      <c r="A337" t="s">
        <v>366</v>
      </c>
      <c r="B337" t="s">
        <v>1571</v>
      </c>
      <c r="C337">
        <v>44</v>
      </c>
      <c r="D337">
        <v>50</v>
      </c>
      <c r="E337">
        <f t="shared" si="20"/>
        <v>-6</v>
      </c>
      <c r="F337" t="s">
        <v>1953</v>
      </c>
      <c r="G337" t="str">
        <f>IFERROR(VLOOKUP($A337,Sheet2!$A$2:$C$397,2,FALSE),"C")</f>
        <v>A</v>
      </c>
      <c r="H337">
        <f>IFERROR(VLOOKUP($A337,Sheet2!$A$2:$C$397,3,FALSE),0)</f>
        <v>-1.5</v>
      </c>
      <c r="I337">
        <f>VLOOKUP($G337,Sheet2!$F$4:$G$16,2,FALSE)</f>
        <v>4</v>
      </c>
      <c r="J337">
        <f t="shared" si="21"/>
        <v>44.75</v>
      </c>
      <c r="K337">
        <f t="shared" si="22"/>
        <v>49.25</v>
      </c>
      <c r="L337">
        <f t="shared" si="23"/>
        <v>-4.5</v>
      </c>
    </row>
    <row r="338" spans="1:12" x14ac:dyDescent="0.3">
      <c r="A338" t="s">
        <v>4</v>
      </c>
      <c r="B338" t="s">
        <v>1572</v>
      </c>
      <c r="C338">
        <v>48</v>
      </c>
      <c r="D338">
        <v>48</v>
      </c>
      <c r="E338">
        <f t="shared" si="20"/>
        <v>0</v>
      </c>
      <c r="F338" t="s">
        <v>1953</v>
      </c>
      <c r="G338" t="str">
        <f>IFERROR(VLOOKUP($A338,Sheet2!$A$2:$C$397,2,FALSE),"C")</f>
        <v>A-</v>
      </c>
      <c r="H338">
        <f>IFERROR(VLOOKUP($A338,Sheet2!$A$2:$C$397,3,FALSE),0)</f>
        <v>0.80923076999999999</v>
      </c>
      <c r="I338">
        <f>VLOOKUP($G338,Sheet2!$F$4:$G$16,2,FALSE)</f>
        <v>3.7</v>
      </c>
      <c r="J338">
        <f t="shared" si="21"/>
        <v>47.595384615</v>
      </c>
      <c r="K338">
        <f t="shared" si="22"/>
        <v>48.404615385</v>
      </c>
      <c r="L338">
        <f t="shared" si="23"/>
        <v>-0.80923076999999921</v>
      </c>
    </row>
    <row r="339" spans="1:12" x14ac:dyDescent="0.3">
      <c r="A339" t="s">
        <v>16</v>
      </c>
      <c r="B339" t="s">
        <v>1573</v>
      </c>
      <c r="C339">
        <v>42</v>
      </c>
      <c r="D339">
        <v>56</v>
      </c>
      <c r="E339">
        <f t="shared" si="20"/>
        <v>-14</v>
      </c>
      <c r="F339" t="s">
        <v>1953</v>
      </c>
      <c r="G339" t="str">
        <f>IFERROR(VLOOKUP($A339,Sheet2!$A$2:$C$397,2,FALSE),"C")</f>
        <v>B</v>
      </c>
      <c r="H339">
        <f>IFERROR(VLOOKUP($A339,Sheet2!$A$2:$C$397,3,FALSE),0)</f>
        <v>0.26403360999999997</v>
      </c>
      <c r="I339">
        <f>VLOOKUP($G339,Sheet2!$F$4:$G$16,2,FALSE)</f>
        <v>3</v>
      </c>
      <c r="J339">
        <f t="shared" si="21"/>
        <v>41.867983195000001</v>
      </c>
      <c r="K339">
        <f t="shared" si="22"/>
        <v>56.132016804999999</v>
      </c>
      <c r="L339">
        <f t="shared" si="23"/>
        <v>-14.264033609999998</v>
      </c>
    </row>
    <row r="340" spans="1:12" x14ac:dyDescent="0.3">
      <c r="A340" t="s">
        <v>14</v>
      </c>
      <c r="B340" t="s">
        <v>1574</v>
      </c>
      <c r="C340">
        <v>45</v>
      </c>
      <c r="D340">
        <v>50</v>
      </c>
      <c r="E340">
        <f t="shared" si="20"/>
        <v>-5</v>
      </c>
      <c r="F340" t="s">
        <v>1953</v>
      </c>
      <c r="G340" t="str">
        <f>IFERROR(VLOOKUP($A340,Sheet2!$A$2:$C$397,2,FALSE),"C")</f>
        <v>B</v>
      </c>
      <c r="H340">
        <f>IFERROR(VLOOKUP($A340,Sheet2!$A$2:$C$397,3,FALSE),0)</f>
        <v>0.26406832000000002</v>
      </c>
      <c r="I340">
        <f>VLOOKUP($G340,Sheet2!$F$4:$G$16,2,FALSE)</f>
        <v>3</v>
      </c>
      <c r="J340">
        <f t="shared" si="21"/>
        <v>44.867965839999997</v>
      </c>
      <c r="K340">
        <f t="shared" si="22"/>
        <v>50.132034160000003</v>
      </c>
      <c r="L340">
        <f t="shared" si="23"/>
        <v>-5.2640683200000069</v>
      </c>
    </row>
    <row r="341" spans="1:12" x14ac:dyDescent="0.3">
      <c r="A341" t="s">
        <v>16</v>
      </c>
      <c r="B341" t="s">
        <v>1575</v>
      </c>
      <c r="C341">
        <v>42</v>
      </c>
      <c r="D341">
        <v>55</v>
      </c>
      <c r="E341">
        <f t="shared" si="20"/>
        <v>-13</v>
      </c>
      <c r="F341" t="s">
        <v>1953</v>
      </c>
      <c r="G341" t="str">
        <f>IFERROR(VLOOKUP($A341,Sheet2!$A$2:$C$397,2,FALSE),"C")</f>
        <v>B</v>
      </c>
      <c r="H341">
        <f>IFERROR(VLOOKUP($A341,Sheet2!$A$2:$C$397,3,FALSE),0)</f>
        <v>0.26403360999999997</v>
      </c>
      <c r="I341">
        <f>VLOOKUP($G341,Sheet2!$F$4:$G$16,2,FALSE)</f>
        <v>3</v>
      </c>
      <c r="J341">
        <f t="shared" si="21"/>
        <v>41.867983195000001</v>
      </c>
      <c r="K341">
        <f t="shared" si="22"/>
        <v>55.132016804999999</v>
      </c>
      <c r="L341">
        <f t="shared" si="23"/>
        <v>-13.264033609999998</v>
      </c>
    </row>
    <row r="342" spans="1:12" x14ac:dyDescent="0.3">
      <c r="A342" t="s">
        <v>10</v>
      </c>
      <c r="B342" t="s">
        <v>1576</v>
      </c>
      <c r="C342">
        <v>42</v>
      </c>
      <c r="D342">
        <v>52</v>
      </c>
      <c r="E342">
        <f t="shared" si="20"/>
        <v>-10</v>
      </c>
      <c r="F342" t="s">
        <v>1953</v>
      </c>
      <c r="G342" t="str">
        <f>IFERROR(VLOOKUP($A342,Sheet2!$A$2:$C$397,2,FALSE),"C")</f>
        <v>B+</v>
      </c>
      <c r="H342">
        <f>IFERROR(VLOOKUP($A342,Sheet2!$A$2:$C$397,3,FALSE),0)</f>
        <v>0.59550000000000003</v>
      </c>
      <c r="I342">
        <f>VLOOKUP($G342,Sheet2!$F$4:$G$16,2,FALSE)</f>
        <v>3.3</v>
      </c>
      <c r="J342">
        <f t="shared" si="21"/>
        <v>41.702249999999999</v>
      </c>
      <c r="K342">
        <f t="shared" si="22"/>
        <v>52.297750000000001</v>
      </c>
      <c r="L342">
        <f t="shared" si="23"/>
        <v>-10.595500000000001</v>
      </c>
    </row>
    <row r="343" spans="1:12" x14ac:dyDescent="0.3">
      <c r="A343" t="s">
        <v>10</v>
      </c>
      <c r="B343" t="s">
        <v>1577</v>
      </c>
      <c r="C343">
        <v>45</v>
      </c>
      <c r="D343">
        <v>48</v>
      </c>
      <c r="E343">
        <f t="shared" si="20"/>
        <v>-3</v>
      </c>
      <c r="F343" t="s">
        <v>1953</v>
      </c>
      <c r="G343" t="str">
        <f>IFERROR(VLOOKUP($A343,Sheet2!$A$2:$C$397,2,FALSE),"C")</f>
        <v>B+</v>
      </c>
      <c r="H343">
        <f>IFERROR(VLOOKUP($A343,Sheet2!$A$2:$C$397,3,FALSE),0)</f>
        <v>0.59550000000000003</v>
      </c>
      <c r="I343">
        <f>VLOOKUP($G343,Sheet2!$F$4:$G$16,2,FALSE)</f>
        <v>3.3</v>
      </c>
      <c r="J343">
        <f t="shared" si="21"/>
        <v>44.702249999999999</v>
      </c>
      <c r="K343">
        <f t="shared" si="22"/>
        <v>48.297750000000001</v>
      </c>
      <c r="L343">
        <f t="shared" si="23"/>
        <v>-3.5955000000000013</v>
      </c>
    </row>
    <row r="344" spans="1:12" x14ac:dyDescent="0.3">
      <c r="A344" t="s">
        <v>16</v>
      </c>
      <c r="B344" t="s">
        <v>1578</v>
      </c>
      <c r="C344">
        <v>46</v>
      </c>
      <c r="D344">
        <v>53</v>
      </c>
      <c r="E344">
        <f t="shared" si="20"/>
        <v>-7</v>
      </c>
      <c r="F344" t="s">
        <v>1953</v>
      </c>
      <c r="G344" t="str">
        <f>IFERROR(VLOOKUP($A344,Sheet2!$A$2:$C$397,2,FALSE),"C")</f>
        <v>B</v>
      </c>
      <c r="H344">
        <f>IFERROR(VLOOKUP($A344,Sheet2!$A$2:$C$397,3,FALSE),0)</f>
        <v>0.26403360999999997</v>
      </c>
      <c r="I344">
        <f>VLOOKUP($G344,Sheet2!$F$4:$G$16,2,FALSE)</f>
        <v>3</v>
      </c>
      <c r="J344">
        <f t="shared" si="21"/>
        <v>45.867983195000001</v>
      </c>
      <c r="K344">
        <f t="shared" si="22"/>
        <v>53.132016804999999</v>
      </c>
      <c r="L344">
        <f t="shared" si="23"/>
        <v>-7.2640336099999985</v>
      </c>
    </row>
    <row r="345" spans="1:12" x14ac:dyDescent="0.3">
      <c r="A345" t="s">
        <v>366</v>
      </c>
      <c r="B345" t="s">
        <v>1579</v>
      </c>
      <c r="C345">
        <v>45</v>
      </c>
      <c r="D345">
        <v>48</v>
      </c>
      <c r="E345">
        <f t="shared" si="20"/>
        <v>-3</v>
      </c>
      <c r="F345" t="s">
        <v>1953</v>
      </c>
      <c r="G345" t="str">
        <f>IFERROR(VLOOKUP($A345,Sheet2!$A$2:$C$397,2,FALSE),"C")</f>
        <v>A</v>
      </c>
      <c r="H345">
        <f>IFERROR(VLOOKUP($A345,Sheet2!$A$2:$C$397,3,FALSE),0)</f>
        <v>-1.5</v>
      </c>
      <c r="I345">
        <f>VLOOKUP($G345,Sheet2!$F$4:$G$16,2,FALSE)</f>
        <v>4</v>
      </c>
      <c r="J345">
        <f t="shared" si="21"/>
        <v>45.75</v>
      </c>
      <c r="K345">
        <f t="shared" si="22"/>
        <v>47.25</v>
      </c>
      <c r="L345">
        <f t="shared" si="23"/>
        <v>-1.5</v>
      </c>
    </row>
    <row r="346" spans="1:12" x14ac:dyDescent="0.3">
      <c r="A346" t="s">
        <v>9</v>
      </c>
      <c r="B346" t="s">
        <v>1580</v>
      </c>
      <c r="C346">
        <v>45</v>
      </c>
      <c r="D346">
        <v>52</v>
      </c>
      <c r="E346">
        <f t="shared" si="20"/>
        <v>-7</v>
      </c>
      <c r="F346" t="s">
        <v>1953</v>
      </c>
      <c r="G346" t="str">
        <f>IFERROR(VLOOKUP($A346,Sheet2!$A$2:$C$397,2,FALSE),"C")</f>
        <v>B+</v>
      </c>
      <c r="H346">
        <f>IFERROR(VLOOKUP($A346,Sheet2!$A$2:$C$397,3,FALSE),0)</f>
        <v>6.0699999999999997E-2</v>
      </c>
      <c r="I346">
        <f>VLOOKUP($G346,Sheet2!$F$4:$G$16,2,FALSE)</f>
        <v>3.3</v>
      </c>
      <c r="J346">
        <f t="shared" si="21"/>
        <v>44.969650000000001</v>
      </c>
      <c r="K346">
        <f t="shared" si="22"/>
        <v>52.030349999999999</v>
      </c>
      <c r="L346">
        <f t="shared" si="23"/>
        <v>-7.0606999999999971</v>
      </c>
    </row>
    <row r="347" spans="1:12" x14ac:dyDescent="0.3">
      <c r="A347" t="s">
        <v>13</v>
      </c>
      <c r="B347" t="s">
        <v>1580</v>
      </c>
      <c r="C347">
        <v>43</v>
      </c>
      <c r="D347">
        <v>53</v>
      </c>
      <c r="E347">
        <f t="shared" si="20"/>
        <v>-10</v>
      </c>
      <c r="F347" t="s">
        <v>1953</v>
      </c>
      <c r="G347" t="str">
        <f>IFERROR(VLOOKUP($A347,Sheet2!$A$2:$C$397,2,FALSE),"C")</f>
        <v>A+</v>
      </c>
      <c r="H347">
        <f>IFERROR(VLOOKUP($A347,Sheet2!$A$2:$C$397,3,FALSE),0)</f>
        <v>0.61341175999999997</v>
      </c>
      <c r="I347">
        <f>VLOOKUP($G347,Sheet2!$F$4:$G$16,2,FALSE)</f>
        <v>4</v>
      </c>
      <c r="J347">
        <f t="shared" si="21"/>
        <v>42.693294119999997</v>
      </c>
      <c r="K347">
        <f t="shared" si="22"/>
        <v>53.306705880000003</v>
      </c>
      <c r="L347">
        <f t="shared" si="23"/>
        <v>-10.613411760000005</v>
      </c>
    </row>
    <row r="348" spans="1:12" x14ac:dyDescent="0.3">
      <c r="A348" t="s">
        <v>5</v>
      </c>
      <c r="B348" t="s">
        <v>1580</v>
      </c>
      <c r="C348">
        <v>42</v>
      </c>
      <c r="D348">
        <v>48</v>
      </c>
      <c r="E348">
        <f t="shared" si="20"/>
        <v>-6</v>
      </c>
      <c r="F348" t="s">
        <v>1953</v>
      </c>
      <c r="G348" t="str">
        <f>IFERROR(VLOOKUP($A348,Sheet2!$A$2:$C$397,2,FALSE),"C")</f>
        <v>A-</v>
      </c>
      <c r="H348">
        <f>IFERROR(VLOOKUP($A348,Sheet2!$A$2:$C$397,3,FALSE),0)</f>
        <v>0.43547944999999999</v>
      </c>
      <c r="I348">
        <f>VLOOKUP($G348,Sheet2!$F$4:$G$16,2,FALSE)</f>
        <v>3.7</v>
      </c>
      <c r="J348">
        <f t="shared" si="21"/>
        <v>41.782260274999999</v>
      </c>
      <c r="K348">
        <f t="shared" si="22"/>
        <v>48.217739725000001</v>
      </c>
      <c r="L348">
        <f t="shared" si="23"/>
        <v>-6.4354794500000025</v>
      </c>
    </row>
    <row r="349" spans="1:12" x14ac:dyDescent="0.3">
      <c r="A349" t="s">
        <v>10</v>
      </c>
      <c r="B349" t="s">
        <v>1581</v>
      </c>
      <c r="C349">
        <v>42</v>
      </c>
      <c r="D349">
        <v>50</v>
      </c>
      <c r="E349">
        <f t="shared" si="20"/>
        <v>-8</v>
      </c>
      <c r="F349" t="s">
        <v>1953</v>
      </c>
      <c r="G349" t="str">
        <f>IFERROR(VLOOKUP($A349,Sheet2!$A$2:$C$397,2,FALSE),"C")</f>
        <v>B+</v>
      </c>
      <c r="H349">
        <f>IFERROR(VLOOKUP($A349,Sheet2!$A$2:$C$397,3,FALSE),0)</f>
        <v>0.59550000000000003</v>
      </c>
      <c r="I349">
        <f>VLOOKUP($G349,Sheet2!$F$4:$G$16,2,FALSE)</f>
        <v>3.3</v>
      </c>
      <c r="J349">
        <f t="shared" si="21"/>
        <v>41.702249999999999</v>
      </c>
      <c r="K349">
        <f t="shared" si="22"/>
        <v>50.297750000000001</v>
      </c>
      <c r="L349">
        <f t="shared" si="23"/>
        <v>-8.5955000000000013</v>
      </c>
    </row>
    <row r="350" spans="1:12" x14ac:dyDescent="0.3">
      <c r="A350" t="s">
        <v>16</v>
      </c>
      <c r="B350" t="s">
        <v>1582</v>
      </c>
      <c r="C350">
        <v>46</v>
      </c>
      <c r="D350">
        <v>53</v>
      </c>
      <c r="E350">
        <f t="shared" si="20"/>
        <v>-7</v>
      </c>
      <c r="F350" t="s">
        <v>1953</v>
      </c>
      <c r="G350" t="str">
        <f>IFERROR(VLOOKUP($A350,Sheet2!$A$2:$C$397,2,FALSE),"C")</f>
        <v>B</v>
      </c>
      <c r="H350">
        <f>IFERROR(VLOOKUP($A350,Sheet2!$A$2:$C$397,3,FALSE),0)</f>
        <v>0.26403360999999997</v>
      </c>
      <c r="I350">
        <f>VLOOKUP($G350,Sheet2!$F$4:$G$16,2,FALSE)</f>
        <v>3</v>
      </c>
      <c r="J350">
        <f t="shared" si="21"/>
        <v>45.867983195000001</v>
      </c>
      <c r="K350">
        <f t="shared" si="22"/>
        <v>53.132016804999999</v>
      </c>
      <c r="L350">
        <f t="shared" si="23"/>
        <v>-7.2640336099999985</v>
      </c>
    </row>
    <row r="351" spans="1:12" x14ac:dyDescent="0.3">
      <c r="A351" t="s">
        <v>15</v>
      </c>
      <c r="B351" t="s">
        <v>1583</v>
      </c>
      <c r="C351">
        <v>43</v>
      </c>
      <c r="D351">
        <v>50</v>
      </c>
      <c r="E351">
        <f t="shared" si="20"/>
        <v>-7</v>
      </c>
      <c r="F351" t="s">
        <v>1953</v>
      </c>
      <c r="G351" t="str">
        <f>IFERROR(VLOOKUP($A351,Sheet2!$A$2:$C$397,2,FALSE),"C")</f>
        <v>A-</v>
      </c>
      <c r="H351">
        <f>IFERROR(VLOOKUP($A351,Sheet2!$A$2:$C$397,3,FALSE),0)</f>
        <v>6.8150290000000002E-2</v>
      </c>
      <c r="I351">
        <f>VLOOKUP($G351,Sheet2!$F$4:$G$16,2,FALSE)</f>
        <v>3.7</v>
      </c>
      <c r="J351">
        <f t="shared" si="21"/>
        <v>42.965924854999997</v>
      </c>
      <c r="K351">
        <f t="shared" si="22"/>
        <v>50.034075145000003</v>
      </c>
      <c r="L351">
        <f t="shared" si="23"/>
        <v>-7.0681502900000055</v>
      </c>
    </row>
    <row r="352" spans="1:12" x14ac:dyDescent="0.3">
      <c r="A352" t="s">
        <v>361</v>
      </c>
      <c r="B352" t="s">
        <v>1581</v>
      </c>
      <c r="C352">
        <v>46</v>
      </c>
      <c r="D352">
        <v>46</v>
      </c>
      <c r="E352">
        <f t="shared" si="20"/>
        <v>0</v>
      </c>
      <c r="F352" t="s">
        <v>1953</v>
      </c>
      <c r="G352" t="str">
        <f>IFERROR(VLOOKUP($A352,Sheet2!$A$2:$C$397,2,FALSE),"C")</f>
        <v>A</v>
      </c>
      <c r="H352">
        <f>IFERROR(VLOOKUP($A352,Sheet2!$A$2:$C$397,3,FALSE),0)</f>
        <v>-0.17857143</v>
      </c>
      <c r="I352">
        <f>VLOOKUP($G352,Sheet2!$F$4:$G$16,2,FALSE)</f>
        <v>4</v>
      </c>
      <c r="J352">
        <f t="shared" si="21"/>
        <v>46.089285715000003</v>
      </c>
      <c r="K352">
        <f t="shared" si="22"/>
        <v>45.910714284999997</v>
      </c>
      <c r="L352">
        <f t="shared" si="23"/>
        <v>0.17857143000000519</v>
      </c>
    </row>
    <row r="353" spans="1:12" x14ac:dyDescent="0.3">
      <c r="A353" t="s">
        <v>10</v>
      </c>
      <c r="B353" t="s">
        <v>1584</v>
      </c>
      <c r="C353">
        <v>43</v>
      </c>
      <c r="D353">
        <v>51</v>
      </c>
      <c r="E353">
        <f t="shared" si="20"/>
        <v>-8</v>
      </c>
      <c r="F353" t="s">
        <v>1953</v>
      </c>
      <c r="G353" t="str">
        <f>IFERROR(VLOOKUP($A353,Sheet2!$A$2:$C$397,2,FALSE),"C")</f>
        <v>B+</v>
      </c>
      <c r="H353">
        <f>IFERROR(VLOOKUP($A353,Sheet2!$A$2:$C$397,3,FALSE),0)</f>
        <v>0.59550000000000003</v>
      </c>
      <c r="I353">
        <f>VLOOKUP($G353,Sheet2!$F$4:$G$16,2,FALSE)</f>
        <v>3.3</v>
      </c>
      <c r="J353">
        <f t="shared" si="21"/>
        <v>42.702249999999999</v>
      </c>
      <c r="K353">
        <f t="shared" si="22"/>
        <v>51.297750000000001</v>
      </c>
      <c r="L353">
        <f t="shared" si="23"/>
        <v>-8.5955000000000013</v>
      </c>
    </row>
    <row r="354" spans="1:12" x14ac:dyDescent="0.3">
      <c r="A354" t="s">
        <v>16</v>
      </c>
      <c r="B354" t="s">
        <v>1585</v>
      </c>
      <c r="C354">
        <v>45</v>
      </c>
      <c r="D354">
        <v>53</v>
      </c>
      <c r="E354">
        <f t="shared" si="20"/>
        <v>-8</v>
      </c>
      <c r="F354" t="s">
        <v>1953</v>
      </c>
      <c r="G354" t="str">
        <f>IFERROR(VLOOKUP($A354,Sheet2!$A$2:$C$397,2,FALSE),"C")</f>
        <v>B</v>
      </c>
      <c r="H354">
        <f>IFERROR(VLOOKUP($A354,Sheet2!$A$2:$C$397,3,FALSE),0)</f>
        <v>0.26403360999999997</v>
      </c>
      <c r="I354">
        <f>VLOOKUP($G354,Sheet2!$F$4:$G$16,2,FALSE)</f>
        <v>3</v>
      </c>
      <c r="J354">
        <f t="shared" si="21"/>
        <v>44.867983195000001</v>
      </c>
      <c r="K354">
        <f t="shared" si="22"/>
        <v>53.132016804999999</v>
      </c>
      <c r="L354">
        <f t="shared" si="23"/>
        <v>-8.2640336099999985</v>
      </c>
    </row>
    <row r="355" spans="1:12" x14ac:dyDescent="0.3">
      <c r="A355" t="s">
        <v>11</v>
      </c>
      <c r="B355" t="s">
        <v>1585</v>
      </c>
      <c r="C355">
        <v>46</v>
      </c>
      <c r="D355">
        <v>48</v>
      </c>
      <c r="E355">
        <f t="shared" si="20"/>
        <v>-2</v>
      </c>
      <c r="F355" t="s">
        <v>1953</v>
      </c>
      <c r="G355" t="str">
        <f>IFERROR(VLOOKUP($A355,Sheet2!$A$2:$C$397,2,FALSE),"C")</f>
        <v>B-</v>
      </c>
      <c r="H355">
        <f>IFERROR(VLOOKUP($A355,Sheet2!$A$2:$C$397,3,FALSE),0)</f>
        <v>0.62980391999999996</v>
      </c>
      <c r="I355">
        <f>VLOOKUP($G355,Sheet2!$F$4:$G$16,2,FALSE)</f>
        <v>2.7</v>
      </c>
      <c r="J355">
        <f t="shared" si="21"/>
        <v>45.68509804</v>
      </c>
      <c r="K355">
        <f t="shared" si="22"/>
        <v>48.31490196</v>
      </c>
      <c r="L355">
        <f t="shared" si="23"/>
        <v>-2.6298039200000005</v>
      </c>
    </row>
    <row r="356" spans="1:12" x14ac:dyDescent="0.3">
      <c r="A356" t="s">
        <v>10</v>
      </c>
      <c r="B356" t="s">
        <v>1585</v>
      </c>
      <c r="C356">
        <v>42</v>
      </c>
      <c r="D356">
        <v>52</v>
      </c>
      <c r="E356">
        <f t="shared" si="20"/>
        <v>-10</v>
      </c>
      <c r="F356" t="s">
        <v>1953</v>
      </c>
      <c r="G356" t="str">
        <f>IFERROR(VLOOKUP($A356,Sheet2!$A$2:$C$397,2,FALSE),"C")</f>
        <v>B+</v>
      </c>
      <c r="H356">
        <f>IFERROR(VLOOKUP($A356,Sheet2!$A$2:$C$397,3,FALSE),0)</f>
        <v>0.59550000000000003</v>
      </c>
      <c r="I356">
        <f>VLOOKUP($G356,Sheet2!$F$4:$G$16,2,FALSE)</f>
        <v>3.3</v>
      </c>
      <c r="J356">
        <f t="shared" si="21"/>
        <v>41.702249999999999</v>
      </c>
      <c r="K356">
        <f t="shared" si="22"/>
        <v>52.297750000000001</v>
      </c>
      <c r="L356">
        <f t="shared" si="23"/>
        <v>-10.595500000000001</v>
      </c>
    </row>
    <row r="357" spans="1:12" x14ac:dyDescent="0.3">
      <c r="A357" t="s">
        <v>366</v>
      </c>
      <c r="B357" t="s">
        <v>1586</v>
      </c>
      <c r="C357">
        <v>44</v>
      </c>
      <c r="D357">
        <v>51</v>
      </c>
      <c r="E357">
        <f t="shared" si="20"/>
        <v>-7</v>
      </c>
      <c r="F357" t="s">
        <v>1953</v>
      </c>
      <c r="G357" t="str">
        <f>IFERROR(VLOOKUP($A357,Sheet2!$A$2:$C$397,2,FALSE),"C")</f>
        <v>A</v>
      </c>
      <c r="H357">
        <f>IFERROR(VLOOKUP($A357,Sheet2!$A$2:$C$397,3,FALSE),0)</f>
        <v>-1.5</v>
      </c>
      <c r="I357">
        <f>VLOOKUP($G357,Sheet2!$F$4:$G$16,2,FALSE)</f>
        <v>4</v>
      </c>
      <c r="J357">
        <f t="shared" si="21"/>
        <v>44.75</v>
      </c>
      <c r="K357">
        <f t="shared" si="22"/>
        <v>50.25</v>
      </c>
      <c r="L357">
        <f t="shared" si="23"/>
        <v>-5.5</v>
      </c>
    </row>
    <row r="358" spans="1:12" x14ac:dyDescent="0.3">
      <c r="A358" t="s">
        <v>16</v>
      </c>
      <c r="B358" t="s">
        <v>1587</v>
      </c>
      <c r="C358">
        <v>47</v>
      </c>
      <c r="D358">
        <v>52</v>
      </c>
      <c r="E358">
        <f t="shared" si="20"/>
        <v>-5</v>
      </c>
      <c r="F358" t="s">
        <v>1953</v>
      </c>
      <c r="G358" t="str">
        <f>IFERROR(VLOOKUP($A358,Sheet2!$A$2:$C$397,2,FALSE),"C")</f>
        <v>B</v>
      </c>
      <c r="H358">
        <f>IFERROR(VLOOKUP($A358,Sheet2!$A$2:$C$397,3,FALSE),0)</f>
        <v>0.26403360999999997</v>
      </c>
      <c r="I358">
        <f>VLOOKUP($G358,Sheet2!$F$4:$G$16,2,FALSE)</f>
        <v>3</v>
      </c>
      <c r="J358">
        <f t="shared" si="21"/>
        <v>46.867983195000001</v>
      </c>
      <c r="K358">
        <f t="shared" si="22"/>
        <v>52.132016804999999</v>
      </c>
      <c r="L358">
        <f t="shared" si="23"/>
        <v>-5.2640336099999985</v>
      </c>
    </row>
    <row r="359" spans="1:12" x14ac:dyDescent="0.3">
      <c r="A359" t="s">
        <v>366</v>
      </c>
      <c r="B359" t="s">
        <v>1549</v>
      </c>
      <c r="C359">
        <v>42</v>
      </c>
      <c r="D359">
        <v>51</v>
      </c>
      <c r="E359">
        <f t="shared" si="20"/>
        <v>-9</v>
      </c>
      <c r="F359" t="s">
        <v>1953</v>
      </c>
      <c r="G359" t="str">
        <f>IFERROR(VLOOKUP($A359,Sheet2!$A$2:$C$397,2,FALSE),"C")</f>
        <v>A</v>
      </c>
      <c r="H359">
        <f>IFERROR(VLOOKUP($A359,Sheet2!$A$2:$C$397,3,FALSE),0)</f>
        <v>-1.5</v>
      </c>
      <c r="I359">
        <f>VLOOKUP($G359,Sheet2!$F$4:$G$16,2,FALSE)</f>
        <v>4</v>
      </c>
      <c r="J359">
        <f t="shared" si="21"/>
        <v>42.75</v>
      </c>
      <c r="K359">
        <f t="shared" si="22"/>
        <v>50.25</v>
      </c>
      <c r="L359">
        <f t="shared" si="23"/>
        <v>-7.5</v>
      </c>
    </row>
    <row r="360" spans="1:12" x14ac:dyDescent="0.3">
      <c r="A360" t="s">
        <v>8</v>
      </c>
      <c r="B360" t="s">
        <v>1588</v>
      </c>
      <c r="C360">
        <v>45</v>
      </c>
      <c r="D360">
        <v>49</v>
      </c>
      <c r="E360">
        <f t="shared" si="20"/>
        <v>-4</v>
      </c>
      <c r="F360" t="s">
        <v>1953</v>
      </c>
      <c r="G360" t="str">
        <f>IFERROR(VLOOKUP($A360,Sheet2!$A$2:$C$397,2,FALSE),"C")</f>
        <v>B</v>
      </c>
      <c r="H360">
        <f>IFERROR(VLOOKUP($A360,Sheet2!$A$2:$C$397,3,FALSE),0)</f>
        <v>-0.97508196999999996</v>
      </c>
      <c r="I360">
        <f>VLOOKUP($G360,Sheet2!$F$4:$G$16,2,FALSE)</f>
        <v>3</v>
      </c>
      <c r="J360">
        <f t="shared" si="21"/>
        <v>45.487540985000003</v>
      </c>
      <c r="K360">
        <f t="shared" si="22"/>
        <v>48.512459014999997</v>
      </c>
      <c r="L360">
        <f t="shared" si="23"/>
        <v>-3.0249180299999949</v>
      </c>
    </row>
    <row r="361" spans="1:12" x14ac:dyDescent="0.3">
      <c r="A361" t="s">
        <v>10</v>
      </c>
      <c r="B361" t="s">
        <v>1588</v>
      </c>
      <c r="C361">
        <v>44</v>
      </c>
      <c r="D361">
        <v>49</v>
      </c>
      <c r="E361">
        <f t="shared" si="20"/>
        <v>-5</v>
      </c>
      <c r="F361" t="s">
        <v>1953</v>
      </c>
      <c r="G361" t="str">
        <f>IFERROR(VLOOKUP($A361,Sheet2!$A$2:$C$397,2,FALSE),"C")</f>
        <v>B+</v>
      </c>
      <c r="H361">
        <f>IFERROR(VLOOKUP($A361,Sheet2!$A$2:$C$397,3,FALSE),0)</f>
        <v>0.59550000000000003</v>
      </c>
      <c r="I361">
        <f>VLOOKUP($G361,Sheet2!$F$4:$G$16,2,FALSE)</f>
        <v>3.3</v>
      </c>
      <c r="J361">
        <f t="shared" si="21"/>
        <v>43.702249999999999</v>
      </c>
      <c r="K361">
        <f t="shared" si="22"/>
        <v>49.297750000000001</v>
      </c>
      <c r="L361">
        <f t="shared" si="23"/>
        <v>-5.5955000000000013</v>
      </c>
    </row>
    <row r="362" spans="1:12" x14ac:dyDescent="0.3">
      <c r="A362" t="s">
        <v>16</v>
      </c>
      <c r="B362" t="s">
        <v>1589</v>
      </c>
      <c r="C362">
        <v>45</v>
      </c>
      <c r="D362">
        <v>53</v>
      </c>
      <c r="E362">
        <f t="shared" si="20"/>
        <v>-8</v>
      </c>
      <c r="F362" t="s">
        <v>1953</v>
      </c>
      <c r="G362" t="str">
        <f>IFERROR(VLOOKUP($A362,Sheet2!$A$2:$C$397,2,FALSE),"C")</f>
        <v>B</v>
      </c>
      <c r="H362">
        <f>IFERROR(VLOOKUP($A362,Sheet2!$A$2:$C$397,3,FALSE),0)</f>
        <v>0.26403360999999997</v>
      </c>
      <c r="I362">
        <f>VLOOKUP($G362,Sheet2!$F$4:$G$16,2,FALSE)</f>
        <v>3</v>
      </c>
      <c r="J362">
        <f t="shared" si="21"/>
        <v>44.867983195000001</v>
      </c>
      <c r="K362">
        <f t="shared" si="22"/>
        <v>53.132016804999999</v>
      </c>
      <c r="L362">
        <f t="shared" si="23"/>
        <v>-8.2640336099999985</v>
      </c>
    </row>
    <row r="363" spans="1:12" x14ac:dyDescent="0.3">
      <c r="A363" t="s">
        <v>5</v>
      </c>
      <c r="B363" t="s">
        <v>1590</v>
      </c>
      <c r="C363">
        <v>45</v>
      </c>
      <c r="D363">
        <v>44</v>
      </c>
      <c r="E363">
        <f t="shared" si="20"/>
        <v>1</v>
      </c>
      <c r="F363" t="s">
        <v>1953</v>
      </c>
      <c r="G363" t="str">
        <f>IFERROR(VLOOKUP($A363,Sheet2!$A$2:$C$397,2,FALSE),"C")</f>
        <v>A-</v>
      </c>
      <c r="H363">
        <f>IFERROR(VLOOKUP($A363,Sheet2!$A$2:$C$397,3,FALSE),0)</f>
        <v>0.43547944999999999</v>
      </c>
      <c r="I363">
        <f>VLOOKUP($G363,Sheet2!$F$4:$G$16,2,FALSE)</f>
        <v>3.7</v>
      </c>
      <c r="J363">
        <f t="shared" si="21"/>
        <v>44.782260274999999</v>
      </c>
      <c r="K363">
        <f t="shared" si="22"/>
        <v>44.217739725000001</v>
      </c>
      <c r="L363">
        <f t="shared" si="23"/>
        <v>0.56452054999999746</v>
      </c>
    </row>
    <row r="364" spans="1:12" x14ac:dyDescent="0.3">
      <c r="A364" t="s">
        <v>4</v>
      </c>
      <c r="B364" t="s">
        <v>1591</v>
      </c>
      <c r="C364">
        <v>48</v>
      </c>
      <c r="D364">
        <v>47</v>
      </c>
      <c r="E364">
        <f t="shared" si="20"/>
        <v>1</v>
      </c>
      <c r="F364" t="s">
        <v>1953</v>
      </c>
      <c r="G364" t="str">
        <f>IFERROR(VLOOKUP($A364,Sheet2!$A$2:$C$397,2,FALSE),"C")</f>
        <v>A-</v>
      </c>
      <c r="H364">
        <f>IFERROR(VLOOKUP($A364,Sheet2!$A$2:$C$397,3,FALSE),0)</f>
        <v>0.80923076999999999</v>
      </c>
      <c r="I364">
        <f>VLOOKUP($G364,Sheet2!$F$4:$G$16,2,FALSE)</f>
        <v>3.7</v>
      </c>
      <c r="J364">
        <f t="shared" si="21"/>
        <v>47.595384615</v>
      </c>
      <c r="K364">
        <f t="shared" si="22"/>
        <v>47.404615385</v>
      </c>
      <c r="L364">
        <f t="shared" si="23"/>
        <v>0.19076923000000079</v>
      </c>
    </row>
    <row r="365" spans="1:12" x14ac:dyDescent="0.3">
      <c r="A365" t="s">
        <v>10</v>
      </c>
      <c r="B365" t="s">
        <v>1592</v>
      </c>
      <c r="C365">
        <v>44</v>
      </c>
      <c r="D365">
        <v>49</v>
      </c>
      <c r="E365">
        <f t="shared" si="20"/>
        <v>-5</v>
      </c>
      <c r="F365" t="s">
        <v>1953</v>
      </c>
      <c r="G365" t="str">
        <f>IFERROR(VLOOKUP($A365,Sheet2!$A$2:$C$397,2,FALSE),"C")</f>
        <v>B+</v>
      </c>
      <c r="H365">
        <f>IFERROR(VLOOKUP($A365,Sheet2!$A$2:$C$397,3,FALSE),0)</f>
        <v>0.59550000000000003</v>
      </c>
      <c r="I365">
        <f>VLOOKUP($G365,Sheet2!$F$4:$G$16,2,FALSE)</f>
        <v>3.3</v>
      </c>
      <c r="J365">
        <f t="shared" si="21"/>
        <v>43.702249999999999</v>
      </c>
      <c r="K365">
        <f t="shared" si="22"/>
        <v>49.297750000000001</v>
      </c>
      <c r="L365">
        <f t="shared" si="23"/>
        <v>-5.5955000000000013</v>
      </c>
    </row>
    <row r="366" spans="1:12" x14ac:dyDescent="0.3">
      <c r="A366" t="s">
        <v>16</v>
      </c>
      <c r="B366" t="s">
        <v>1593</v>
      </c>
      <c r="C366">
        <v>49</v>
      </c>
      <c r="D366">
        <v>49</v>
      </c>
      <c r="E366">
        <f t="shared" si="20"/>
        <v>0</v>
      </c>
      <c r="F366" t="s">
        <v>1953</v>
      </c>
      <c r="G366" t="str">
        <f>IFERROR(VLOOKUP($A366,Sheet2!$A$2:$C$397,2,FALSE),"C")</f>
        <v>B</v>
      </c>
      <c r="H366">
        <f>IFERROR(VLOOKUP($A366,Sheet2!$A$2:$C$397,3,FALSE),0)</f>
        <v>0.26403360999999997</v>
      </c>
      <c r="I366">
        <f>VLOOKUP($G366,Sheet2!$F$4:$G$16,2,FALSE)</f>
        <v>3</v>
      </c>
      <c r="J366">
        <f t="shared" si="21"/>
        <v>48.867983195000001</v>
      </c>
      <c r="K366">
        <f t="shared" si="22"/>
        <v>49.132016804999999</v>
      </c>
      <c r="L366">
        <f t="shared" si="23"/>
        <v>-0.26403360999999848</v>
      </c>
    </row>
    <row r="367" spans="1:12" x14ac:dyDescent="0.3">
      <c r="A367" t="s">
        <v>6</v>
      </c>
      <c r="B367" t="s">
        <v>1593</v>
      </c>
      <c r="C367">
        <v>45</v>
      </c>
      <c r="D367">
        <v>55</v>
      </c>
      <c r="E367">
        <f t="shared" si="20"/>
        <v>-10</v>
      </c>
      <c r="F367" t="s">
        <v>1953</v>
      </c>
      <c r="G367" t="str">
        <f>IFERROR(VLOOKUP($A367,Sheet2!$A$2:$C$397,2,FALSE),"C")</f>
        <v>B</v>
      </c>
      <c r="H367">
        <f>IFERROR(VLOOKUP($A367,Sheet2!$A$2:$C$397,3,FALSE),0)</f>
        <v>0.25490195999999998</v>
      </c>
      <c r="I367">
        <f>VLOOKUP($G367,Sheet2!$F$4:$G$16,2,FALSE)</f>
        <v>3</v>
      </c>
      <c r="J367">
        <f t="shared" si="21"/>
        <v>44.872549020000001</v>
      </c>
      <c r="K367">
        <f t="shared" si="22"/>
        <v>55.127450979999999</v>
      </c>
      <c r="L367">
        <f t="shared" si="23"/>
        <v>-10.254901959999998</v>
      </c>
    </row>
    <row r="368" spans="1:12" x14ac:dyDescent="0.3">
      <c r="A368" t="s">
        <v>366</v>
      </c>
      <c r="B368" t="s">
        <v>1594</v>
      </c>
      <c r="C368">
        <v>42</v>
      </c>
      <c r="D368">
        <v>53</v>
      </c>
      <c r="E368">
        <f t="shared" si="20"/>
        <v>-11</v>
      </c>
      <c r="F368" t="s">
        <v>1953</v>
      </c>
      <c r="G368" t="str">
        <f>IFERROR(VLOOKUP($A368,Sheet2!$A$2:$C$397,2,FALSE),"C")</f>
        <v>A</v>
      </c>
      <c r="H368">
        <f>IFERROR(VLOOKUP($A368,Sheet2!$A$2:$C$397,3,FALSE),0)</f>
        <v>-1.5</v>
      </c>
      <c r="I368">
        <f>VLOOKUP($G368,Sheet2!$F$4:$G$16,2,FALSE)</f>
        <v>4</v>
      </c>
      <c r="J368">
        <f t="shared" si="21"/>
        <v>42.75</v>
      </c>
      <c r="K368">
        <f t="shared" si="22"/>
        <v>52.25</v>
      </c>
      <c r="L368">
        <f t="shared" si="23"/>
        <v>-9.5</v>
      </c>
    </row>
    <row r="369" spans="1:12" x14ac:dyDescent="0.3">
      <c r="A369" t="s">
        <v>10</v>
      </c>
      <c r="B369" t="s">
        <v>1595</v>
      </c>
      <c r="C369">
        <v>45</v>
      </c>
      <c r="D369">
        <v>49</v>
      </c>
      <c r="E369">
        <f t="shared" si="20"/>
        <v>-4</v>
      </c>
      <c r="F369" t="s">
        <v>1953</v>
      </c>
      <c r="G369" t="str">
        <f>IFERROR(VLOOKUP($A369,Sheet2!$A$2:$C$397,2,FALSE),"C")</f>
        <v>B+</v>
      </c>
      <c r="H369">
        <f>IFERROR(VLOOKUP($A369,Sheet2!$A$2:$C$397,3,FALSE),0)</f>
        <v>0.59550000000000003</v>
      </c>
      <c r="I369">
        <f>VLOOKUP($G369,Sheet2!$F$4:$G$16,2,FALSE)</f>
        <v>3.3</v>
      </c>
      <c r="J369">
        <f t="shared" si="21"/>
        <v>44.702249999999999</v>
      </c>
      <c r="K369">
        <f t="shared" si="22"/>
        <v>49.297750000000001</v>
      </c>
      <c r="L369">
        <f t="shared" si="23"/>
        <v>-4.5955000000000013</v>
      </c>
    </row>
    <row r="370" spans="1:12" x14ac:dyDescent="0.3">
      <c r="A370" t="s">
        <v>16</v>
      </c>
      <c r="B370" t="s">
        <v>1596</v>
      </c>
      <c r="C370">
        <v>45</v>
      </c>
      <c r="D370">
        <v>52</v>
      </c>
      <c r="E370">
        <f t="shared" si="20"/>
        <v>-7</v>
      </c>
      <c r="F370" t="s">
        <v>1953</v>
      </c>
      <c r="G370" t="str">
        <f>IFERROR(VLOOKUP($A370,Sheet2!$A$2:$C$397,2,FALSE),"C")</f>
        <v>B</v>
      </c>
      <c r="H370">
        <f>IFERROR(VLOOKUP($A370,Sheet2!$A$2:$C$397,3,FALSE),0)</f>
        <v>0.26403360999999997</v>
      </c>
      <c r="I370">
        <f>VLOOKUP($G370,Sheet2!$F$4:$G$16,2,FALSE)</f>
        <v>3</v>
      </c>
      <c r="J370">
        <f t="shared" si="21"/>
        <v>44.867983195000001</v>
      </c>
      <c r="K370">
        <f t="shared" si="22"/>
        <v>52.132016804999999</v>
      </c>
      <c r="L370">
        <f t="shared" si="23"/>
        <v>-7.2640336099999985</v>
      </c>
    </row>
    <row r="371" spans="1:12" x14ac:dyDescent="0.3">
      <c r="A371" t="s">
        <v>15</v>
      </c>
      <c r="B371" t="s">
        <v>1594</v>
      </c>
      <c r="C371">
        <v>44</v>
      </c>
      <c r="D371">
        <v>49</v>
      </c>
      <c r="E371">
        <f t="shared" si="20"/>
        <v>-5</v>
      </c>
      <c r="F371" t="s">
        <v>1953</v>
      </c>
      <c r="G371" t="str">
        <f>IFERROR(VLOOKUP($A371,Sheet2!$A$2:$C$397,2,FALSE),"C")</f>
        <v>A-</v>
      </c>
      <c r="H371">
        <f>IFERROR(VLOOKUP($A371,Sheet2!$A$2:$C$397,3,FALSE),0)</f>
        <v>6.8150290000000002E-2</v>
      </c>
      <c r="I371">
        <f>VLOOKUP($G371,Sheet2!$F$4:$G$16,2,FALSE)</f>
        <v>3.7</v>
      </c>
      <c r="J371">
        <f t="shared" si="21"/>
        <v>43.965924854999997</v>
      </c>
      <c r="K371">
        <f t="shared" si="22"/>
        <v>49.034075145000003</v>
      </c>
      <c r="L371">
        <f t="shared" si="23"/>
        <v>-5.0681502900000055</v>
      </c>
    </row>
    <row r="372" spans="1:12" x14ac:dyDescent="0.3">
      <c r="A372" t="s">
        <v>9</v>
      </c>
      <c r="B372" t="s">
        <v>1597</v>
      </c>
      <c r="C372">
        <v>48</v>
      </c>
      <c r="D372">
        <v>47</v>
      </c>
      <c r="E372">
        <f t="shared" si="20"/>
        <v>1</v>
      </c>
      <c r="F372" t="s">
        <v>1953</v>
      </c>
      <c r="G372" t="str">
        <f>IFERROR(VLOOKUP($A372,Sheet2!$A$2:$C$397,2,FALSE),"C")</f>
        <v>B+</v>
      </c>
      <c r="H372">
        <f>IFERROR(VLOOKUP($A372,Sheet2!$A$2:$C$397,3,FALSE),0)</f>
        <v>6.0699999999999997E-2</v>
      </c>
      <c r="I372">
        <f>VLOOKUP($G372,Sheet2!$F$4:$G$16,2,FALSE)</f>
        <v>3.3</v>
      </c>
      <c r="J372">
        <f t="shared" si="21"/>
        <v>47.969650000000001</v>
      </c>
      <c r="K372">
        <f t="shared" si="22"/>
        <v>47.030349999999999</v>
      </c>
      <c r="L372">
        <f t="shared" si="23"/>
        <v>0.93930000000000291</v>
      </c>
    </row>
    <row r="373" spans="1:12" x14ac:dyDescent="0.3">
      <c r="A373" t="s">
        <v>10</v>
      </c>
      <c r="B373" t="s">
        <v>1598</v>
      </c>
      <c r="C373">
        <v>41</v>
      </c>
      <c r="D373">
        <v>51</v>
      </c>
      <c r="E373">
        <f t="shared" si="20"/>
        <v>-10</v>
      </c>
      <c r="F373" t="s">
        <v>1953</v>
      </c>
      <c r="G373" t="str">
        <f>IFERROR(VLOOKUP($A373,Sheet2!$A$2:$C$397,2,FALSE),"C")</f>
        <v>B+</v>
      </c>
      <c r="H373">
        <f>IFERROR(VLOOKUP($A373,Sheet2!$A$2:$C$397,3,FALSE),0)</f>
        <v>0.59550000000000003</v>
      </c>
      <c r="I373">
        <f>VLOOKUP($G373,Sheet2!$F$4:$G$16,2,FALSE)</f>
        <v>3.3</v>
      </c>
      <c r="J373">
        <f t="shared" si="21"/>
        <v>40.702249999999999</v>
      </c>
      <c r="K373">
        <f t="shared" si="22"/>
        <v>51.297750000000001</v>
      </c>
      <c r="L373">
        <f t="shared" si="23"/>
        <v>-10.595500000000001</v>
      </c>
    </row>
    <row r="374" spans="1:12" x14ac:dyDescent="0.3">
      <c r="A374" t="s">
        <v>16</v>
      </c>
      <c r="B374" t="s">
        <v>1599</v>
      </c>
      <c r="C374">
        <v>48</v>
      </c>
      <c r="D374">
        <v>51</v>
      </c>
      <c r="E374">
        <f t="shared" si="20"/>
        <v>-3</v>
      </c>
      <c r="F374" t="s">
        <v>1953</v>
      </c>
      <c r="G374" t="str">
        <f>IFERROR(VLOOKUP($A374,Sheet2!$A$2:$C$397,2,FALSE),"C")</f>
        <v>B</v>
      </c>
      <c r="H374">
        <f>IFERROR(VLOOKUP($A374,Sheet2!$A$2:$C$397,3,FALSE),0)</f>
        <v>0.26403360999999997</v>
      </c>
      <c r="I374">
        <f>VLOOKUP($G374,Sheet2!$F$4:$G$16,2,FALSE)</f>
        <v>3</v>
      </c>
      <c r="J374">
        <f t="shared" si="21"/>
        <v>47.867983195000001</v>
      </c>
      <c r="K374">
        <f t="shared" si="22"/>
        <v>51.132016804999999</v>
      </c>
      <c r="L374">
        <f t="shared" si="23"/>
        <v>-3.2640336099999985</v>
      </c>
    </row>
    <row r="375" spans="1:12" x14ac:dyDescent="0.3">
      <c r="A375" t="s">
        <v>400</v>
      </c>
      <c r="B375" t="s">
        <v>1599</v>
      </c>
      <c r="C375">
        <v>42</v>
      </c>
      <c r="D375">
        <v>48</v>
      </c>
      <c r="E375">
        <f t="shared" si="20"/>
        <v>-6</v>
      </c>
      <c r="F375" t="s">
        <v>1953</v>
      </c>
      <c r="G375" t="str">
        <f>IFERROR(VLOOKUP($A375,Sheet2!$A$2:$C$397,2,FALSE),"C")</f>
        <v>B+</v>
      </c>
      <c r="H375">
        <f>IFERROR(VLOOKUP($A375,Sheet2!$A$2:$C$397,3,FALSE),0)</f>
        <v>0.59554054000000001</v>
      </c>
      <c r="I375">
        <f>VLOOKUP($G375,Sheet2!$F$4:$G$16,2,FALSE)</f>
        <v>3.3</v>
      </c>
      <c r="J375">
        <f t="shared" si="21"/>
        <v>41.702229729999999</v>
      </c>
      <c r="K375">
        <f t="shared" si="22"/>
        <v>48.297770270000001</v>
      </c>
      <c r="L375">
        <f t="shared" si="23"/>
        <v>-6.5955405400000018</v>
      </c>
    </row>
    <row r="376" spans="1:12" x14ac:dyDescent="0.3">
      <c r="A376" t="s">
        <v>10</v>
      </c>
      <c r="B376" t="s">
        <v>1588</v>
      </c>
      <c r="C376">
        <v>44</v>
      </c>
      <c r="D376">
        <v>49</v>
      </c>
      <c r="E376">
        <f t="shared" si="20"/>
        <v>-5</v>
      </c>
      <c r="F376" t="s">
        <v>1953</v>
      </c>
      <c r="G376" t="str">
        <f>IFERROR(VLOOKUP($A376,Sheet2!$A$2:$C$397,2,FALSE),"C")</f>
        <v>B+</v>
      </c>
      <c r="H376">
        <f>IFERROR(VLOOKUP($A376,Sheet2!$A$2:$C$397,3,FALSE),0)</f>
        <v>0.59550000000000003</v>
      </c>
      <c r="I376">
        <f>VLOOKUP($G376,Sheet2!$F$4:$G$16,2,FALSE)</f>
        <v>3.3</v>
      </c>
      <c r="J376">
        <f t="shared" si="21"/>
        <v>43.702249999999999</v>
      </c>
      <c r="K376">
        <f t="shared" si="22"/>
        <v>49.297750000000001</v>
      </c>
      <c r="L376">
        <f t="shared" si="23"/>
        <v>-5.5955000000000013</v>
      </c>
    </row>
    <row r="377" spans="1:12" x14ac:dyDescent="0.3">
      <c r="A377" t="s">
        <v>505</v>
      </c>
      <c r="B377" t="s">
        <v>1600</v>
      </c>
      <c r="C377">
        <v>47</v>
      </c>
      <c r="D377">
        <v>46</v>
      </c>
      <c r="E377">
        <f t="shared" si="20"/>
        <v>1</v>
      </c>
      <c r="F377" t="s">
        <v>1953</v>
      </c>
      <c r="G377" t="str">
        <f>IFERROR(VLOOKUP($A377,Sheet2!$A$2:$C$397,2,FALSE),"C")</f>
        <v>C</v>
      </c>
      <c r="H377">
        <f>IFERROR(VLOOKUP($A377,Sheet2!$A$2:$C$397,3,FALSE),0)</f>
        <v>0</v>
      </c>
      <c r="I377">
        <f>VLOOKUP($G377,Sheet2!$F$4:$G$16,2,FALSE)</f>
        <v>2</v>
      </c>
      <c r="J377">
        <f t="shared" si="21"/>
        <v>47</v>
      </c>
      <c r="K377">
        <f t="shared" si="22"/>
        <v>46</v>
      </c>
      <c r="L377">
        <f t="shared" si="23"/>
        <v>1</v>
      </c>
    </row>
    <row r="378" spans="1:12" x14ac:dyDescent="0.3">
      <c r="A378" t="s">
        <v>16</v>
      </c>
      <c r="B378" t="s">
        <v>1601</v>
      </c>
      <c r="C378">
        <v>47</v>
      </c>
      <c r="D378">
        <v>50</v>
      </c>
      <c r="E378">
        <f t="shared" si="20"/>
        <v>-3</v>
      </c>
      <c r="F378" t="s">
        <v>1953</v>
      </c>
      <c r="G378" t="str">
        <f>IFERROR(VLOOKUP($A378,Sheet2!$A$2:$C$397,2,FALSE),"C")</f>
        <v>B</v>
      </c>
      <c r="H378">
        <f>IFERROR(VLOOKUP($A378,Sheet2!$A$2:$C$397,3,FALSE),0)</f>
        <v>0.26403360999999997</v>
      </c>
      <c r="I378">
        <f>VLOOKUP($G378,Sheet2!$F$4:$G$16,2,FALSE)</f>
        <v>3</v>
      </c>
      <c r="J378">
        <f t="shared" si="21"/>
        <v>46.867983195000001</v>
      </c>
      <c r="K378">
        <f t="shared" si="22"/>
        <v>50.132016804999999</v>
      </c>
      <c r="L378">
        <f t="shared" si="23"/>
        <v>-3.2640336099999985</v>
      </c>
    </row>
    <row r="379" spans="1:12" x14ac:dyDescent="0.3">
      <c r="A379" t="s">
        <v>10</v>
      </c>
      <c r="B379" t="s">
        <v>1602</v>
      </c>
      <c r="C379">
        <v>41</v>
      </c>
      <c r="D379">
        <v>53</v>
      </c>
      <c r="E379">
        <f t="shared" si="20"/>
        <v>-12</v>
      </c>
      <c r="F379" t="s">
        <v>1953</v>
      </c>
      <c r="G379" t="str">
        <f>IFERROR(VLOOKUP($A379,Sheet2!$A$2:$C$397,2,FALSE),"C")</f>
        <v>B+</v>
      </c>
      <c r="H379">
        <f>IFERROR(VLOOKUP($A379,Sheet2!$A$2:$C$397,3,FALSE),0)</f>
        <v>0.59550000000000003</v>
      </c>
      <c r="I379">
        <f>VLOOKUP($G379,Sheet2!$F$4:$G$16,2,FALSE)</f>
        <v>3.3</v>
      </c>
      <c r="J379">
        <f t="shared" si="21"/>
        <v>40.702249999999999</v>
      </c>
      <c r="K379">
        <f t="shared" si="22"/>
        <v>53.297750000000001</v>
      </c>
      <c r="L379">
        <f t="shared" si="23"/>
        <v>-12.595500000000001</v>
      </c>
    </row>
    <row r="380" spans="1:12" x14ac:dyDescent="0.3">
      <c r="A380" t="s">
        <v>366</v>
      </c>
      <c r="B380" t="s">
        <v>1603</v>
      </c>
      <c r="C380">
        <v>45</v>
      </c>
      <c r="D380">
        <v>50</v>
      </c>
      <c r="E380">
        <f t="shared" si="20"/>
        <v>-5</v>
      </c>
      <c r="F380" t="s">
        <v>1953</v>
      </c>
      <c r="G380" t="str">
        <f>IFERROR(VLOOKUP($A380,Sheet2!$A$2:$C$397,2,FALSE),"C")</f>
        <v>A</v>
      </c>
      <c r="H380">
        <f>IFERROR(VLOOKUP($A380,Sheet2!$A$2:$C$397,3,FALSE),0)</f>
        <v>-1.5</v>
      </c>
      <c r="I380">
        <f>VLOOKUP($G380,Sheet2!$F$4:$G$16,2,FALSE)</f>
        <v>4</v>
      </c>
      <c r="J380">
        <f t="shared" si="21"/>
        <v>45.75</v>
      </c>
      <c r="K380">
        <f t="shared" si="22"/>
        <v>49.25</v>
      </c>
      <c r="L380">
        <f t="shared" si="23"/>
        <v>-3.5</v>
      </c>
    </row>
    <row r="381" spans="1:12" x14ac:dyDescent="0.3">
      <c r="A381" t="s">
        <v>16</v>
      </c>
      <c r="B381" t="s">
        <v>1604</v>
      </c>
      <c r="C381">
        <v>44</v>
      </c>
      <c r="D381">
        <v>54</v>
      </c>
      <c r="E381">
        <f t="shared" si="20"/>
        <v>-10</v>
      </c>
      <c r="F381" t="s">
        <v>1953</v>
      </c>
      <c r="G381" t="str">
        <f>IFERROR(VLOOKUP($A381,Sheet2!$A$2:$C$397,2,FALSE),"C")</f>
        <v>B</v>
      </c>
      <c r="H381">
        <f>IFERROR(VLOOKUP($A381,Sheet2!$A$2:$C$397,3,FALSE),0)</f>
        <v>0.26403360999999997</v>
      </c>
      <c r="I381">
        <f>VLOOKUP($G381,Sheet2!$F$4:$G$16,2,FALSE)</f>
        <v>3</v>
      </c>
      <c r="J381">
        <f t="shared" si="21"/>
        <v>43.867983195000001</v>
      </c>
      <c r="K381">
        <f t="shared" si="22"/>
        <v>54.132016804999999</v>
      </c>
      <c r="L381">
        <f t="shared" si="23"/>
        <v>-10.264033609999998</v>
      </c>
    </row>
    <row r="382" spans="1:12" x14ac:dyDescent="0.3">
      <c r="A382" t="s">
        <v>14</v>
      </c>
      <c r="B382" t="s">
        <v>1603</v>
      </c>
      <c r="C382">
        <v>42</v>
      </c>
      <c r="D382">
        <v>53</v>
      </c>
      <c r="E382">
        <f t="shared" si="20"/>
        <v>-11</v>
      </c>
      <c r="F382" t="s">
        <v>1953</v>
      </c>
      <c r="G382" t="str">
        <f>IFERROR(VLOOKUP($A382,Sheet2!$A$2:$C$397,2,FALSE),"C")</f>
        <v>B</v>
      </c>
      <c r="H382">
        <f>IFERROR(VLOOKUP($A382,Sheet2!$A$2:$C$397,3,FALSE),0)</f>
        <v>0.26406832000000002</v>
      </c>
      <c r="I382">
        <f>VLOOKUP($G382,Sheet2!$F$4:$G$16,2,FALSE)</f>
        <v>3</v>
      </c>
      <c r="J382">
        <f t="shared" si="21"/>
        <v>41.867965839999997</v>
      </c>
      <c r="K382">
        <f t="shared" si="22"/>
        <v>53.132034160000003</v>
      </c>
      <c r="L382">
        <f t="shared" si="23"/>
        <v>-11.264068320000007</v>
      </c>
    </row>
    <row r="383" spans="1:12" x14ac:dyDescent="0.3">
      <c r="A383" t="s">
        <v>11</v>
      </c>
      <c r="B383" t="s">
        <v>1605</v>
      </c>
      <c r="C383">
        <v>46</v>
      </c>
      <c r="D383">
        <v>47</v>
      </c>
      <c r="E383">
        <f t="shared" si="20"/>
        <v>-1</v>
      </c>
      <c r="F383" t="s">
        <v>1953</v>
      </c>
      <c r="G383" t="str">
        <f>IFERROR(VLOOKUP($A383,Sheet2!$A$2:$C$397,2,FALSE),"C")</f>
        <v>B-</v>
      </c>
      <c r="H383">
        <f>IFERROR(VLOOKUP($A383,Sheet2!$A$2:$C$397,3,FALSE),0)</f>
        <v>0.62980391999999996</v>
      </c>
      <c r="I383">
        <f>VLOOKUP($G383,Sheet2!$F$4:$G$16,2,FALSE)</f>
        <v>2.7</v>
      </c>
      <c r="J383">
        <f t="shared" si="21"/>
        <v>45.68509804</v>
      </c>
      <c r="K383">
        <f t="shared" si="22"/>
        <v>47.31490196</v>
      </c>
      <c r="L383">
        <f t="shared" si="23"/>
        <v>-1.6298039200000005</v>
      </c>
    </row>
    <row r="384" spans="1:12" x14ac:dyDescent="0.3">
      <c r="A384" t="s">
        <v>13</v>
      </c>
      <c r="B384" t="s">
        <v>1605</v>
      </c>
      <c r="C384">
        <v>46</v>
      </c>
      <c r="D384">
        <v>49</v>
      </c>
      <c r="E384">
        <f t="shared" si="20"/>
        <v>-3</v>
      </c>
      <c r="F384" t="s">
        <v>1953</v>
      </c>
      <c r="G384" t="str">
        <f>IFERROR(VLOOKUP($A384,Sheet2!$A$2:$C$397,2,FALSE),"C")</f>
        <v>A+</v>
      </c>
      <c r="H384">
        <f>IFERROR(VLOOKUP($A384,Sheet2!$A$2:$C$397,3,FALSE),0)</f>
        <v>0.61341175999999997</v>
      </c>
      <c r="I384">
        <f>VLOOKUP($G384,Sheet2!$F$4:$G$16,2,FALSE)</f>
        <v>4</v>
      </c>
      <c r="J384">
        <f t="shared" si="21"/>
        <v>45.693294119999997</v>
      </c>
      <c r="K384">
        <f t="shared" si="22"/>
        <v>49.306705880000003</v>
      </c>
      <c r="L384">
        <f t="shared" si="23"/>
        <v>-3.6134117600000053</v>
      </c>
    </row>
    <row r="385" spans="1:12" x14ac:dyDescent="0.3">
      <c r="A385" t="s">
        <v>5</v>
      </c>
      <c r="B385" t="s">
        <v>1606</v>
      </c>
      <c r="C385">
        <v>45</v>
      </c>
      <c r="D385">
        <v>46</v>
      </c>
      <c r="E385">
        <f t="shared" si="20"/>
        <v>-1</v>
      </c>
      <c r="F385" t="s">
        <v>1953</v>
      </c>
      <c r="G385" t="str">
        <f>IFERROR(VLOOKUP($A385,Sheet2!$A$2:$C$397,2,FALSE),"C")</f>
        <v>A-</v>
      </c>
      <c r="H385">
        <f>IFERROR(VLOOKUP($A385,Sheet2!$A$2:$C$397,3,FALSE),0)</f>
        <v>0.43547944999999999</v>
      </c>
      <c r="I385">
        <f>VLOOKUP($G385,Sheet2!$F$4:$G$16,2,FALSE)</f>
        <v>3.7</v>
      </c>
      <c r="J385">
        <f t="shared" si="21"/>
        <v>44.782260274999999</v>
      </c>
      <c r="K385">
        <f t="shared" si="22"/>
        <v>46.217739725000001</v>
      </c>
      <c r="L385">
        <f t="shared" si="23"/>
        <v>-1.4354794500000025</v>
      </c>
    </row>
    <row r="386" spans="1:12" x14ac:dyDescent="0.3">
      <c r="A386" t="s">
        <v>10</v>
      </c>
      <c r="B386" t="s">
        <v>1606</v>
      </c>
      <c r="C386">
        <v>43</v>
      </c>
      <c r="D386">
        <v>52</v>
      </c>
      <c r="E386">
        <f t="shared" si="20"/>
        <v>-9</v>
      </c>
      <c r="F386" t="s">
        <v>1953</v>
      </c>
      <c r="G386" t="str">
        <f>IFERROR(VLOOKUP($A386,Sheet2!$A$2:$C$397,2,FALSE),"C")</f>
        <v>B+</v>
      </c>
      <c r="H386">
        <f>IFERROR(VLOOKUP($A386,Sheet2!$A$2:$C$397,3,FALSE),0)</f>
        <v>0.59550000000000003</v>
      </c>
      <c r="I386">
        <f>VLOOKUP($G386,Sheet2!$F$4:$G$16,2,FALSE)</f>
        <v>3.3</v>
      </c>
      <c r="J386">
        <f t="shared" si="21"/>
        <v>42.702249999999999</v>
      </c>
      <c r="K386">
        <f t="shared" si="22"/>
        <v>52.297750000000001</v>
      </c>
      <c r="L386">
        <f t="shared" si="23"/>
        <v>-9.5955000000000013</v>
      </c>
    </row>
    <row r="387" spans="1:12" x14ac:dyDescent="0.3">
      <c r="A387" t="s">
        <v>16</v>
      </c>
      <c r="B387" t="s">
        <v>1607</v>
      </c>
      <c r="C387">
        <v>47</v>
      </c>
      <c r="D387">
        <v>51</v>
      </c>
      <c r="E387">
        <f t="shared" ref="E387:E450" si="24">C387-D387</f>
        <v>-4</v>
      </c>
      <c r="F387" t="s">
        <v>1953</v>
      </c>
      <c r="G387" t="str">
        <f>IFERROR(VLOOKUP($A387,Sheet2!$A$2:$C$397,2,FALSE),"C")</f>
        <v>B</v>
      </c>
      <c r="H387">
        <f>IFERROR(VLOOKUP($A387,Sheet2!$A$2:$C$397,3,FALSE),0)</f>
        <v>0.26403360999999997</v>
      </c>
      <c r="I387">
        <f>VLOOKUP($G387,Sheet2!$F$4:$G$16,2,FALSE)</f>
        <v>3</v>
      </c>
      <c r="J387">
        <f t="shared" ref="J387:J450" si="25">IF(OR($F387="Bush",$F387="Trump"),C387+(H387/2),C387-(H387/2))</f>
        <v>46.867983195000001</v>
      </c>
      <c r="K387">
        <f t="shared" ref="K387:K450" si="26">IF(OR($F387="Bush",$F387="Trump"),D387-(H387/2),D387+(H387/2))</f>
        <v>51.132016804999999</v>
      </c>
      <c r="L387">
        <f t="shared" ref="L387:L450" si="27">J387-K387</f>
        <v>-4.2640336099999985</v>
      </c>
    </row>
    <row r="388" spans="1:12" x14ac:dyDescent="0.3">
      <c r="A388" t="s">
        <v>10</v>
      </c>
      <c r="B388" t="s">
        <v>1608</v>
      </c>
      <c r="C388">
        <v>44</v>
      </c>
      <c r="D388">
        <v>50</v>
      </c>
      <c r="E388">
        <f t="shared" si="24"/>
        <v>-6</v>
      </c>
      <c r="F388" t="s">
        <v>1953</v>
      </c>
      <c r="G388" t="str">
        <f>IFERROR(VLOOKUP($A388,Sheet2!$A$2:$C$397,2,FALSE),"C")</f>
        <v>B+</v>
      </c>
      <c r="H388">
        <f>IFERROR(VLOOKUP($A388,Sheet2!$A$2:$C$397,3,FALSE),0)</f>
        <v>0.59550000000000003</v>
      </c>
      <c r="I388">
        <f>VLOOKUP($G388,Sheet2!$F$4:$G$16,2,FALSE)</f>
        <v>3.3</v>
      </c>
      <c r="J388">
        <f t="shared" si="25"/>
        <v>43.702249999999999</v>
      </c>
      <c r="K388">
        <f t="shared" si="26"/>
        <v>50.297750000000001</v>
      </c>
      <c r="L388">
        <f t="shared" si="27"/>
        <v>-6.5955000000000013</v>
      </c>
    </row>
    <row r="389" spans="1:12" x14ac:dyDescent="0.3">
      <c r="A389" t="s">
        <v>16</v>
      </c>
      <c r="B389" t="s">
        <v>1609</v>
      </c>
      <c r="C389">
        <v>45</v>
      </c>
      <c r="D389">
        <v>52</v>
      </c>
      <c r="E389">
        <f t="shared" si="24"/>
        <v>-7</v>
      </c>
      <c r="F389" t="s">
        <v>1953</v>
      </c>
      <c r="G389" t="str">
        <f>IFERROR(VLOOKUP($A389,Sheet2!$A$2:$C$397,2,FALSE),"C")</f>
        <v>B</v>
      </c>
      <c r="H389">
        <f>IFERROR(VLOOKUP($A389,Sheet2!$A$2:$C$397,3,FALSE),0)</f>
        <v>0.26403360999999997</v>
      </c>
      <c r="I389">
        <f>VLOOKUP($G389,Sheet2!$F$4:$G$16,2,FALSE)</f>
        <v>3</v>
      </c>
      <c r="J389">
        <f t="shared" si="25"/>
        <v>44.867983195000001</v>
      </c>
      <c r="K389">
        <f t="shared" si="26"/>
        <v>52.132016804999999</v>
      </c>
      <c r="L389">
        <f t="shared" si="27"/>
        <v>-7.2640336099999985</v>
      </c>
    </row>
    <row r="390" spans="1:12" x14ac:dyDescent="0.3">
      <c r="A390" t="s">
        <v>9</v>
      </c>
      <c r="B390" t="s">
        <v>1610</v>
      </c>
      <c r="C390">
        <v>46</v>
      </c>
      <c r="D390">
        <v>51</v>
      </c>
      <c r="E390">
        <f t="shared" si="24"/>
        <v>-5</v>
      </c>
      <c r="F390" t="s">
        <v>1953</v>
      </c>
      <c r="G390" t="str">
        <f>IFERROR(VLOOKUP($A390,Sheet2!$A$2:$C$397,2,FALSE),"C")</f>
        <v>B+</v>
      </c>
      <c r="H390">
        <f>IFERROR(VLOOKUP($A390,Sheet2!$A$2:$C$397,3,FALSE),0)</f>
        <v>6.0699999999999997E-2</v>
      </c>
      <c r="I390">
        <f>VLOOKUP($G390,Sheet2!$F$4:$G$16,2,FALSE)</f>
        <v>3.3</v>
      </c>
      <c r="J390">
        <f t="shared" si="25"/>
        <v>45.969650000000001</v>
      </c>
      <c r="K390">
        <f t="shared" si="26"/>
        <v>51.030349999999999</v>
      </c>
      <c r="L390">
        <f t="shared" si="27"/>
        <v>-5.0606999999999971</v>
      </c>
    </row>
    <row r="391" spans="1:12" x14ac:dyDescent="0.3">
      <c r="A391" t="s">
        <v>10</v>
      </c>
      <c r="B391" t="s">
        <v>1611</v>
      </c>
      <c r="C391">
        <v>43</v>
      </c>
      <c r="D391">
        <v>51</v>
      </c>
      <c r="E391">
        <f t="shared" si="24"/>
        <v>-8</v>
      </c>
      <c r="F391" t="s">
        <v>1953</v>
      </c>
      <c r="G391" t="str">
        <f>IFERROR(VLOOKUP($A391,Sheet2!$A$2:$C$397,2,FALSE),"C")</f>
        <v>B+</v>
      </c>
      <c r="H391">
        <f>IFERROR(VLOOKUP($A391,Sheet2!$A$2:$C$397,3,FALSE),0)</f>
        <v>0.59550000000000003</v>
      </c>
      <c r="I391">
        <f>VLOOKUP($G391,Sheet2!$F$4:$G$16,2,FALSE)</f>
        <v>3.3</v>
      </c>
      <c r="J391">
        <f t="shared" si="25"/>
        <v>42.702249999999999</v>
      </c>
      <c r="K391">
        <f t="shared" si="26"/>
        <v>51.297750000000001</v>
      </c>
      <c r="L391">
        <f t="shared" si="27"/>
        <v>-8.5955000000000013</v>
      </c>
    </row>
    <row r="392" spans="1:12" x14ac:dyDescent="0.3">
      <c r="A392" t="s">
        <v>4</v>
      </c>
      <c r="B392" t="s">
        <v>1612</v>
      </c>
      <c r="C392">
        <v>46</v>
      </c>
      <c r="D392">
        <v>50</v>
      </c>
      <c r="E392">
        <f t="shared" si="24"/>
        <v>-4</v>
      </c>
      <c r="F392" t="s">
        <v>1953</v>
      </c>
      <c r="G392" t="str">
        <f>IFERROR(VLOOKUP($A392,Sheet2!$A$2:$C$397,2,FALSE),"C")</f>
        <v>A-</v>
      </c>
      <c r="H392">
        <f>IFERROR(VLOOKUP($A392,Sheet2!$A$2:$C$397,3,FALSE),0)</f>
        <v>0.80923076999999999</v>
      </c>
      <c r="I392">
        <f>VLOOKUP($G392,Sheet2!$F$4:$G$16,2,FALSE)</f>
        <v>3.7</v>
      </c>
      <c r="J392">
        <f t="shared" si="25"/>
        <v>45.595384615</v>
      </c>
      <c r="K392">
        <f t="shared" si="26"/>
        <v>50.404615385</v>
      </c>
      <c r="L392">
        <f t="shared" si="27"/>
        <v>-4.8092307699999992</v>
      </c>
    </row>
    <row r="393" spans="1:12" x14ac:dyDescent="0.3">
      <c r="A393" t="s">
        <v>12</v>
      </c>
      <c r="B393" t="s">
        <v>1613</v>
      </c>
      <c r="C393">
        <v>46</v>
      </c>
      <c r="D393">
        <v>50</v>
      </c>
      <c r="E393">
        <f t="shared" si="24"/>
        <v>-4</v>
      </c>
      <c r="F393" t="s">
        <v>1953</v>
      </c>
      <c r="G393" t="str">
        <f>IFERROR(VLOOKUP($A393,Sheet2!$A$2:$C$397,2,FALSE),"C")</f>
        <v>A</v>
      </c>
      <c r="H393">
        <f>IFERROR(VLOOKUP($A393,Sheet2!$A$2:$C$397,3,FALSE),0)</f>
        <v>-0.45775194000000002</v>
      </c>
      <c r="I393">
        <f>VLOOKUP($G393,Sheet2!$F$4:$G$16,2,FALSE)</f>
        <v>4</v>
      </c>
      <c r="J393">
        <f t="shared" si="25"/>
        <v>46.228875969999997</v>
      </c>
      <c r="K393">
        <f t="shared" si="26"/>
        <v>49.771124030000003</v>
      </c>
      <c r="L393">
        <f t="shared" si="27"/>
        <v>-3.5422480600000057</v>
      </c>
    </row>
    <row r="394" spans="1:12" x14ac:dyDescent="0.3">
      <c r="A394" t="s">
        <v>366</v>
      </c>
      <c r="B394" t="s">
        <v>1614</v>
      </c>
      <c r="C394">
        <v>42</v>
      </c>
      <c r="D394">
        <v>53</v>
      </c>
      <c r="E394">
        <f t="shared" si="24"/>
        <v>-11</v>
      </c>
      <c r="F394" t="s">
        <v>1953</v>
      </c>
      <c r="G394" t="str">
        <f>IFERROR(VLOOKUP($A394,Sheet2!$A$2:$C$397,2,FALSE),"C")</f>
        <v>A</v>
      </c>
      <c r="H394">
        <f>IFERROR(VLOOKUP($A394,Sheet2!$A$2:$C$397,3,FALSE),0)</f>
        <v>-1.5</v>
      </c>
      <c r="I394">
        <f>VLOOKUP($G394,Sheet2!$F$4:$G$16,2,FALSE)</f>
        <v>4</v>
      </c>
      <c r="J394">
        <f t="shared" si="25"/>
        <v>42.75</v>
      </c>
      <c r="K394">
        <f t="shared" si="26"/>
        <v>52.25</v>
      </c>
      <c r="L394">
        <f t="shared" si="27"/>
        <v>-9.5</v>
      </c>
    </row>
    <row r="395" spans="1:12" x14ac:dyDescent="0.3">
      <c r="A395" t="s">
        <v>10</v>
      </c>
      <c r="B395" t="s">
        <v>1613</v>
      </c>
      <c r="C395">
        <v>41</v>
      </c>
      <c r="D395">
        <v>52</v>
      </c>
      <c r="E395">
        <f t="shared" si="24"/>
        <v>-11</v>
      </c>
      <c r="F395" t="s">
        <v>1953</v>
      </c>
      <c r="G395" t="str">
        <f>IFERROR(VLOOKUP($A395,Sheet2!$A$2:$C$397,2,FALSE),"C")</f>
        <v>B+</v>
      </c>
      <c r="H395">
        <f>IFERROR(VLOOKUP($A395,Sheet2!$A$2:$C$397,3,FALSE),0)</f>
        <v>0.59550000000000003</v>
      </c>
      <c r="I395">
        <f>VLOOKUP($G395,Sheet2!$F$4:$G$16,2,FALSE)</f>
        <v>3.3</v>
      </c>
      <c r="J395">
        <f t="shared" si="25"/>
        <v>40.702249999999999</v>
      </c>
      <c r="K395">
        <f t="shared" si="26"/>
        <v>52.297750000000001</v>
      </c>
      <c r="L395">
        <f t="shared" si="27"/>
        <v>-11.595500000000001</v>
      </c>
    </row>
    <row r="396" spans="1:12" x14ac:dyDescent="0.3">
      <c r="A396" t="s">
        <v>16</v>
      </c>
      <c r="B396" t="s">
        <v>1615</v>
      </c>
      <c r="C396">
        <v>47</v>
      </c>
      <c r="D396">
        <v>51</v>
      </c>
      <c r="E396">
        <f t="shared" si="24"/>
        <v>-4</v>
      </c>
      <c r="F396" t="s">
        <v>1953</v>
      </c>
      <c r="G396" t="str">
        <f>IFERROR(VLOOKUP($A396,Sheet2!$A$2:$C$397,2,FALSE),"C")</f>
        <v>B</v>
      </c>
      <c r="H396">
        <f>IFERROR(VLOOKUP($A396,Sheet2!$A$2:$C$397,3,FALSE),0)</f>
        <v>0.26403360999999997</v>
      </c>
      <c r="I396">
        <f>VLOOKUP($G396,Sheet2!$F$4:$G$16,2,FALSE)</f>
        <v>3</v>
      </c>
      <c r="J396">
        <f t="shared" si="25"/>
        <v>46.867983195000001</v>
      </c>
      <c r="K396">
        <f t="shared" si="26"/>
        <v>51.132016804999999</v>
      </c>
      <c r="L396">
        <f t="shared" si="27"/>
        <v>-4.2640336099999985</v>
      </c>
    </row>
    <row r="397" spans="1:12" x14ac:dyDescent="0.3">
      <c r="A397" t="s">
        <v>15</v>
      </c>
      <c r="B397" t="s">
        <v>1615</v>
      </c>
      <c r="C397">
        <v>41</v>
      </c>
      <c r="D397">
        <v>52</v>
      </c>
      <c r="E397">
        <f t="shared" si="24"/>
        <v>-11</v>
      </c>
      <c r="F397" t="s">
        <v>1953</v>
      </c>
      <c r="G397" t="str">
        <f>IFERROR(VLOOKUP($A397,Sheet2!$A$2:$C$397,2,FALSE),"C")</f>
        <v>A-</v>
      </c>
      <c r="H397">
        <f>IFERROR(VLOOKUP($A397,Sheet2!$A$2:$C$397,3,FALSE),0)</f>
        <v>6.8150290000000002E-2</v>
      </c>
      <c r="I397">
        <f>VLOOKUP($G397,Sheet2!$F$4:$G$16,2,FALSE)</f>
        <v>3.7</v>
      </c>
      <c r="J397">
        <f t="shared" si="25"/>
        <v>40.965924854999997</v>
      </c>
      <c r="K397">
        <f t="shared" si="26"/>
        <v>52.034075145000003</v>
      </c>
      <c r="L397">
        <f t="shared" si="27"/>
        <v>-11.068150290000005</v>
      </c>
    </row>
    <row r="398" spans="1:12" x14ac:dyDescent="0.3">
      <c r="A398" t="s">
        <v>10</v>
      </c>
      <c r="B398" t="s">
        <v>1616</v>
      </c>
      <c r="C398">
        <v>39</v>
      </c>
      <c r="D398">
        <v>55</v>
      </c>
      <c r="E398">
        <f t="shared" si="24"/>
        <v>-16</v>
      </c>
      <c r="F398" t="s">
        <v>1953</v>
      </c>
      <c r="G398" t="str">
        <f>IFERROR(VLOOKUP($A398,Sheet2!$A$2:$C$397,2,FALSE),"C")</f>
        <v>B+</v>
      </c>
      <c r="H398">
        <f>IFERROR(VLOOKUP($A398,Sheet2!$A$2:$C$397,3,FALSE),0)</f>
        <v>0.59550000000000003</v>
      </c>
      <c r="I398">
        <f>VLOOKUP($G398,Sheet2!$F$4:$G$16,2,FALSE)</f>
        <v>3.3</v>
      </c>
      <c r="J398">
        <f t="shared" si="25"/>
        <v>38.702249999999999</v>
      </c>
      <c r="K398">
        <f t="shared" si="26"/>
        <v>55.297750000000001</v>
      </c>
      <c r="L398">
        <f t="shared" si="27"/>
        <v>-16.595500000000001</v>
      </c>
    </row>
    <row r="399" spans="1:12" x14ac:dyDescent="0.3">
      <c r="A399" t="s">
        <v>16</v>
      </c>
      <c r="B399" t="s">
        <v>1617</v>
      </c>
      <c r="C399">
        <v>46</v>
      </c>
      <c r="D399">
        <v>52</v>
      </c>
      <c r="E399">
        <f t="shared" si="24"/>
        <v>-6</v>
      </c>
      <c r="F399" t="s">
        <v>1953</v>
      </c>
      <c r="G399" t="str">
        <f>IFERROR(VLOOKUP($A399,Sheet2!$A$2:$C$397,2,FALSE),"C")</f>
        <v>B</v>
      </c>
      <c r="H399">
        <f>IFERROR(VLOOKUP($A399,Sheet2!$A$2:$C$397,3,FALSE),0)</f>
        <v>0.26403360999999997</v>
      </c>
      <c r="I399">
        <f>VLOOKUP($G399,Sheet2!$F$4:$G$16,2,FALSE)</f>
        <v>3</v>
      </c>
      <c r="J399">
        <f t="shared" si="25"/>
        <v>45.867983195000001</v>
      </c>
      <c r="K399">
        <f t="shared" si="26"/>
        <v>52.132016804999999</v>
      </c>
      <c r="L399">
        <f t="shared" si="27"/>
        <v>-6.2640336099999985</v>
      </c>
    </row>
    <row r="400" spans="1:12" x14ac:dyDescent="0.3">
      <c r="A400" t="s">
        <v>14</v>
      </c>
      <c r="B400" t="s">
        <v>1618</v>
      </c>
      <c r="C400">
        <v>44</v>
      </c>
      <c r="D400">
        <v>50</v>
      </c>
      <c r="E400">
        <f t="shared" si="24"/>
        <v>-6</v>
      </c>
      <c r="F400" t="s">
        <v>1953</v>
      </c>
      <c r="G400" t="str">
        <f>IFERROR(VLOOKUP($A400,Sheet2!$A$2:$C$397,2,FALSE),"C")</f>
        <v>B</v>
      </c>
      <c r="H400">
        <f>IFERROR(VLOOKUP($A400,Sheet2!$A$2:$C$397,3,FALSE),0)</f>
        <v>0.26406832000000002</v>
      </c>
      <c r="I400">
        <f>VLOOKUP($G400,Sheet2!$F$4:$G$16,2,FALSE)</f>
        <v>3</v>
      </c>
      <c r="J400">
        <f t="shared" si="25"/>
        <v>43.867965839999997</v>
      </c>
      <c r="K400">
        <f t="shared" si="26"/>
        <v>50.132034160000003</v>
      </c>
      <c r="L400">
        <f t="shared" si="27"/>
        <v>-6.2640683200000069</v>
      </c>
    </row>
    <row r="401" spans="1:12" x14ac:dyDescent="0.3">
      <c r="A401" t="s">
        <v>11</v>
      </c>
      <c r="B401" t="s">
        <v>1618</v>
      </c>
      <c r="C401">
        <v>44</v>
      </c>
      <c r="D401">
        <v>52</v>
      </c>
      <c r="E401">
        <f t="shared" si="24"/>
        <v>-8</v>
      </c>
      <c r="F401" t="s">
        <v>1953</v>
      </c>
      <c r="G401" t="str">
        <f>IFERROR(VLOOKUP($A401,Sheet2!$A$2:$C$397,2,FALSE),"C")</f>
        <v>B-</v>
      </c>
      <c r="H401">
        <f>IFERROR(VLOOKUP($A401,Sheet2!$A$2:$C$397,3,FALSE),0)</f>
        <v>0.62980391999999996</v>
      </c>
      <c r="I401">
        <f>VLOOKUP($G401,Sheet2!$F$4:$G$16,2,FALSE)</f>
        <v>2.7</v>
      </c>
      <c r="J401">
        <f t="shared" si="25"/>
        <v>43.68509804</v>
      </c>
      <c r="K401">
        <f t="shared" si="26"/>
        <v>52.31490196</v>
      </c>
      <c r="L401">
        <f t="shared" si="27"/>
        <v>-8.6298039200000005</v>
      </c>
    </row>
    <row r="402" spans="1:12" x14ac:dyDescent="0.3">
      <c r="A402" t="s">
        <v>361</v>
      </c>
      <c r="B402" t="s">
        <v>1618</v>
      </c>
      <c r="C402">
        <v>46</v>
      </c>
      <c r="D402">
        <v>48</v>
      </c>
      <c r="E402">
        <f t="shared" si="24"/>
        <v>-2</v>
      </c>
      <c r="F402" t="s">
        <v>1953</v>
      </c>
      <c r="G402" t="str">
        <f>IFERROR(VLOOKUP($A402,Sheet2!$A$2:$C$397,2,FALSE),"C")</f>
        <v>A</v>
      </c>
      <c r="H402">
        <f>IFERROR(VLOOKUP($A402,Sheet2!$A$2:$C$397,3,FALSE),0)</f>
        <v>-0.17857143</v>
      </c>
      <c r="I402">
        <f>VLOOKUP($G402,Sheet2!$F$4:$G$16,2,FALSE)</f>
        <v>4</v>
      </c>
      <c r="J402">
        <f t="shared" si="25"/>
        <v>46.089285715000003</v>
      </c>
      <c r="K402">
        <f t="shared" si="26"/>
        <v>47.910714284999997</v>
      </c>
      <c r="L402">
        <f t="shared" si="27"/>
        <v>-1.8214285699999948</v>
      </c>
    </row>
    <row r="403" spans="1:12" x14ac:dyDescent="0.3">
      <c r="A403" t="s">
        <v>10</v>
      </c>
      <c r="B403" t="s">
        <v>1619</v>
      </c>
      <c r="C403">
        <v>42</v>
      </c>
      <c r="D403">
        <v>51</v>
      </c>
      <c r="E403">
        <f t="shared" si="24"/>
        <v>-9</v>
      </c>
      <c r="F403" t="s">
        <v>1953</v>
      </c>
      <c r="G403" t="str">
        <f>IFERROR(VLOOKUP($A403,Sheet2!$A$2:$C$397,2,FALSE),"C")</f>
        <v>B+</v>
      </c>
      <c r="H403">
        <f>IFERROR(VLOOKUP($A403,Sheet2!$A$2:$C$397,3,FALSE),0)</f>
        <v>0.59550000000000003</v>
      </c>
      <c r="I403">
        <f>VLOOKUP($G403,Sheet2!$F$4:$G$16,2,FALSE)</f>
        <v>3.3</v>
      </c>
      <c r="J403">
        <f t="shared" si="25"/>
        <v>41.702249999999999</v>
      </c>
      <c r="K403">
        <f t="shared" si="26"/>
        <v>51.297750000000001</v>
      </c>
      <c r="L403">
        <f t="shared" si="27"/>
        <v>-9.5955000000000013</v>
      </c>
    </row>
    <row r="404" spans="1:12" x14ac:dyDescent="0.3">
      <c r="A404" t="s">
        <v>5</v>
      </c>
      <c r="B404" t="s">
        <v>1620</v>
      </c>
      <c r="C404">
        <v>44</v>
      </c>
      <c r="D404">
        <v>46</v>
      </c>
      <c r="E404">
        <f t="shared" si="24"/>
        <v>-2</v>
      </c>
      <c r="F404" t="s">
        <v>1953</v>
      </c>
      <c r="G404" t="str">
        <f>IFERROR(VLOOKUP($A404,Sheet2!$A$2:$C$397,2,FALSE),"C")</f>
        <v>A-</v>
      </c>
      <c r="H404">
        <f>IFERROR(VLOOKUP($A404,Sheet2!$A$2:$C$397,3,FALSE),0)</f>
        <v>0.43547944999999999</v>
      </c>
      <c r="I404">
        <f>VLOOKUP($G404,Sheet2!$F$4:$G$16,2,FALSE)</f>
        <v>3.7</v>
      </c>
      <c r="J404">
        <f t="shared" si="25"/>
        <v>43.782260274999999</v>
      </c>
      <c r="K404">
        <f t="shared" si="26"/>
        <v>46.217739725000001</v>
      </c>
      <c r="L404">
        <f t="shared" si="27"/>
        <v>-2.4354794500000025</v>
      </c>
    </row>
    <row r="405" spans="1:12" x14ac:dyDescent="0.3">
      <c r="A405" t="s">
        <v>16</v>
      </c>
      <c r="B405" t="s">
        <v>1621</v>
      </c>
      <c r="C405">
        <v>45</v>
      </c>
      <c r="D405">
        <v>53</v>
      </c>
      <c r="E405">
        <f t="shared" si="24"/>
        <v>-8</v>
      </c>
      <c r="F405" t="s">
        <v>1953</v>
      </c>
      <c r="G405" t="str">
        <f>IFERROR(VLOOKUP($A405,Sheet2!$A$2:$C$397,2,FALSE),"C")</f>
        <v>B</v>
      </c>
      <c r="H405">
        <f>IFERROR(VLOOKUP($A405,Sheet2!$A$2:$C$397,3,FALSE),0)</f>
        <v>0.26403360999999997</v>
      </c>
      <c r="I405">
        <f>VLOOKUP($G405,Sheet2!$F$4:$G$16,2,FALSE)</f>
        <v>3</v>
      </c>
      <c r="J405">
        <f t="shared" si="25"/>
        <v>44.867983195000001</v>
      </c>
      <c r="K405">
        <f t="shared" si="26"/>
        <v>53.132016804999999</v>
      </c>
      <c r="L405">
        <f t="shared" si="27"/>
        <v>-8.2640336099999985</v>
      </c>
    </row>
    <row r="406" spans="1:12" x14ac:dyDescent="0.3">
      <c r="A406" t="s">
        <v>9</v>
      </c>
      <c r="B406" t="s">
        <v>1622</v>
      </c>
      <c r="C406">
        <v>47</v>
      </c>
      <c r="D406">
        <v>51</v>
      </c>
      <c r="E406">
        <f t="shared" si="24"/>
        <v>-4</v>
      </c>
      <c r="F406" t="s">
        <v>1953</v>
      </c>
      <c r="G406" t="str">
        <f>IFERROR(VLOOKUP($A406,Sheet2!$A$2:$C$397,2,FALSE),"C")</f>
        <v>B+</v>
      </c>
      <c r="H406">
        <f>IFERROR(VLOOKUP($A406,Sheet2!$A$2:$C$397,3,FALSE),0)</f>
        <v>6.0699999999999997E-2</v>
      </c>
      <c r="I406">
        <f>VLOOKUP($G406,Sheet2!$F$4:$G$16,2,FALSE)</f>
        <v>3.3</v>
      </c>
      <c r="J406">
        <f t="shared" si="25"/>
        <v>46.969650000000001</v>
      </c>
      <c r="K406">
        <f t="shared" si="26"/>
        <v>51.030349999999999</v>
      </c>
      <c r="L406">
        <f t="shared" si="27"/>
        <v>-4.0606999999999971</v>
      </c>
    </row>
    <row r="407" spans="1:12" x14ac:dyDescent="0.3">
      <c r="A407" t="s">
        <v>10</v>
      </c>
      <c r="B407" t="s">
        <v>1623</v>
      </c>
      <c r="C407">
        <v>43</v>
      </c>
      <c r="D407">
        <v>50</v>
      </c>
      <c r="E407">
        <f t="shared" si="24"/>
        <v>-7</v>
      </c>
      <c r="F407" t="s">
        <v>1953</v>
      </c>
      <c r="G407" t="str">
        <f>IFERROR(VLOOKUP($A407,Sheet2!$A$2:$C$397,2,FALSE),"C")</f>
        <v>B+</v>
      </c>
      <c r="H407">
        <f>IFERROR(VLOOKUP($A407,Sheet2!$A$2:$C$397,3,FALSE),0)</f>
        <v>0.59550000000000003</v>
      </c>
      <c r="I407">
        <f>VLOOKUP($G407,Sheet2!$F$4:$G$16,2,FALSE)</f>
        <v>3.3</v>
      </c>
      <c r="J407">
        <f t="shared" si="25"/>
        <v>42.702249999999999</v>
      </c>
      <c r="K407">
        <f t="shared" si="26"/>
        <v>50.297750000000001</v>
      </c>
      <c r="L407">
        <f t="shared" si="27"/>
        <v>-7.5955000000000013</v>
      </c>
    </row>
    <row r="408" spans="1:12" x14ac:dyDescent="0.3">
      <c r="A408" t="s">
        <v>366</v>
      </c>
      <c r="B408" t="s">
        <v>1624</v>
      </c>
      <c r="C408">
        <v>45</v>
      </c>
      <c r="D408">
        <v>49</v>
      </c>
      <c r="E408">
        <f t="shared" si="24"/>
        <v>-4</v>
      </c>
      <c r="F408" t="s">
        <v>1953</v>
      </c>
      <c r="G408" t="str">
        <f>IFERROR(VLOOKUP($A408,Sheet2!$A$2:$C$397,2,FALSE),"C")</f>
        <v>A</v>
      </c>
      <c r="H408">
        <f>IFERROR(VLOOKUP($A408,Sheet2!$A$2:$C$397,3,FALSE),0)</f>
        <v>-1.5</v>
      </c>
      <c r="I408">
        <f>VLOOKUP($G408,Sheet2!$F$4:$G$16,2,FALSE)</f>
        <v>4</v>
      </c>
      <c r="J408">
        <f t="shared" si="25"/>
        <v>45.75</v>
      </c>
      <c r="K408">
        <f t="shared" si="26"/>
        <v>48.25</v>
      </c>
      <c r="L408">
        <f t="shared" si="27"/>
        <v>-2.5</v>
      </c>
    </row>
    <row r="409" spans="1:12" x14ac:dyDescent="0.3">
      <c r="A409" t="s">
        <v>16</v>
      </c>
      <c r="B409" t="s">
        <v>1625</v>
      </c>
      <c r="C409">
        <v>41</v>
      </c>
      <c r="D409">
        <v>55</v>
      </c>
      <c r="E409">
        <f t="shared" si="24"/>
        <v>-14</v>
      </c>
      <c r="F409" t="s">
        <v>1953</v>
      </c>
      <c r="G409" t="str">
        <f>IFERROR(VLOOKUP($A409,Sheet2!$A$2:$C$397,2,FALSE),"C")</f>
        <v>B</v>
      </c>
      <c r="H409">
        <f>IFERROR(VLOOKUP($A409,Sheet2!$A$2:$C$397,3,FALSE),0)</f>
        <v>0.26403360999999997</v>
      </c>
      <c r="I409">
        <f>VLOOKUP($G409,Sheet2!$F$4:$G$16,2,FALSE)</f>
        <v>3</v>
      </c>
      <c r="J409">
        <f t="shared" si="25"/>
        <v>40.867983195000001</v>
      </c>
      <c r="K409">
        <f t="shared" si="26"/>
        <v>55.132016804999999</v>
      </c>
      <c r="L409">
        <f t="shared" si="27"/>
        <v>-14.264033609999998</v>
      </c>
    </row>
    <row r="410" spans="1:12" x14ac:dyDescent="0.3">
      <c r="A410" t="s">
        <v>10</v>
      </c>
      <c r="B410" t="s">
        <v>1626</v>
      </c>
      <c r="C410">
        <v>43</v>
      </c>
      <c r="D410">
        <v>49</v>
      </c>
      <c r="E410">
        <f t="shared" si="24"/>
        <v>-6</v>
      </c>
      <c r="F410" t="s">
        <v>1953</v>
      </c>
      <c r="G410" t="str">
        <f>IFERROR(VLOOKUP($A410,Sheet2!$A$2:$C$397,2,FALSE),"C")</f>
        <v>B+</v>
      </c>
      <c r="H410">
        <f>IFERROR(VLOOKUP($A410,Sheet2!$A$2:$C$397,3,FALSE),0)</f>
        <v>0.59550000000000003</v>
      </c>
      <c r="I410">
        <f>VLOOKUP($G410,Sheet2!$F$4:$G$16,2,FALSE)</f>
        <v>3.3</v>
      </c>
      <c r="J410">
        <f t="shared" si="25"/>
        <v>42.702249999999999</v>
      </c>
      <c r="K410">
        <f t="shared" si="26"/>
        <v>49.297750000000001</v>
      </c>
      <c r="L410">
        <f t="shared" si="27"/>
        <v>-6.5955000000000013</v>
      </c>
    </row>
    <row r="411" spans="1:12" x14ac:dyDescent="0.3">
      <c r="A411" t="s">
        <v>16</v>
      </c>
      <c r="B411" t="s">
        <v>1627</v>
      </c>
      <c r="C411">
        <v>42</v>
      </c>
      <c r="D411">
        <v>55</v>
      </c>
      <c r="E411">
        <f t="shared" si="24"/>
        <v>-13</v>
      </c>
      <c r="F411" t="s">
        <v>1953</v>
      </c>
      <c r="G411" t="str">
        <f>IFERROR(VLOOKUP($A411,Sheet2!$A$2:$C$397,2,FALSE),"C")</f>
        <v>B</v>
      </c>
      <c r="H411">
        <f>IFERROR(VLOOKUP($A411,Sheet2!$A$2:$C$397,3,FALSE),0)</f>
        <v>0.26403360999999997</v>
      </c>
      <c r="I411">
        <f>VLOOKUP($G411,Sheet2!$F$4:$G$16,2,FALSE)</f>
        <v>3</v>
      </c>
      <c r="J411">
        <f t="shared" si="25"/>
        <v>41.867983195000001</v>
      </c>
      <c r="K411">
        <f t="shared" si="26"/>
        <v>55.132016804999999</v>
      </c>
      <c r="L411">
        <f t="shared" si="27"/>
        <v>-13.264033609999998</v>
      </c>
    </row>
    <row r="412" spans="1:12" x14ac:dyDescent="0.3">
      <c r="A412" t="s">
        <v>6</v>
      </c>
      <c r="B412" t="s">
        <v>1627</v>
      </c>
      <c r="C412">
        <v>47</v>
      </c>
      <c r="D412">
        <v>52</v>
      </c>
      <c r="E412">
        <f t="shared" si="24"/>
        <v>-5</v>
      </c>
      <c r="F412" t="s">
        <v>1953</v>
      </c>
      <c r="G412" t="str">
        <f>IFERROR(VLOOKUP($A412,Sheet2!$A$2:$C$397,2,FALSE),"C")</f>
        <v>B</v>
      </c>
      <c r="H412">
        <f>IFERROR(VLOOKUP($A412,Sheet2!$A$2:$C$397,3,FALSE),0)</f>
        <v>0.25490195999999998</v>
      </c>
      <c r="I412">
        <f>VLOOKUP($G412,Sheet2!$F$4:$G$16,2,FALSE)</f>
        <v>3</v>
      </c>
      <c r="J412">
        <f t="shared" si="25"/>
        <v>46.872549020000001</v>
      </c>
      <c r="K412">
        <f t="shared" si="26"/>
        <v>52.127450979999999</v>
      </c>
      <c r="L412">
        <f t="shared" si="27"/>
        <v>-5.254901959999998</v>
      </c>
    </row>
    <row r="413" spans="1:12" x14ac:dyDescent="0.3">
      <c r="A413" t="s">
        <v>966</v>
      </c>
      <c r="B413" t="s">
        <v>1627</v>
      </c>
      <c r="C413">
        <v>50</v>
      </c>
      <c r="D413">
        <v>44</v>
      </c>
      <c r="E413">
        <f t="shared" si="24"/>
        <v>6</v>
      </c>
      <c r="F413" t="s">
        <v>1953</v>
      </c>
      <c r="G413" t="str">
        <f>IFERROR(VLOOKUP($A413,Sheet2!$A$2:$C$397,2,FALSE),"C")</f>
        <v>C</v>
      </c>
      <c r="H413">
        <f>IFERROR(VLOOKUP($A413,Sheet2!$A$2:$C$397,3,FALSE),0)</f>
        <v>0</v>
      </c>
      <c r="I413">
        <f>VLOOKUP($G413,Sheet2!$F$4:$G$16,2,FALSE)</f>
        <v>2</v>
      </c>
      <c r="J413">
        <f t="shared" si="25"/>
        <v>50</v>
      </c>
      <c r="K413">
        <f t="shared" si="26"/>
        <v>44</v>
      </c>
      <c r="L413">
        <f t="shared" si="27"/>
        <v>6</v>
      </c>
    </row>
    <row r="414" spans="1:12" x14ac:dyDescent="0.3">
      <c r="A414" t="s">
        <v>366</v>
      </c>
      <c r="B414" t="s">
        <v>1628</v>
      </c>
      <c r="C414">
        <v>45</v>
      </c>
      <c r="D414">
        <v>51</v>
      </c>
      <c r="E414">
        <f t="shared" si="24"/>
        <v>-6</v>
      </c>
      <c r="F414" t="s">
        <v>1953</v>
      </c>
      <c r="G414" t="str">
        <f>IFERROR(VLOOKUP($A414,Sheet2!$A$2:$C$397,2,FALSE),"C")</f>
        <v>A</v>
      </c>
      <c r="H414">
        <f>IFERROR(VLOOKUP($A414,Sheet2!$A$2:$C$397,3,FALSE),0)</f>
        <v>-1.5</v>
      </c>
      <c r="I414">
        <f>VLOOKUP($G414,Sheet2!$F$4:$G$16,2,FALSE)</f>
        <v>4</v>
      </c>
      <c r="J414">
        <f t="shared" si="25"/>
        <v>45.75</v>
      </c>
      <c r="K414">
        <f t="shared" si="26"/>
        <v>50.25</v>
      </c>
      <c r="L414">
        <f t="shared" si="27"/>
        <v>-4.5</v>
      </c>
    </row>
    <row r="415" spans="1:12" x14ac:dyDescent="0.3">
      <c r="A415" t="s">
        <v>10</v>
      </c>
      <c r="B415" t="s">
        <v>1629</v>
      </c>
      <c r="C415">
        <v>46</v>
      </c>
      <c r="D415">
        <v>50</v>
      </c>
      <c r="E415">
        <f t="shared" si="24"/>
        <v>-4</v>
      </c>
      <c r="F415" t="s">
        <v>1953</v>
      </c>
      <c r="G415" t="str">
        <f>IFERROR(VLOOKUP($A415,Sheet2!$A$2:$C$397,2,FALSE),"C")</f>
        <v>B+</v>
      </c>
      <c r="H415">
        <f>IFERROR(VLOOKUP($A415,Sheet2!$A$2:$C$397,3,FALSE),0)</f>
        <v>0.59550000000000003</v>
      </c>
      <c r="I415">
        <f>VLOOKUP($G415,Sheet2!$F$4:$G$16,2,FALSE)</f>
        <v>3.3</v>
      </c>
      <c r="J415">
        <f t="shared" si="25"/>
        <v>45.702249999999999</v>
      </c>
      <c r="K415">
        <f t="shared" si="26"/>
        <v>50.297750000000001</v>
      </c>
      <c r="L415">
        <f t="shared" si="27"/>
        <v>-4.5955000000000013</v>
      </c>
    </row>
    <row r="416" spans="1:12" x14ac:dyDescent="0.3">
      <c r="A416" t="s">
        <v>16</v>
      </c>
      <c r="B416" t="s">
        <v>1630</v>
      </c>
      <c r="C416">
        <v>44</v>
      </c>
      <c r="D416">
        <v>54</v>
      </c>
      <c r="E416">
        <f t="shared" si="24"/>
        <v>-10</v>
      </c>
      <c r="F416" t="s">
        <v>1953</v>
      </c>
      <c r="G416" t="str">
        <f>IFERROR(VLOOKUP($A416,Sheet2!$A$2:$C$397,2,FALSE),"C")</f>
        <v>B</v>
      </c>
      <c r="H416">
        <f>IFERROR(VLOOKUP($A416,Sheet2!$A$2:$C$397,3,FALSE),0)</f>
        <v>0.26403360999999997</v>
      </c>
      <c r="I416">
        <f>VLOOKUP($G416,Sheet2!$F$4:$G$16,2,FALSE)</f>
        <v>3</v>
      </c>
      <c r="J416">
        <f t="shared" si="25"/>
        <v>43.867983195000001</v>
      </c>
      <c r="K416">
        <f t="shared" si="26"/>
        <v>54.132016804999999</v>
      </c>
      <c r="L416">
        <f t="shared" si="27"/>
        <v>-10.264033609999998</v>
      </c>
    </row>
    <row r="417" spans="1:12" x14ac:dyDescent="0.3">
      <c r="A417" t="s">
        <v>14</v>
      </c>
      <c r="B417" t="s">
        <v>1631</v>
      </c>
      <c r="C417">
        <v>44</v>
      </c>
      <c r="D417">
        <v>49</v>
      </c>
      <c r="E417">
        <f t="shared" si="24"/>
        <v>-5</v>
      </c>
      <c r="F417" t="s">
        <v>1953</v>
      </c>
      <c r="G417" t="str">
        <f>IFERROR(VLOOKUP($A417,Sheet2!$A$2:$C$397,2,FALSE),"C")</f>
        <v>B</v>
      </c>
      <c r="H417">
        <f>IFERROR(VLOOKUP($A417,Sheet2!$A$2:$C$397,3,FALSE),0)</f>
        <v>0.26406832000000002</v>
      </c>
      <c r="I417">
        <f>VLOOKUP($G417,Sheet2!$F$4:$G$16,2,FALSE)</f>
        <v>3</v>
      </c>
      <c r="J417">
        <f t="shared" si="25"/>
        <v>43.867965839999997</v>
      </c>
      <c r="K417">
        <f t="shared" si="26"/>
        <v>49.132034160000003</v>
      </c>
      <c r="L417">
        <f t="shared" si="27"/>
        <v>-5.2640683200000069</v>
      </c>
    </row>
    <row r="418" spans="1:12" x14ac:dyDescent="0.3">
      <c r="A418" t="s">
        <v>400</v>
      </c>
      <c r="B418" t="s">
        <v>1632</v>
      </c>
      <c r="C418">
        <v>46</v>
      </c>
      <c r="D418">
        <v>48</v>
      </c>
      <c r="E418">
        <f t="shared" si="24"/>
        <v>-2</v>
      </c>
      <c r="F418" t="s">
        <v>1953</v>
      </c>
      <c r="G418" t="str">
        <f>IFERROR(VLOOKUP($A418,Sheet2!$A$2:$C$397,2,FALSE),"C")</f>
        <v>B+</v>
      </c>
      <c r="H418">
        <f>IFERROR(VLOOKUP($A418,Sheet2!$A$2:$C$397,3,FALSE),0)</f>
        <v>0.59554054000000001</v>
      </c>
      <c r="I418">
        <f>VLOOKUP($G418,Sheet2!$F$4:$G$16,2,FALSE)</f>
        <v>3.3</v>
      </c>
      <c r="J418">
        <f t="shared" si="25"/>
        <v>45.702229729999999</v>
      </c>
      <c r="K418">
        <f t="shared" si="26"/>
        <v>48.297770270000001</v>
      </c>
      <c r="L418">
        <f t="shared" si="27"/>
        <v>-2.5955405400000018</v>
      </c>
    </row>
    <row r="419" spans="1:12" x14ac:dyDescent="0.3">
      <c r="A419" t="s">
        <v>10</v>
      </c>
      <c r="B419" t="s">
        <v>1633</v>
      </c>
      <c r="C419">
        <v>41</v>
      </c>
      <c r="D419">
        <v>52</v>
      </c>
      <c r="E419">
        <f t="shared" si="24"/>
        <v>-11</v>
      </c>
      <c r="F419" t="s">
        <v>1953</v>
      </c>
      <c r="G419" t="str">
        <f>IFERROR(VLOOKUP($A419,Sheet2!$A$2:$C$397,2,FALSE),"C")</f>
        <v>B+</v>
      </c>
      <c r="H419">
        <f>IFERROR(VLOOKUP($A419,Sheet2!$A$2:$C$397,3,FALSE),0)</f>
        <v>0.59550000000000003</v>
      </c>
      <c r="I419">
        <f>VLOOKUP($G419,Sheet2!$F$4:$G$16,2,FALSE)</f>
        <v>3.3</v>
      </c>
      <c r="J419">
        <f t="shared" si="25"/>
        <v>40.702249999999999</v>
      </c>
      <c r="K419">
        <f t="shared" si="26"/>
        <v>52.297750000000001</v>
      </c>
      <c r="L419">
        <f t="shared" si="27"/>
        <v>-11.595500000000001</v>
      </c>
    </row>
    <row r="420" spans="1:12" x14ac:dyDescent="0.3">
      <c r="A420" t="s">
        <v>16</v>
      </c>
      <c r="B420" t="s">
        <v>1634</v>
      </c>
      <c r="C420">
        <v>45</v>
      </c>
      <c r="D420">
        <v>53</v>
      </c>
      <c r="E420">
        <f t="shared" si="24"/>
        <v>-8</v>
      </c>
      <c r="F420" t="s">
        <v>1953</v>
      </c>
      <c r="G420" t="str">
        <f>IFERROR(VLOOKUP($A420,Sheet2!$A$2:$C$397,2,FALSE),"C")</f>
        <v>B</v>
      </c>
      <c r="H420">
        <f>IFERROR(VLOOKUP($A420,Sheet2!$A$2:$C$397,3,FALSE),0)</f>
        <v>0.26403360999999997</v>
      </c>
      <c r="I420">
        <f>VLOOKUP($G420,Sheet2!$F$4:$G$16,2,FALSE)</f>
        <v>3</v>
      </c>
      <c r="J420">
        <f t="shared" si="25"/>
        <v>44.867983195000001</v>
      </c>
      <c r="K420">
        <f t="shared" si="26"/>
        <v>53.132016804999999</v>
      </c>
      <c r="L420">
        <f t="shared" si="27"/>
        <v>-8.2640336099999985</v>
      </c>
    </row>
    <row r="421" spans="1:12" x14ac:dyDescent="0.3">
      <c r="A421" t="s">
        <v>4</v>
      </c>
      <c r="B421" t="s">
        <v>1635</v>
      </c>
      <c r="C421">
        <v>46</v>
      </c>
      <c r="D421">
        <v>48</v>
      </c>
      <c r="E421">
        <f t="shared" si="24"/>
        <v>-2</v>
      </c>
      <c r="F421" t="s">
        <v>1953</v>
      </c>
      <c r="G421" t="str">
        <f>IFERROR(VLOOKUP($A421,Sheet2!$A$2:$C$397,2,FALSE),"C")</f>
        <v>A-</v>
      </c>
      <c r="H421">
        <f>IFERROR(VLOOKUP($A421,Sheet2!$A$2:$C$397,3,FALSE),0)</f>
        <v>0.80923076999999999</v>
      </c>
      <c r="I421">
        <f>VLOOKUP($G421,Sheet2!$F$4:$G$16,2,FALSE)</f>
        <v>3.7</v>
      </c>
      <c r="J421">
        <f t="shared" si="25"/>
        <v>45.595384615</v>
      </c>
      <c r="K421">
        <f t="shared" si="26"/>
        <v>48.404615385</v>
      </c>
      <c r="L421">
        <f t="shared" si="27"/>
        <v>-2.8092307699999992</v>
      </c>
    </row>
    <row r="422" spans="1:12" x14ac:dyDescent="0.3">
      <c r="A422" t="s">
        <v>13</v>
      </c>
      <c r="B422" t="s">
        <v>1636</v>
      </c>
      <c r="C422">
        <v>47</v>
      </c>
      <c r="D422">
        <v>48</v>
      </c>
      <c r="E422">
        <f t="shared" si="24"/>
        <v>-1</v>
      </c>
      <c r="F422" t="s">
        <v>1953</v>
      </c>
      <c r="G422" t="str">
        <f>IFERROR(VLOOKUP($A422,Sheet2!$A$2:$C$397,2,FALSE),"C")</f>
        <v>A+</v>
      </c>
      <c r="H422">
        <f>IFERROR(VLOOKUP($A422,Sheet2!$A$2:$C$397,3,FALSE),0)</f>
        <v>0.61341175999999997</v>
      </c>
      <c r="I422">
        <f>VLOOKUP($G422,Sheet2!$F$4:$G$16,2,FALSE)</f>
        <v>4</v>
      </c>
      <c r="J422">
        <f t="shared" si="25"/>
        <v>46.693294119999997</v>
      </c>
      <c r="K422">
        <f t="shared" si="26"/>
        <v>48.306705880000003</v>
      </c>
      <c r="L422">
        <f t="shared" si="27"/>
        <v>-1.6134117600000053</v>
      </c>
    </row>
    <row r="423" spans="1:12" x14ac:dyDescent="0.3">
      <c r="A423" t="s">
        <v>10</v>
      </c>
      <c r="B423" t="s">
        <v>1637</v>
      </c>
      <c r="C423">
        <v>37</v>
      </c>
      <c r="D423">
        <v>55</v>
      </c>
      <c r="E423">
        <f t="shared" si="24"/>
        <v>-18</v>
      </c>
      <c r="F423" t="s">
        <v>1953</v>
      </c>
      <c r="G423" t="str">
        <f>IFERROR(VLOOKUP($A423,Sheet2!$A$2:$C$397,2,FALSE),"C")</f>
        <v>B+</v>
      </c>
      <c r="H423">
        <f>IFERROR(VLOOKUP($A423,Sheet2!$A$2:$C$397,3,FALSE),0)</f>
        <v>0.59550000000000003</v>
      </c>
      <c r="I423">
        <f>VLOOKUP($G423,Sheet2!$F$4:$G$16,2,FALSE)</f>
        <v>3.3</v>
      </c>
      <c r="J423">
        <f t="shared" si="25"/>
        <v>36.702249999999999</v>
      </c>
      <c r="K423">
        <f t="shared" si="26"/>
        <v>55.297750000000001</v>
      </c>
      <c r="L423">
        <f t="shared" si="27"/>
        <v>-18.595500000000001</v>
      </c>
    </row>
    <row r="424" spans="1:12" x14ac:dyDescent="0.3">
      <c r="A424" t="s">
        <v>366</v>
      </c>
      <c r="B424" t="s">
        <v>1638</v>
      </c>
      <c r="C424">
        <v>42</v>
      </c>
      <c r="D424">
        <v>52</v>
      </c>
      <c r="E424">
        <f t="shared" si="24"/>
        <v>-10</v>
      </c>
      <c r="F424" t="s">
        <v>1953</v>
      </c>
      <c r="G424" t="str">
        <f>IFERROR(VLOOKUP($A424,Sheet2!$A$2:$C$397,2,FALSE),"C")</f>
        <v>A</v>
      </c>
      <c r="H424">
        <f>IFERROR(VLOOKUP($A424,Sheet2!$A$2:$C$397,3,FALSE),0)</f>
        <v>-1.5</v>
      </c>
      <c r="I424">
        <f>VLOOKUP($G424,Sheet2!$F$4:$G$16,2,FALSE)</f>
        <v>4</v>
      </c>
      <c r="J424">
        <f t="shared" si="25"/>
        <v>42.75</v>
      </c>
      <c r="K424">
        <f t="shared" si="26"/>
        <v>51.25</v>
      </c>
      <c r="L424">
        <f t="shared" si="27"/>
        <v>-8.5</v>
      </c>
    </row>
    <row r="425" spans="1:12" x14ac:dyDescent="0.3">
      <c r="A425" t="s">
        <v>5</v>
      </c>
      <c r="B425" t="s">
        <v>1639</v>
      </c>
      <c r="C425">
        <v>46</v>
      </c>
      <c r="D425">
        <v>46</v>
      </c>
      <c r="E425">
        <f t="shared" si="24"/>
        <v>0</v>
      </c>
      <c r="F425" t="s">
        <v>1953</v>
      </c>
      <c r="G425" t="str">
        <f>IFERROR(VLOOKUP($A425,Sheet2!$A$2:$C$397,2,FALSE),"C")</f>
        <v>A-</v>
      </c>
      <c r="H425">
        <f>IFERROR(VLOOKUP($A425,Sheet2!$A$2:$C$397,3,FALSE),0)</f>
        <v>0.43547944999999999</v>
      </c>
      <c r="I425">
        <f>VLOOKUP($G425,Sheet2!$F$4:$G$16,2,FALSE)</f>
        <v>3.7</v>
      </c>
      <c r="J425">
        <f t="shared" si="25"/>
        <v>45.782260274999999</v>
      </c>
      <c r="K425">
        <f t="shared" si="26"/>
        <v>46.217739725000001</v>
      </c>
      <c r="L425">
        <f t="shared" si="27"/>
        <v>-0.43547945000000254</v>
      </c>
    </row>
    <row r="426" spans="1:12" x14ac:dyDescent="0.3">
      <c r="A426" t="s">
        <v>11</v>
      </c>
      <c r="B426" t="s">
        <v>1640</v>
      </c>
      <c r="C426">
        <v>47</v>
      </c>
      <c r="D426">
        <v>48</v>
      </c>
      <c r="E426">
        <f t="shared" si="24"/>
        <v>-1</v>
      </c>
      <c r="F426" t="s">
        <v>1953</v>
      </c>
      <c r="G426" t="str">
        <f>IFERROR(VLOOKUP($A426,Sheet2!$A$2:$C$397,2,FALSE),"C")</f>
        <v>B-</v>
      </c>
      <c r="H426">
        <f>IFERROR(VLOOKUP($A426,Sheet2!$A$2:$C$397,3,FALSE),0)</f>
        <v>0.62980391999999996</v>
      </c>
      <c r="I426">
        <f>VLOOKUP($G426,Sheet2!$F$4:$G$16,2,FALSE)</f>
        <v>2.7</v>
      </c>
      <c r="J426">
        <f t="shared" si="25"/>
        <v>46.68509804</v>
      </c>
      <c r="K426">
        <f t="shared" si="26"/>
        <v>48.31490196</v>
      </c>
      <c r="L426">
        <f t="shared" si="27"/>
        <v>-1.6298039200000005</v>
      </c>
    </row>
    <row r="427" spans="1:12" x14ac:dyDescent="0.3">
      <c r="A427" t="s">
        <v>10</v>
      </c>
      <c r="B427" t="s">
        <v>1640</v>
      </c>
      <c r="C427">
        <v>38</v>
      </c>
      <c r="D427">
        <v>54</v>
      </c>
      <c r="E427">
        <f t="shared" si="24"/>
        <v>-16</v>
      </c>
      <c r="F427" t="s">
        <v>1953</v>
      </c>
      <c r="G427" t="str">
        <f>IFERROR(VLOOKUP($A427,Sheet2!$A$2:$C$397,2,FALSE),"C")</f>
        <v>B+</v>
      </c>
      <c r="H427">
        <f>IFERROR(VLOOKUP($A427,Sheet2!$A$2:$C$397,3,FALSE),0)</f>
        <v>0.59550000000000003</v>
      </c>
      <c r="I427">
        <f>VLOOKUP($G427,Sheet2!$F$4:$G$16,2,FALSE)</f>
        <v>3.3</v>
      </c>
      <c r="J427">
        <f t="shared" si="25"/>
        <v>37.702249999999999</v>
      </c>
      <c r="K427">
        <f t="shared" si="26"/>
        <v>54.297750000000001</v>
      </c>
      <c r="L427">
        <f t="shared" si="27"/>
        <v>-16.595500000000001</v>
      </c>
    </row>
    <row r="428" spans="1:12" x14ac:dyDescent="0.3">
      <c r="A428" t="s">
        <v>16</v>
      </c>
      <c r="B428" t="s">
        <v>1641</v>
      </c>
      <c r="C428">
        <v>44</v>
      </c>
      <c r="D428">
        <v>54</v>
      </c>
      <c r="E428">
        <f t="shared" si="24"/>
        <v>-10</v>
      </c>
      <c r="F428" t="s">
        <v>1953</v>
      </c>
      <c r="G428" t="str">
        <f>IFERROR(VLOOKUP($A428,Sheet2!$A$2:$C$397,2,FALSE),"C")</f>
        <v>B</v>
      </c>
      <c r="H428">
        <f>IFERROR(VLOOKUP($A428,Sheet2!$A$2:$C$397,3,FALSE),0)</f>
        <v>0.26403360999999997</v>
      </c>
      <c r="I428">
        <f>VLOOKUP($G428,Sheet2!$F$4:$G$16,2,FALSE)</f>
        <v>3</v>
      </c>
      <c r="J428">
        <f t="shared" si="25"/>
        <v>43.867983195000001</v>
      </c>
      <c r="K428">
        <f t="shared" si="26"/>
        <v>54.132016804999999</v>
      </c>
      <c r="L428">
        <f t="shared" si="27"/>
        <v>-10.264033609999998</v>
      </c>
    </row>
    <row r="429" spans="1:12" x14ac:dyDescent="0.3">
      <c r="A429" t="s">
        <v>10</v>
      </c>
      <c r="B429" t="s">
        <v>1642</v>
      </c>
      <c r="C429">
        <v>39</v>
      </c>
      <c r="D429">
        <v>55</v>
      </c>
      <c r="E429">
        <f t="shared" si="24"/>
        <v>-16</v>
      </c>
      <c r="F429" t="s">
        <v>1953</v>
      </c>
      <c r="G429" t="str">
        <f>IFERROR(VLOOKUP($A429,Sheet2!$A$2:$C$397,2,FALSE),"C")</f>
        <v>B+</v>
      </c>
      <c r="H429">
        <f>IFERROR(VLOOKUP($A429,Sheet2!$A$2:$C$397,3,FALSE),0)</f>
        <v>0.59550000000000003</v>
      </c>
      <c r="I429">
        <f>VLOOKUP($G429,Sheet2!$F$4:$G$16,2,FALSE)</f>
        <v>3.3</v>
      </c>
      <c r="J429">
        <f t="shared" si="25"/>
        <v>38.702249999999999</v>
      </c>
      <c r="K429">
        <f t="shared" si="26"/>
        <v>55.297750000000001</v>
      </c>
      <c r="L429">
        <f t="shared" si="27"/>
        <v>-16.595500000000001</v>
      </c>
    </row>
    <row r="430" spans="1:12" x14ac:dyDescent="0.3">
      <c r="A430" t="s">
        <v>16</v>
      </c>
      <c r="B430" t="s">
        <v>991</v>
      </c>
      <c r="C430">
        <v>45</v>
      </c>
      <c r="D430">
        <v>53</v>
      </c>
      <c r="E430">
        <f t="shared" si="24"/>
        <v>-8</v>
      </c>
      <c r="F430" t="s">
        <v>1953</v>
      </c>
      <c r="G430" t="str">
        <f>IFERROR(VLOOKUP($A430,Sheet2!$A$2:$C$397,2,FALSE),"C")</f>
        <v>B</v>
      </c>
      <c r="H430">
        <f>IFERROR(VLOOKUP($A430,Sheet2!$A$2:$C$397,3,FALSE),0)</f>
        <v>0.26403360999999997</v>
      </c>
      <c r="I430">
        <f>VLOOKUP($G430,Sheet2!$F$4:$G$16,2,FALSE)</f>
        <v>3</v>
      </c>
      <c r="J430">
        <f t="shared" si="25"/>
        <v>44.867983195000001</v>
      </c>
      <c r="K430">
        <f t="shared" si="26"/>
        <v>53.132016804999999</v>
      </c>
      <c r="L430">
        <f t="shared" si="27"/>
        <v>-8.2640336099999985</v>
      </c>
    </row>
    <row r="431" spans="1:12" x14ac:dyDescent="0.3">
      <c r="A431" t="s">
        <v>10</v>
      </c>
      <c r="B431" t="s">
        <v>1643</v>
      </c>
      <c r="C431">
        <v>41</v>
      </c>
      <c r="D431">
        <v>53</v>
      </c>
      <c r="E431">
        <f t="shared" si="24"/>
        <v>-12</v>
      </c>
      <c r="F431" t="s">
        <v>1953</v>
      </c>
      <c r="G431" t="str">
        <f>IFERROR(VLOOKUP($A431,Sheet2!$A$2:$C$397,2,FALSE),"C")</f>
        <v>B+</v>
      </c>
      <c r="H431">
        <f>IFERROR(VLOOKUP($A431,Sheet2!$A$2:$C$397,3,FALSE),0)</f>
        <v>0.59550000000000003</v>
      </c>
      <c r="I431">
        <f>VLOOKUP($G431,Sheet2!$F$4:$G$16,2,FALSE)</f>
        <v>3.3</v>
      </c>
      <c r="J431">
        <f t="shared" si="25"/>
        <v>40.702249999999999</v>
      </c>
      <c r="K431">
        <f t="shared" si="26"/>
        <v>53.297750000000001</v>
      </c>
      <c r="L431">
        <f t="shared" si="27"/>
        <v>-12.595500000000001</v>
      </c>
    </row>
    <row r="432" spans="1:12" x14ac:dyDescent="0.3">
      <c r="A432" t="s">
        <v>16</v>
      </c>
      <c r="B432" t="s">
        <v>992</v>
      </c>
      <c r="C432">
        <v>41</v>
      </c>
      <c r="D432">
        <v>56</v>
      </c>
      <c r="E432">
        <f t="shared" si="24"/>
        <v>-15</v>
      </c>
      <c r="F432" t="s">
        <v>1953</v>
      </c>
      <c r="G432" t="str">
        <f>IFERROR(VLOOKUP($A432,Sheet2!$A$2:$C$397,2,FALSE),"C")</f>
        <v>B</v>
      </c>
      <c r="H432">
        <f>IFERROR(VLOOKUP($A432,Sheet2!$A$2:$C$397,3,FALSE),0)</f>
        <v>0.26403360999999997</v>
      </c>
      <c r="I432">
        <f>VLOOKUP($G432,Sheet2!$F$4:$G$16,2,FALSE)</f>
        <v>3</v>
      </c>
      <c r="J432">
        <f t="shared" si="25"/>
        <v>40.867983195000001</v>
      </c>
      <c r="K432">
        <f t="shared" si="26"/>
        <v>56.132016804999999</v>
      </c>
      <c r="L432">
        <f t="shared" si="27"/>
        <v>-15.264033609999998</v>
      </c>
    </row>
    <row r="433" spans="1:12" x14ac:dyDescent="0.3">
      <c r="A433" t="s">
        <v>10</v>
      </c>
      <c r="B433" t="s">
        <v>992</v>
      </c>
      <c r="C433">
        <v>37</v>
      </c>
      <c r="D433">
        <v>54</v>
      </c>
      <c r="E433">
        <f t="shared" si="24"/>
        <v>-17</v>
      </c>
      <c r="F433" t="s">
        <v>1953</v>
      </c>
      <c r="G433" t="str">
        <f>IFERROR(VLOOKUP($A433,Sheet2!$A$2:$C$397,2,FALSE),"C")</f>
        <v>B+</v>
      </c>
      <c r="H433">
        <f>IFERROR(VLOOKUP($A433,Sheet2!$A$2:$C$397,3,FALSE),0)</f>
        <v>0.59550000000000003</v>
      </c>
      <c r="I433">
        <f>VLOOKUP($G433,Sheet2!$F$4:$G$16,2,FALSE)</f>
        <v>3.3</v>
      </c>
      <c r="J433">
        <f t="shared" si="25"/>
        <v>36.702249999999999</v>
      </c>
      <c r="K433">
        <f t="shared" si="26"/>
        <v>54.297750000000001</v>
      </c>
      <c r="L433">
        <f t="shared" si="27"/>
        <v>-17.595500000000001</v>
      </c>
    </row>
    <row r="434" spans="1:12" x14ac:dyDescent="0.3">
      <c r="A434" t="s">
        <v>9</v>
      </c>
      <c r="B434" t="s">
        <v>1644</v>
      </c>
      <c r="C434">
        <v>48</v>
      </c>
      <c r="D434">
        <v>50</v>
      </c>
      <c r="E434">
        <f t="shared" si="24"/>
        <v>-2</v>
      </c>
      <c r="F434" t="s">
        <v>1953</v>
      </c>
      <c r="G434" t="str">
        <f>IFERROR(VLOOKUP($A434,Sheet2!$A$2:$C$397,2,FALSE),"C")</f>
        <v>B+</v>
      </c>
      <c r="H434">
        <f>IFERROR(VLOOKUP($A434,Sheet2!$A$2:$C$397,3,FALSE),0)</f>
        <v>6.0699999999999997E-2</v>
      </c>
      <c r="I434">
        <f>VLOOKUP($G434,Sheet2!$F$4:$G$16,2,FALSE)</f>
        <v>3.3</v>
      </c>
      <c r="J434">
        <f t="shared" si="25"/>
        <v>47.969650000000001</v>
      </c>
      <c r="K434">
        <f t="shared" si="26"/>
        <v>50.030349999999999</v>
      </c>
      <c r="L434">
        <f t="shared" si="27"/>
        <v>-2.0606999999999971</v>
      </c>
    </row>
    <row r="435" spans="1:12" x14ac:dyDescent="0.3">
      <c r="A435" t="s">
        <v>16</v>
      </c>
      <c r="B435" t="s">
        <v>996</v>
      </c>
      <c r="C435">
        <v>44</v>
      </c>
      <c r="D435">
        <v>54</v>
      </c>
      <c r="E435">
        <f t="shared" si="24"/>
        <v>-10</v>
      </c>
      <c r="F435" t="s">
        <v>1953</v>
      </c>
      <c r="G435" t="str">
        <f>IFERROR(VLOOKUP($A435,Sheet2!$A$2:$C$397,2,FALSE),"C")</f>
        <v>B</v>
      </c>
      <c r="H435">
        <f>IFERROR(VLOOKUP($A435,Sheet2!$A$2:$C$397,3,FALSE),0)</f>
        <v>0.26403360999999997</v>
      </c>
      <c r="I435">
        <f>VLOOKUP($G435,Sheet2!$F$4:$G$16,2,FALSE)</f>
        <v>3</v>
      </c>
      <c r="J435">
        <f t="shared" si="25"/>
        <v>43.867983195000001</v>
      </c>
      <c r="K435">
        <f t="shared" si="26"/>
        <v>54.132016804999999</v>
      </c>
      <c r="L435">
        <f t="shared" si="27"/>
        <v>-10.264033609999998</v>
      </c>
    </row>
    <row r="436" spans="1:12" x14ac:dyDescent="0.3">
      <c r="A436" t="s">
        <v>13</v>
      </c>
      <c r="B436" t="s">
        <v>1645</v>
      </c>
      <c r="C436">
        <v>39</v>
      </c>
      <c r="D436">
        <v>57</v>
      </c>
      <c r="E436">
        <f t="shared" si="24"/>
        <v>-18</v>
      </c>
      <c r="F436" t="s">
        <v>1953</v>
      </c>
      <c r="G436" t="str">
        <f>IFERROR(VLOOKUP($A436,Sheet2!$A$2:$C$397,2,FALSE),"C")</f>
        <v>A+</v>
      </c>
      <c r="H436">
        <f>IFERROR(VLOOKUP($A436,Sheet2!$A$2:$C$397,3,FALSE),0)</f>
        <v>0.61341175999999997</v>
      </c>
      <c r="I436">
        <f>VLOOKUP($G436,Sheet2!$F$4:$G$16,2,FALSE)</f>
        <v>4</v>
      </c>
      <c r="J436">
        <f t="shared" si="25"/>
        <v>38.693294119999997</v>
      </c>
      <c r="K436">
        <f t="shared" si="26"/>
        <v>57.306705880000003</v>
      </c>
      <c r="L436">
        <f t="shared" si="27"/>
        <v>-18.613411760000005</v>
      </c>
    </row>
    <row r="437" spans="1:12" x14ac:dyDescent="0.3">
      <c r="A437" t="s">
        <v>4</v>
      </c>
      <c r="B437" t="s">
        <v>1645</v>
      </c>
      <c r="C437">
        <v>45</v>
      </c>
      <c r="D437">
        <v>50</v>
      </c>
      <c r="E437">
        <f t="shared" si="24"/>
        <v>-5</v>
      </c>
      <c r="F437" t="s">
        <v>1953</v>
      </c>
      <c r="G437" t="str">
        <f>IFERROR(VLOOKUP($A437,Sheet2!$A$2:$C$397,2,FALSE),"C")</f>
        <v>A-</v>
      </c>
      <c r="H437">
        <f>IFERROR(VLOOKUP($A437,Sheet2!$A$2:$C$397,3,FALSE),0)</f>
        <v>0.80923076999999999</v>
      </c>
      <c r="I437">
        <f>VLOOKUP($G437,Sheet2!$F$4:$G$16,2,FALSE)</f>
        <v>3.7</v>
      </c>
      <c r="J437">
        <f t="shared" si="25"/>
        <v>44.595384615</v>
      </c>
      <c r="K437">
        <f t="shared" si="26"/>
        <v>50.404615385</v>
      </c>
      <c r="L437">
        <f t="shared" si="27"/>
        <v>-5.8092307699999992</v>
      </c>
    </row>
    <row r="438" spans="1:12" x14ac:dyDescent="0.3">
      <c r="A438" t="s">
        <v>10</v>
      </c>
      <c r="B438" t="s">
        <v>1645</v>
      </c>
      <c r="C438">
        <v>37</v>
      </c>
      <c r="D438">
        <v>54</v>
      </c>
      <c r="E438">
        <f t="shared" si="24"/>
        <v>-17</v>
      </c>
      <c r="F438" t="s">
        <v>1953</v>
      </c>
      <c r="G438" t="str">
        <f>IFERROR(VLOOKUP($A438,Sheet2!$A$2:$C$397,2,FALSE),"C")</f>
        <v>B+</v>
      </c>
      <c r="H438">
        <f>IFERROR(VLOOKUP($A438,Sheet2!$A$2:$C$397,3,FALSE),0)</f>
        <v>0.59550000000000003</v>
      </c>
      <c r="I438">
        <f>VLOOKUP($G438,Sheet2!$F$4:$G$16,2,FALSE)</f>
        <v>3.3</v>
      </c>
      <c r="J438">
        <f t="shared" si="25"/>
        <v>36.702249999999999</v>
      </c>
      <c r="K438">
        <f t="shared" si="26"/>
        <v>54.297750000000001</v>
      </c>
      <c r="L438">
        <f t="shared" si="27"/>
        <v>-17.595500000000001</v>
      </c>
    </row>
    <row r="439" spans="1:12" x14ac:dyDescent="0.3">
      <c r="A439" t="s">
        <v>8</v>
      </c>
      <c r="B439" t="s">
        <v>1646</v>
      </c>
      <c r="C439">
        <v>43</v>
      </c>
      <c r="D439">
        <v>50</v>
      </c>
      <c r="E439">
        <f t="shared" si="24"/>
        <v>-7</v>
      </c>
      <c r="F439" t="s">
        <v>1953</v>
      </c>
      <c r="G439" t="str">
        <f>IFERROR(VLOOKUP($A439,Sheet2!$A$2:$C$397,2,FALSE),"C")</f>
        <v>B</v>
      </c>
      <c r="H439">
        <f>IFERROR(VLOOKUP($A439,Sheet2!$A$2:$C$397,3,FALSE),0)</f>
        <v>-0.97508196999999996</v>
      </c>
      <c r="I439">
        <f>VLOOKUP($G439,Sheet2!$F$4:$G$16,2,FALSE)</f>
        <v>3</v>
      </c>
      <c r="J439">
        <f t="shared" si="25"/>
        <v>43.487540985000003</v>
      </c>
      <c r="K439">
        <f t="shared" si="26"/>
        <v>49.512459014999997</v>
      </c>
      <c r="L439">
        <f t="shared" si="27"/>
        <v>-6.0249180299999949</v>
      </c>
    </row>
    <row r="440" spans="1:12" x14ac:dyDescent="0.3">
      <c r="A440" t="s">
        <v>366</v>
      </c>
      <c r="B440" t="s">
        <v>997</v>
      </c>
      <c r="C440">
        <v>42</v>
      </c>
      <c r="D440">
        <v>53</v>
      </c>
      <c r="E440">
        <f t="shared" si="24"/>
        <v>-11</v>
      </c>
      <c r="F440" t="s">
        <v>1953</v>
      </c>
      <c r="G440" t="str">
        <f>IFERROR(VLOOKUP($A440,Sheet2!$A$2:$C$397,2,FALSE),"C")</f>
        <v>A</v>
      </c>
      <c r="H440">
        <f>IFERROR(VLOOKUP($A440,Sheet2!$A$2:$C$397,3,FALSE),0)</f>
        <v>-1.5</v>
      </c>
      <c r="I440">
        <f>VLOOKUP($G440,Sheet2!$F$4:$G$16,2,FALSE)</f>
        <v>4</v>
      </c>
      <c r="J440">
        <f t="shared" si="25"/>
        <v>42.75</v>
      </c>
      <c r="K440">
        <f t="shared" si="26"/>
        <v>52.25</v>
      </c>
      <c r="L440">
        <f t="shared" si="27"/>
        <v>-9.5</v>
      </c>
    </row>
    <row r="441" spans="1:12" x14ac:dyDescent="0.3">
      <c r="A441" t="s">
        <v>16</v>
      </c>
      <c r="B441" t="s">
        <v>999</v>
      </c>
      <c r="C441">
        <v>42</v>
      </c>
      <c r="D441">
        <v>55</v>
      </c>
      <c r="E441">
        <f t="shared" si="24"/>
        <v>-13</v>
      </c>
      <c r="F441" t="s">
        <v>1953</v>
      </c>
      <c r="G441" t="str">
        <f>IFERROR(VLOOKUP($A441,Sheet2!$A$2:$C$397,2,FALSE),"C")</f>
        <v>B</v>
      </c>
      <c r="H441">
        <f>IFERROR(VLOOKUP($A441,Sheet2!$A$2:$C$397,3,FALSE),0)</f>
        <v>0.26403360999999997</v>
      </c>
      <c r="I441">
        <f>VLOOKUP($G441,Sheet2!$F$4:$G$16,2,FALSE)</f>
        <v>3</v>
      </c>
      <c r="J441">
        <f t="shared" si="25"/>
        <v>41.867983195000001</v>
      </c>
      <c r="K441">
        <f t="shared" si="26"/>
        <v>55.132016804999999</v>
      </c>
      <c r="L441">
        <f t="shared" si="27"/>
        <v>-13.264033609999998</v>
      </c>
    </row>
    <row r="442" spans="1:12" x14ac:dyDescent="0.3">
      <c r="A442" t="s">
        <v>10</v>
      </c>
      <c r="B442" t="s">
        <v>997</v>
      </c>
      <c r="C442">
        <v>37</v>
      </c>
      <c r="D442">
        <v>55</v>
      </c>
      <c r="E442">
        <f t="shared" si="24"/>
        <v>-18</v>
      </c>
      <c r="F442" t="s">
        <v>1953</v>
      </c>
      <c r="G442" t="str">
        <f>IFERROR(VLOOKUP($A442,Sheet2!$A$2:$C$397,2,FALSE),"C")</f>
        <v>B+</v>
      </c>
      <c r="H442">
        <f>IFERROR(VLOOKUP($A442,Sheet2!$A$2:$C$397,3,FALSE),0)</f>
        <v>0.59550000000000003</v>
      </c>
      <c r="I442">
        <f>VLOOKUP($G442,Sheet2!$F$4:$G$16,2,FALSE)</f>
        <v>3.3</v>
      </c>
      <c r="J442">
        <f t="shared" si="25"/>
        <v>36.702249999999999</v>
      </c>
      <c r="K442">
        <f t="shared" si="26"/>
        <v>55.297750000000001</v>
      </c>
      <c r="L442">
        <f t="shared" si="27"/>
        <v>-18.595500000000001</v>
      </c>
    </row>
    <row r="443" spans="1:12" x14ac:dyDescent="0.3">
      <c r="A443" t="s">
        <v>6</v>
      </c>
      <c r="B443" t="s">
        <v>999</v>
      </c>
      <c r="C443">
        <v>41</v>
      </c>
      <c r="D443">
        <v>58</v>
      </c>
      <c r="E443">
        <f t="shared" si="24"/>
        <v>-17</v>
      </c>
      <c r="F443" t="s">
        <v>1953</v>
      </c>
      <c r="G443" t="str">
        <f>IFERROR(VLOOKUP($A443,Sheet2!$A$2:$C$397,2,FALSE),"C")</f>
        <v>B</v>
      </c>
      <c r="H443">
        <f>IFERROR(VLOOKUP($A443,Sheet2!$A$2:$C$397,3,FALSE),0)</f>
        <v>0.25490195999999998</v>
      </c>
      <c r="I443">
        <f>VLOOKUP($G443,Sheet2!$F$4:$G$16,2,FALSE)</f>
        <v>3</v>
      </c>
      <c r="J443">
        <f t="shared" si="25"/>
        <v>40.872549020000001</v>
      </c>
      <c r="K443">
        <f t="shared" si="26"/>
        <v>58.127450979999999</v>
      </c>
      <c r="L443">
        <f t="shared" si="27"/>
        <v>-17.254901959999998</v>
      </c>
    </row>
    <row r="444" spans="1:12" x14ac:dyDescent="0.3">
      <c r="A444" t="s">
        <v>12</v>
      </c>
      <c r="B444" t="s">
        <v>997</v>
      </c>
      <c r="C444">
        <v>43</v>
      </c>
      <c r="D444">
        <v>52</v>
      </c>
      <c r="E444">
        <f t="shared" si="24"/>
        <v>-9</v>
      </c>
      <c r="F444" t="s">
        <v>1953</v>
      </c>
      <c r="G444" t="str">
        <f>IFERROR(VLOOKUP($A444,Sheet2!$A$2:$C$397,2,FALSE),"C")</f>
        <v>A</v>
      </c>
      <c r="H444">
        <f>IFERROR(VLOOKUP($A444,Sheet2!$A$2:$C$397,3,FALSE),0)</f>
        <v>-0.45775194000000002</v>
      </c>
      <c r="I444">
        <f>VLOOKUP($G444,Sheet2!$F$4:$G$16,2,FALSE)</f>
        <v>4</v>
      </c>
      <c r="J444">
        <f t="shared" si="25"/>
        <v>43.228875969999997</v>
      </c>
      <c r="K444">
        <f t="shared" si="26"/>
        <v>51.771124030000003</v>
      </c>
      <c r="L444">
        <f t="shared" si="27"/>
        <v>-8.5422480600000057</v>
      </c>
    </row>
    <row r="445" spans="1:12" x14ac:dyDescent="0.3">
      <c r="A445" t="s">
        <v>11</v>
      </c>
      <c r="B445" t="s">
        <v>1647</v>
      </c>
      <c r="C445">
        <v>42</v>
      </c>
      <c r="D445">
        <v>51</v>
      </c>
      <c r="E445">
        <f t="shared" si="24"/>
        <v>-9</v>
      </c>
      <c r="F445" t="s">
        <v>1953</v>
      </c>
      <c r="G445" t="str">
        <f>IFERROR(VLOOKUP($A445,Sheet2!$A$2:$C$397,2,FALSE),"C")</f>
        <v>B-</v>
      </c>
      <c r="H445">
        <f>IFERROR(VLOOKUP($A445,Sheet2!$A$2:$C$397,3,FALSE),0)</f>
        <v>0.62980391999999996</v>
      </c>
      <c r="I445">
        <f>VLOOKUP($G445,Sheet2!$F$4:$G$16,2,FALSE)</f>
        <v>2.7</v>
      </c>
      <c r="J445">
        <f t="shared" si="25"/>
        <v>41.68509804</v>
      </c>
      <c r="K445">
        <f t="shared" si="26"/>
        <v>51.31490196</v>
      </c>
      <c r="L445">
        <f t="shared" si="27"/>
        <v>-9.6298039200000005</v>
      </c>
    </row>
    <row r="446" spans="1:12" x14ac:dyDescent="0.3">
      <c r="A446" t="s">
        <v>505</v>
      </c>
      <c r="B446" t="s">
        <v>1001</v>
      </c>
      <c r="C446">
        <v>39</v>
      </c>
      <c r="D446">
        <v>52</v>
      </c>
      <c r="E446">
        <f t="shared" si="24"/>
        <v>-13</v>
      </c>
      <c r="F446" t="s">
        <v>1953</v>
      </c>
      <c r="G446" t="str">
        <f>IFERROR(VLOOKUP($A446,Sheet2!$A$2:$C$397,2,FALSE),"C")</f>
        <v>C</v>
      </c>
      <c r="H446">
        <f>IFERROR(VLOOKUP($A446,Sheet2!$A$2:$C$397,3,FALSE),0)</f>
        <v>0</v>
      </c>
      <c r="I446">
        <f>VLOOKUP($G446,Sheet2!$F$4:$G$16,2,FALSE)</f>
        <v>2</v>
      </c>
      <c r="J446">
        <f t="shared" si="25"/>
        <v>39</v>
      </c>
      <c r="K446">
        <f t="shared" si="26"/>
        <v>52</v>
      </c>
      <c r="L446">
        <f t="shared" si="27"/>
        <v>-13</v>
      </c>
    </row>
    <row r="447" spans="1:12" x14ac:dyDescent="0.3">
      <c r="A447" t="s">
        <v>10</v>
      </c>
      <c r="B447" t="s">
        <v>1648</v>
      </c>
      <c r="C447">
        <v>40</v>
      </c>
      <c r="D447">
        <v>53</v>
      </c>
      <c r="E447">
        <f t="shared" si="24"/>
        <v>-13</v>
      </c>
      <c r="F447" t="s">
        <v>1953</v>
      </c>
      <c r="G447" t="str">
        <f>IFERROR(VLOOKUP($A447,Sheet2!$A$2:$C$397,2,FALSE),"C")</f>
        <v>B+</v>
      </c>
      <c r="H447">
        <f>IFERROR(VLOOKUP($A447,Sheet2!$A$2:$C$397,3,FALSE),0)</f>
        <v>0.59550000000000003</v>
      </c>
      <c r="I447">
        <f>VLOOKUP($G447,Sheet2!$F$4:$G$16,2,FALSE)</f>
        <v>3.3</v>
      </c>
      <c r="J447">
        <f t="shared" si="25"/>
        <v>39.702249999999999</v>
      </c>
      <c r="K447">
        <f t="shared" si="26"/>
        <v>53.297750000000001</v>
      </c>
      <c r="L447">
        <f t="shared" si="27"/>
        <v>-13.595500000000001</v>
      </c>
    </row>
    <row r="448" spans="1:12" x14ac:dyDescent="0.3">
      <c r="A448" t="s">
        <v>16</v>
      </c>
      <c r="B448" t="s">
        <v>1003</v>
      </c>
      <c r="C448">
        <v>43</v>
      </c>
      <c r="D448">
        <v>55</v>
      </c>
      <c r="E448">
        <f t="shared" si="24"/>
        <v>-12</v>
      </c>
      <c r="F448" t="s">
        <v>1953</v>
      </c>
      <c r="G448" t="str">
        <f>IFERROR(VLOOKUP($A448,Sheet2!$A$2:$C$397,2,FALSE),"C")</f>
        <v>B</v>
      </c>
      <c r="H448">
        <f>IFERROR(VLOOKUP($A448,Sheet2!$A$2:$C$397,3,FALSE),0)</f>
        <v>0.26403360999999997</v>
      </c>
      <c r="I448">
        <f>VLOOKUP($G448,Sheet2!$F$4:$G$16,2,FALSE)</f>
        <v>3</v>
      </c>
      <c r="J448">
        <f t="shared" si="25"/>
        <v>42.867983195000001</v>
      </c>
      <c r="K448">
        <f t="shared" si="26"/>
        <v>55.132016804999999</v>
      </c>
      <c r="L448">
        <f t="shared" si="27"/>
        <v>-12.264033609999998</v>
      </c>
    </row>
    <row r="449" spans="1:12" x14ac:dyDescent="0.3">
      <c r="A449" t="s">
        <v>10</v>
      </c>
      <c r="B449" t="s">
        <v>1649</v>
      </c>
      <c r="C449">
        <v>37</v>
      </c>
      <c r="D449">
        <v>56</v>
      </c>
      <c r="E449">
        <f t="shared" si="24"/>
        <v>-19</v>
      </c>
      <c r="F449" t="s">
        <v>1953</v>
      </c>
      <c r="G449" t="str">
        <f>IFERROR(VLOOKUP($A449,Sheet2!$A$2:$C$397,2,FALSE),"C")</f>
        <v>B+</v>
      </c>
      <c r="H449">
        <f>IFERROR(VLOOKUP($A449,Sheet2!$A$2:$C$397,3,FALSE),0)</f>
        <v>0.59550000000000003</v>
      </c>
      <c r="I449">
        <f>VLOOKUP($G449,Sheet2!$F$4:$G$16,2,FALSE)</f>
        <v>3.3</v>
      </c>
      <c r="J449">
        <f t="shared" si="25"/>
        <v>36.702249999999999</v>
      </c>
      <c r="K449">
        <f t="shared" si="26"/>
        <v>56.297750000000001</v>
      </c>
      <c r="L449">
        <f t="shared" si="27"/>
        <v>-19.595500000000001</v>
      </c>
    </row>
    <row r="450" spans="1:12" x14ac:dyDescent="0.3">
      <c r="A450" t="s">
        <v>16</v>
      </c>
      <c r="B450" t="s">
        <v>1006</v>
      </c>
      <c r="C450">
        <v>39</v>
      </c>
      <c r="D450">
        <v>58</v>
      </c>
      <c r="E450">
        <f t="shared" si="24"/>
        <v>-19</v>
      </c>
      <c r="F450" t="s">
        <v>1953</v>
      </c>
      <c r="G450" t="str">
        <f>IFERROR(VLOOKUP($A450,Sheet2!$A$2:$C$397,2,FALSE),"C")</f>
        <v>B</v>
      </c>
      <c r="H450">
        <f>IFERROR(VLOOKUP($A450,Sheet2!$A$2:$C$397,3,FALSE),0)</f>
        <v>0.26403360999999997</v>
      </c>
      <c r="I450">
        <f>VLOOKUP($G450,Sheet2!$F$4:$G$16,2,FALSE)</f>
        <v>3</v>
      </c>
      <c r="J450">
        <f t="shared" si="25"/>
        <v>38.867983195000001</v>
      </c>
      <c r="K450">
        <f t="shared" si="26"/>
        <v>58.132016804999999</v>
      </c>
      <c r="L450">
        <f t="shared" si="27"/>
        <v>-19.264033609999998</v>
      </c>
    </row>
    <row r="451" spans="1:12" x14ac:dyDescent="0.3">
      <c r="A451" t="s">
        <v>9</v>
      </c>
      <c r="B451" t="s">
        <v>1650</v>
      </c>
      <c r="C451">
        <v>44</v>
      </c>
      <c r="D451">
        <v>53</v>
      </c>
      <c r="E451">
        <f t="shared" ref="E451:E514" si="28">C451-D451</f>
        <v>-9</v>
      </c>
      <c r="F451" t="s">
        <v>1953</v>
      </c>
      <c r="G451" t="str">
        <f>IFERROR(VLOOKUP($A451,Sheet2!$A$2:$C$397,2,FALSE),"C")</f>
        <v>B+</v>
      </c>
      <c r="H451">
        <f>IFERROR(VLOOKUP($A451,Sheet2!$A$2:$C$397,3,FALSE),0)</f>
        <v>6.0699999999999997E-2</v>
      </c>
      <c r="I451">
        <f>VLOOKUP($G451,Sheet2!$F$4:$G$16,2,FALSE)</f>
        <v>3.3</v>
      </c>
      <c r="J451">
        <f t="shared" ref="J451:J514" si="29">IF(OR($F451="Bush",$F451="Trump"),C451+(H451/2),C451-(H451/2))</f>
        <v>43.969650000000001</v>
      </c>
      <c r="K451">
        <f t="shared" ref="K451:K514" si="30">IF(OR($F451="Bush",$F451="Trump"),D451-(H451/2),D451+(H451/2))</f>
        <v>53.030349999999999</v>
      </c>
      <c r="L451">
        <f t="shared" ref="L451:L514" si="31">J451-K451</f>
        <v>-9.0606999999999971</v>
      </c>
    </row>
    <row r="452" spans="1:12" x14ac:dyDescent="0.3">
      <c r="A452" t="s">
        <v>15</v>
      </c>
      <c r="B452" t="s">
        <v>1650</v>
      </c>
      <c r="C452">
        <v>39</v>
      </c>
      <c r="D452">
        <v>54</v>
      </c>
      <c r="E452">
        <f t="shared" si="28"/>
        <v>-15</v>
      </c>
      <c r="F452" t="s">
        <v>1953</v>
      </c>
      <c r="G452" t="str">
        <f>IFERROR(VLOOKUP($A452,Sheet2!$A$2:$C$397,2,FALSE),"C")</f>
        <v>A-</v>
      </c>
      <c r="H452">
        <f>IFERROR(VLOOKUP($A452,Sheet2!$A$2:$C$397,3,FALSE),0)</f>
        <v>6.8150290000000002E-2</v>
      </c>
      <c r="I452">
        <f>VLOOKUP($G452,Sheet2!$F$4:$G$16,2,FALSE)</f>
        <v>3.7</v>
      </c>
      <c r="J452">
        <f t="shared" si="29"/>
        <v>38.965924854999997</v>
      </c>
      <c r="K452">
        <f t="shared" si="30"/>
        <v>54.034075145000003</v>
      </c>
      <c r="L452">
        <f t="shared" si="31"/>
        <v>-15.068150290000005</v>
      </c>
    </row>
    <row r="453" spans="1:12" x14ac:dyDescent="0.3">
      <c r="A453" t="s">
        <v>16</v>
      </c>
      <c r="B453" t="s">
        <v>1007</v>
      </c>
      <c r="C453">
        <v>42</v>
      </c>
      <c r="D453">
        <v>56</v>
      </c>
      <c r="E453">
        <f t="shared" si="28"/>
        <v>-14</v>
      </c>
      <c r="F453" t="s">
        <v>1953</v>
      </c>
      <c r="G453" t="str">
        <f>IFERROR(VLOOKUP($A453,Sheet2!$A$2:$C$397,2,FALSE),"C")</f>
        <v>B</v>
      </c>
      <c r="H453">
        <f>IFERROR(VLOOKUP($A453,Sheet2!$A$2:$C$397,3,FALSE),0)</f>
        <v>0.26403360999999997</v>
      </c>
      <c r="I453">
        <f>VLOOKUP($G453,Sheet2!$F$4:$G$16,2,FALSE)</f>
        <v>3</v>
      </c>
      <c r="J453">
        <f t="shared" si="29"/>
        <v>41.867983195000001</v>
      </c>
      <c r="K453">
        <f t="shared" si="30"/>
        <v>56.132016804999999</v>
      </c>
      <c r="L453">
        <f t="shared" si="31"/>
        <v>-14.264033609999998</v>
      </c>
    </row>
    <row r="454" spans="1:12" x14ac:dyDescent="0.3">
      <c r="A454" t="s">
        <v>4</v>
      </c>
      <c r="B454" t="s">
        <v>1007</v>
      </c>
      <c r="C454">
        <v>44</v>
      </c>
      <c r="D454">
        <v>50</v>
      </c>
      <c r="E454">
        <f t="shared" si="28"/>
        <v>-6</v>
      </c>
      <c r="F454" t="s">
        <v>1953</v>
      </c>
      <c r="G454" t="str">
        <f>IFERROR(VLOOKUP($A454,Sheet2!$A$2:$C$397,2,FALSE),"C")</f>
        <v>A-</v>
      </c>
      <c r="H454">
        <f>IFERROR(VLOOKUP($A454,Sheet2!$A$2:$C$397,3,FALSE),0)</f>
        <v>0.80923076999999999</v>
      </c>
      <c r="I454">
        <f>VLOOKUP($G454,Sheet2!$F$4:$G$16,2,FALSE)</f>
        <v>3.7</v>
      </c>
      <c r="J454">
        <f t="shared" si="29"/>
        <v>43.595384615</v>
      </c>
      <c r="K454">
        <f t="shared" si="30"/>
        <v>50.404615385</v>
      </c>
      <c r="L454">
        <f t="shared" si="31"/>
        <v>-6.8092307699999992</v>
      </c>
    </row>
    <row r="455" spans="1:12" x14ac:dyDescent="0.3">
      <c r="A455" t="s">
        <v>10</v>
      </c>
      <c r="B455" t="s">
        <v>1651</v>
      </c>
      <c r="C455">
        <v>38</v>
      </c>
      <c r="D455">
        <v>55</v>
      </c>
      <c r="E455">
        <f t="shared" si="28"/>
        <v>-17</v>
      </c>
      <c r="F455" t="s">
        <v>1953</v>
      </c>
      <c r="G455" t="str">
        <f>IFERROR(VLOOKUP($A455,Sheet2!$A$2:$C$397,2,FALSE),"C")</f>
        <v>B+</v>
      </c>
      <c r="H455">
        <f>IFERROR(VLOOKUP($A455,Sheet2!$A$2:$C$397,3,FALSE),0)</f>
        <v>0.59550000000000003</v>
      </c>
      <c r="I455">
        <f>VLOOKUP($G455,Sheet2!$F$4:$G$16,2,FALSE)</f>
        <v>3.3</v>
      </c>
      <c r="J455">
        <f t="shared" si="29"/>
        <v>37.702249999999999</v>
      </c>
      <c r="K455">
        <f t="shared" si="30"/>
        <v>55.297750000000001</v>
      </c>
      <c r="L455">
        <f t="shared" si="31"/>
        <v>-17.595500000000001</v>
      </c>
    </row>
    <row r="456" spans="1:12" x14ac:dyDescent="0.3">
      <c r="A456" t="s">
        <v>16</v>
      </c>
      <c r="B456" t="s">
        <v>1011</v>
      </c>
      <c r="C456">
        <v>40</v>
      </c>
      <c r="D456">
        <v>58</v>
      </c>
      <c r="E456">
        <f t="shared" si="28"/>
        <v>-18</v>
      </c>
      <c r="F456" t="s">
        <v>1953</v>
      </c>
      <c r="G456" t="str">
        <f>IFERROR(VLOOKUP($A456,Sheet2!$A$2:$C$397,2,FALSE),"C")</f>
        <v>B</v>
      </c>
      <c r="H456">
        <f>IFERROR(VLOOKUP($A456,Sheet2!$A$2:$C$397,3,FALSE),0)</f>
        <v>0.26403360999999997</v>
      </c>
      <c r="I456">
        <f>VLOOKUP($G456,Sheet2!$F$4:$G$16,2,FALSE)</f>
        <v>3</v>
      </c>
      <c r="J456">
        <f t="shared" si="29"/>
        <v>39.867983195000001</v>
      </c>
      <c r="K456">
        <f t="shared" si="30"/>
        <v>58.132016804999999</v>
      </c>
      <c r="L456">
        <f t="shared" si="31"/>
        <v>-18.264033609999998</v>
      </c>
    </row>
    <row r="457" spans="1:12" x14ac:dyDescent="0.3">
      <c r="A457" t="s">
        <v>11</v>
      </c>
      <c r="B457" t="s">
        <v>1652</v>
      </c>
      <c r="C457">
        <v>43</v>
      </c>
      <c r="D457">
        <v>52</v>
      </c>
      <c r="E457">
        <f t="shared" si="28"/>
        <v>-9</v>
      </c>
      <c r="F457" t="s">
        <v>1953</v>
      </c>
      <c r="G457" t="str">
        <f>IFERROR(VLOOKUP($A457,Sheet2!$A$2:$C$397,2,FALSE),"C")</f>
        <v>B-</v>
      </c>
      <c r="H457">
        <f>IFERROR(VLOOKUP($A457,Sheet2!$A$2:$C$397,3,FALSE),0)</f>
        <v>0.62980391999999996</v>
      </c>
      <c r="I457">
        <f>VLOOKUP($G457,Sheet2!$F$4:$G$16,2,FALSE)</f>
        <v>2.7</v>
      </c>
      <c r="J457">
        <f t="shared" si="29"/>
        <v>42.68509804</v>
      </c>
      <c r="K457">
        <f t="shared" si="30"/>
        <v>52.31490196</v>
      </c>
      <c r="L457">
        <f t="shared" si="31"/>
        <v>-9.6298039200000005</v>
      </c>
    </row>
    <row r="458" spans="1:12" x14ac:dyDescent="0.3">
      <c r="A458" t="s">
        <v>10</v>
      </c>
      <c r="B458" t="s">
        <v>1652</v>
      </c>
      <c r="C458">
        <v>36</v>
      </c>
      <c r="D458">
        <v>57</v>
      </c>
      <c r="E458">
        <f t="shared" si="28"/>
        <v>-21</v>
      </c>
      <c r="F458" t="s">
        <v>1953</v>
      </c>
      <c r="G458" t="str">
        <f>IFERROR(VLOOKUP($A458,Sheet2!$A$2:$C$397,2,FALSE),"C")</f>
        <v>B+</v>
      </c>
      <c r="H458">
        <f>IFERROR(VLOOKUP($A458,Sheet2!$A$2:$C$397,3,FALSE),0)</f>
        <v>0.59550000000000003</v>
      </c>
      <c r="I458">
        <f>VLOOKUP($G458,Sheet2!$F$4:$G$16,2,FALSE)</f>
        <v>3.3</v>
      </c>
      <c r="J458">
        <f t="shared" si="29"/>
        <v>35.702249999999999</v>
      </c>
      <c r="K458">
        <f t="shared" si="30"/>
        <v>57.297750000000001</v>
      </c>
      <c r="L458">
        <f t="shared" si="31"/>
        <v>-21.595500000000001</v>
      </c>
    </row>
    <row r="459" spans="1:12" x14ac:dyDescent="0.3">
      <c r="A459" t="s">
        <v>10</v>
      </c>
      <c r="B459" t="s">
        <v>1653</v>
      </c>
      <c r="C459">
        <v>37</v>
      </c>
      <c r="D459">
        <v>55</v>
      </c>
      <c r="E459">
        <f t="shared" si="28"/>
        <v>-18</v>
      </c>
      <c r="F459" t="s">
        <v>1953</v>
      </c>
      <c r="G459" t="str">
        <f>IFERROR(VLOOKUP($A459,Sheet2!$A$2:$C$397,2,FALSE),"C")</f>
        <v>B+</v>
      </c>
      <c r="H459">
        <f>IFERROR(VLOOKUP($A459,Sheet2!$A$2:$C$397,3,FALSE),0)</f>
        <v>0.59550000000000003</v>
      </c>
      <c r="I459">
        <f>VLOOKUP($G459,Sheet2!$F$4:$G$16,2,FALSE)</f>
        <v>3.3</v>
      </c>
      <c r="J459">
        <f t="shared" si="29"/>
        <v>36.702249999999999</v>
      </c>
      <c r="K459">
        <f t="shared" si="30"/>
        <v>55.297750000000001</v>
      </c>
      <c r="L459">
        <f t="shared" si="31"/>
        <v>-18.595500000000001</v>
      </c>
    </row>
    <row r="460" spans="1:12" x14ac:dyDescent="0.3">
      <c r="A460" t="s">
        <v>16</v>
      </c>
      <c r="B460" t="s">
        <v>1012</v>
      </c>
      <c r="C460">
        <v>40</v>
      </c>
      <c r="D460">
        <v>57</v>
      </c>
      <c r="E460">
        <f t="shared" si="28"/>
        <v>-17</v>
      </c>
      <c r="F460" t="s">
        <v>1953</v>
      </c>
      <c r="G460" t="str">
        <f>IFERROR(VLOOKUP($A460,Sheet2!$A$2:$C$397,2,FALSE),"C")</f>
        <v>B</v>
      </c>
      <c r="H460">
        <f>IFERROR(VLOOKUP($A460,Sheet2!$A$2:$C$397,3,FALSE),0)</f>
        <v>0.26403360999999997</v>
      </c>
      <c r="I460">
        <f>VLOOKUP($G460,Sheet2!$F$4:$G$16,2,FALSE)</f>
        <v>3</v>
      </c>
      <c r="J460">
        <f t="shared" si="29"/>
        <v>39.867983195000001</v>
      </c>
      <c r="K460">
        <f t="shared" si="30"/>
        <v>57.132016804999999</v>
      </c>
      <c r="L460">
        <f t="shared" si="31"/>
        <v>-17.264033609999998</v>
      </c>
    </row>
    <row r="461" spans="1:12" x14ac:dyDescent="0.3">
      <c r="A461" t="s">
        <v>4</v>
      </c>
      <c r="B461" t="s">
        <v>883</v>
      </c>
      <c r="C461">
        <v>42</v>
      </c>
      <c r="D461">
        <v>52</v>
      </c>
      <c r="E461">
        <f t="shared" si="28"/>
        <v>-10</v>
      </c>
      <c r="F461" t="s">
        <v>1953</v>
      </c>
      <c r="G461" t="str">
        <f>IFERROR(VLOOKUP($A461,Sheet2!$A$2:$C$397,2,FALSE),"C")</f>
        <v>A-</v>
      </c>
      <c r="H461">
        <f>IFERROR(VLOOKUP($A461,Sheet2!$A$2:$C$397,3,FALSE),0)</f>
        <v>0.80923076999999999</v>
      </c>
      <c r="I461">
        <f>VLOOKUP($G461,Sheet2!$F$4:$G$16,2,FALSE)</f>
        <v>3.7</v>
      </c>
      <c r="J461">
        <f t="shared" si="29"/>
        <v>41.595384615</v>
      </c>
      <c r="K461">
        <f t="shared" si="30"/>
        <v>52.404615385</v>
      </c>
      <c r="L461">
        <f t="shared" si="31"/>
        <v>-10.809230769999999</v>
      </c>
    </row>
    <row r="462" spans="1:12" x14ac:dyDescent="0.3">
      <c r="A462" t="s">
        <v>366</v>
      </c>
      <c r="B462" t="s">
        <v>886</v>
      </c>
      <c r="C462">
        <v>41</v>
      </c>
      <c r="D462">
        <v>54</v>
      </c>
      <c r="E462">
        <f t="shared" si="28"/>
        <v>-13</v>
      </c>
      <c r="F462" t="s">
        <v>1953</v>
      </c>
      <c r="G462" t="str">
        <f>IFERROR(VLOOKUP($A462,Sheet2!$A$2:$C$397,2,FALSE),"C")</f>
        <v>A</v>
      </c>
      <c r="H462">
        <f>IFERROR(VLOOKUP($A462,Sheet2!$A$2:$C$397,3,FALSE),0)</f>
        <v>-1.5</v>
      </c>
      <c r="I462">
        <f>VLOOKUP($G462,Sheet2!$F$4:$G$16,2,FALSE)</f>
        <v>4</v>
      </c>
      <c r="J462">
        <f t="shared" si="29"/>
        <v>41.75</v>
      </c>
      <c r="K462">
        <f t="shared" si="30"/>
        <v>53.25</v>
      </c>
      <c r="L462">
        <f t="shared" si="31"/>
        <v>-11.5</v>
      </c>
    </row>
    <row r="463" spans="1:12" x14ac:dyDescent="0.3">
      <c r="A463" t="s">
        <v>10</v>
      </c>
      <c r="B463" t="s">
        <v>1654</v>
      </c>
      <c r="C463">
        <v>39</v>
      </c>
      <c r="D463">
        <v>54</v>
      </c>
      <c r="E463">
        <f t="shared" si="28"/>
        <v>-15</v>
      </c>
      <c r="F463" t="s">
        <v>1953</v>
      </c>
      <c r="G463" t="str">
        <f>IFERROR(VLOOKUP($A463,Sheet2!$A$2:$C$397,2,FALSE),"C")</f>
        <v>B+</v>
      </c>
      <c r="H463">
        <f>IFERROR(VLOOKUP($A463,Sheet2!$A$2:$C$397,3,FALSE),0)</f>
        <v>0.59550000000000003</v>
      </c>
      <c r="I463">
        <f>VLOOKUP($G463,Sheet2!$F$4:$G$16,2,FALSE)</f>
        <v>3.3</v>
      </c>
      <c r="J463">
        <f t="shared" si="29"/>
        <v>38.702249999999999</v>
      </c>
      <c r="K463">
        <f t="shared" si="30"/>
        <v>54.297750000000001</v>
      </c>
      <c r="L463">
        <f t="shared" si="31"/>
        <v>-15.595500000000001</v>
      </c>
    </row>
    <row r="464" spans="1:12" x14ac:dyDescent="0.3">
      <c r="A464" t="s">
        <v>16</v>
      </c>
      <c r="B464" t="s">
        <v>886</v>
      </c>
      <c r="C464">
        <v>41</v>
      </c>
      <c r="D464">
        <v>57</v>
      </c>
      <c r="E464">
        <f t="shared" si="28"/>
        <v>-16</v>
      </c>
      <c r="F464" t="s">
        <v>1953</v>
      </c>
      <c r="G464" t="str">
        <f>IFERROR(VLOOKUP($A464,Sheet2!$A$2:$C$397,2,FALSE),"C")</f>
        <v>B</v>
      </c>
      <c r="H464">
        <f>IFERROR(VLOOKUP($A464,Sheet2!$A$2:$C$397,3,FALSE),0)</f>
        <v>0.26403360999999997</v>
      </c>
      <c r="I464">
        <f>VLOOKUP($G464,Sheet2!$F$4:$G$16,2,FALSE)</f>
        <v>3</v>
      </c>
      <c r="J464">
        <f t="shared" si="29"/>
        <v>40.867983195000001</v>
      </c>
      <c r="K464">
        <f t="shared" si="30"/>
        <v>57.132016804999999</v>
      </c>
      <c r="L464">
        <f t="shared" si="31"/>
        <v>-16.264033609999998</v>
      </c>
    </row>
    <row r="465" spans="1:12" x14ac:dyDescent="0.3">
      <c r="A465" t="s">
        <v>5</v>
      </c>
      <c r="B465" t="s">
        <v>886</v>
      </c>
      <c r="C465">
        <v>39</v>
      </c>
      <c r="D465">
        <v>51</v>
      </c>
      <c r="E465">
        <f t="shared" si="28"/>
        <v>-12</v>
      </c>
      <c r="F465" t="s">
        <v>1953</v>
      </c>
      <c r="G465" t="str">
        <f>IFERROR(VLOOKUP($A465,Sheet2!$A$2:$C$397,2,FALSE),"C")</f>
        <v>A-</v>
      </c>
      <c r="H465">
        <f>IFERROR(VLOOKUP($A465,Sheet2!$A$2:$C$397,3,FALSE),0)</f>
        <v>0.43547944999999999</v>
      </c>
      <c r="I465">
        <f>VLOOKUP($G465,Sheet2!$F$4:$G$16,2,FALSE)</f>
        <v>3.7</v>
      </c>
      <c r="J465">
        <f t="shared" si="29"/>
        <v>38.782260274999999</v>
      </c>
      <c r="K465">
        <f t="shared" si="30"/>
        <v>51.217739725000001</v>
      </c>
      <c r="L465">
        <f t="shared" si="31"/>
        <v>-12.435479450000003</v>
      </c>
    </row>
    <row r="466" spans="1:12" x14ac:dyDescent="0.3">
      <c r="A466" t="s">
        <v>9</v>
      </c>
      <c r="B466" t="s">
        <v>888</v>
      </c>
      <c r="C466">
        <v>45</v>
      </c>
      <c r="D466">
        <v>53</v>
      </c>
      <c r="E466">
        <f t="shared" si="28"/>
        <v>-8</v>
      </c>
      <c r="F466" t="s">
        <v>1953</v>
      </c>
      <c r="G466" t="str">
        <f>IFERROR(VLOOKUP($A466,Sheet2!$A$2:$C$397,2,FALSE),"C")</f>
        <v>B+</v>
      </c>
      <c r="H466">
        <f>IFERROR(VLOOKUP($A466,Sheet2!$A$2:$C$397,3,FALSE),0)</f>
        <v>6.0699999999999997E-2</v>
      </c>
      <c r="I466">
        <f>VLOOKUP($G466,Sheet2!$F$4:$G$16,2,FALSE)</f>
        <v>3.3</v>
      </c>
      <c r="J466">
        <f t="shared" si="29"/>
        <v>44.969650000000001</v>
      </c>
      <c r="K466">
        <f t="shared" si="30"/>
        <v>53.030349999999999</v>
      </c>
      <c r="L466">
        <f t="shared" si="31"/>
        <v>-8.0606999999999971</v>
      </c>
    </row>
    <row r="467" spans="1:12" x14ac:dyDescent="0.3">
      <c r="A467" t="s">
        <v>13</v>
      </c>
      <c r="B467" t="s">
        <v>888</v>
      </c>
      <c r="C467">
        <v>42</v>
      </c>
      <c r="D467">
        <v>56</v>
      </c>
      <c r="E467">
        <f t="shared" si="28"/>
        <v>-14</v>
      </c>
      <c r="F467" t="s">
        <v>1953</v>
      </c>
      <c r="G467" t="str">
        <f>IFERROR(VLOOKUP($A467,Sheet2!$A$2:$C$397,2,FALSE),"C")</f>
        <v>A+</v>
      </c>
      <c r="H467">
        <f>IFERROR(VLOOKUP($A467,Sheet2!$A$2:$C$397,3,FALSE),0)</f>
        <v>0.61341175999999997</v>
      </c>
      <c r="I467">
        <f>VLOOKUP($G467,Sheet2!$F$4:$G$16,2,FALSE)</f>
        <v>4</v>
      </c>
      <c r="J467">
        <f t="shared" si="29"/>
        <v>41.693294119999997</v>
      </c>
      <c r="K467">
        <f t="shared" si="30"/>
        <v>56.306705880000003</v>
      </c>
      <c r="L467">
        <f t="shared" si="31"/>
        <v>-14.613411760000005</v>
      </c>
    </row>
    <row r="468" spans="1:12" x14ac:dyDescent="0.3">
      <c r="A468" t="s">
        <v>891</v>
      </c>
      <c r="B468" t="s">
        <v>888</v>
      </c>
      <c r="C468">
        <v>44</v>
      </c>
      <c r="D468">
        <v>50</v>
      </c>
      <c r="E468">
        <f t="shared" si="28"/>
        <v>-6</v>
      </c>
      <c r="F468" t="s">
        <v>1953</v>
      </c>
      <c r="G468" t="str">
        <f>IFERROR(VLOOKUP($A468,Sheet2!$A$2:$C$397,2,FALSE),"C")</f>
        <v>C</v>
      </c>
      <c r="H468">
        <f>IFERROR(VLOOKUP($A468,Sheet2!$A$2:$C$397,3,FALSE),0)</f>
        <v>0</v>
      </c>
      <c r="I468">
        <f>VLOOKUP($G468,Sheet2!$F$4:$G$16,2,FALSE)</f>
        <v>2</v>
      </c>
      <c r="J468">
        <f t="shared" si="29"/>
        <v>44</v>
      </c>
      <c r="K468">
        <f t="shared" si="30"/>
        <v>50</v>
      </c>
      <c r="L468">
        <f t="shared" si="31"/>
        <v>-6</v>
      </c>
    </row>
    <row r="469" spans="1:12" x14ac:dyDescent="0.3">
      <c r="A469" t="s">
        <v>361</v>
      </c>
      <c r="B469" t="s">
        <v>888</v>
      </c>
      <c r="C469">
        <v>41</v>
      </c>
      <c r="D469">
        <v>49</v>
      </c>
      <c r="E469">
        <f t="shared" si="28"/>
        <v>-8</v>
      </c>
      <c r="F469" t="s">
        <v>1953</v>
      </c>
      <c r="G469" t="str">
        <f>IFERROR(VLOOKUP($A469,Sheet2!$A$2:$C$397,2,FALSE),"C")</f>
        <v>A</v>
      </c>
      <c r="H469">
        <f>IFERROR(VLOOKUP($A469,Sheet2!$A$2:$C$397,3,FALSE),0)</f>
        <v>-0.17857143</v>
      </c>
      <c r="I469">
        <f>VLOOKUP($G469,Sheet2!$F$4:$G$16,2,FALSE)</f>
        <v>4</v>
      </c>
      <c r="J469">
        <f t="shared" si="29"/>
        <v>41.089285715000003</v>
      </c>
      <c r="K469">
        <f t="shared" si="30"/>
        <v>48.910714284999997</v>
      </c>
      <c r="L469">
        <f t="shared" si="31"/>
        <v>-7.8214285699999948</v>
      </c>
    </row>
    <row r="470" spans="1:12" x14ac:dyDescent="0.3">
      <c r="A470" t="s">
        <v>10</v>
      </c>
      <c r="B470" t="s">
        <v>1014</v>
      </c>
      <c r="C470">
        <v>38</v>
      </c>
      <c r="D470">
        <v>56</v>
      </c>
      <c r="E470">
        <f t="shared" si="28"/>
        <v>-18</v>
      </c>
      <c r="F470" t="s">
        <v>1953</v>
      </c>
      <c r="G470" t="str">
        <f>IFERROR(VLOOKUP($A470,Sheet2!$A$2:$C$397,2,FALSE),"C")</f>
        <v>B+</v>
      </c>
      <c r="H470">
        <f>IFERROR(VLOOKUP($A470,Sheet2!$A$2:$C$397,3,FALSE),0)</f>
        <v>0.59550000000000003</v>
      </c>
      <c r="I470">
        <f>VLOOKUP($G470,Sheet2!$F$4:$G$16,2,FALSE)</f>
        <v>3.3</v>
      </c>
      <c r="J470">
        <f t="shared" si="29"/>
        <v>37.702249999999999</v>
      </c>
      <c r="K470">
        <f t="shared" si="30"/>
        <v>56.297750000000001</v>
      </c>
      <c r="L470">
        <f t="shared" si="31"/>
        <v>-18.595500000000001</v>
      </c>
    </row>
    <row r="471" spans="1:12" x14ac:dyDescent="0.3">
      <c r="A471" t="s">
        <v>16</v>
      </c>
      <c r="B471" t="s">
        <v>892</v>
      </c>
      <c r="C471">
        <v>41</v>
      </c>
      <c r="D471">
        <v>57</v>
      </c>
      <c r="E471">
        <f t="shared" si="28"/>
        <v>-16</v>
      </c>
      <c r="F471" t="s">
        <v>1953</v>
      </c>
      <c r="G471" t="str">
        <f>IFERROR(VLOOKUP($A471,Sheet2!$A$2:$C$397,2,FALSE),"C")</f>
        <v>B</v>
      </c>
      <c r="H471">
        <f>IFERROR(VLOOKUP($A471,Sheet2!$A$2:$C$397,3,FALSE),0)</f>
        <v>0.26403360999999997</v>
      </c>
      <c r="I471">
        <f>VLOOKUP($G471,Sheet2!$F$4:$G$16,2,FALSE)</f>
        <v>3</v>
      </c>
      <c r="J471">
        <f t="shared" si="29"/>
        <v>40.867983195000001</v>
      </c>
      <c r="K471">
        <f t="shared" si="30"/>
        <v>57.132016804999999</v>
      </c>
      <c r="L471">
        <f t="shared" si="31"/>
        <v>-16.264033609999998</v>
      </c>
    </row>
    <row r="472" spans="1:12" x14ac:dyDescent="0.3">
      <c r="A472" t="s">
        <v>6</v>
      </c>
      <c r="B472" t="s">
        <v>892</v>
      </c>
      <c r="C472">
        <v>40</v>
      </c>
      <c r="D472">
        <v>59</v>
      </c>
      <c r="E472">
        <f t="shared" si="28"/>
        <v>-19</v>
      </c>
      <c r="F472" t="s">
        <v>1953</v>
      </c>
      <c r="G472" t="str">
        <f>IFERROR(VLOOKUP($A472,Sheet2!$A$2:$C$397,2,FALSE),"C")</f>
        <v>B</v>
      </c>
      <c r="H472">
        <f>IFERROR(VLOOKUP($A472,Sheet2!$A$2:$C$397,3,FALSE),0)</f>
        <v>0.25490195999999998</v>
      </c>
      <c r="I472">
        <f>VLOOKUP($G472,Sheet2!$F$4:$G$16,2,FALSE)</f>
        <v>3</v>
      </c>
      <c r="J472">
        <f t="shared" si="29"/>
        <v>39.872549020000001</v>
      </c>
      <c r="K472">
        <f t="shared" si="30"/>
        <v>59.127450979999999</v>
      </c>
      <c r="L472">
        <f t="shared" si="31"/>
        <v>-19.254901959999998</v>
      </c>
    </row>
    <row r="473" spans="1:12" x14ac:dyDescent="0.3">
      <c r="A473" t="s">
        <v>11</v>
      </c>
      <c r="B473" t="s">
        <v>892</v>
      </c>
      <c r="C473">
        <v>43</v>
      </c>
      <c r="D473">
        <v>51</v>
      </c>
      <c r="E473">
        <f t="shared" si="28"/>
        <v>-8</v>
      </c>
      <c r="F473" t="s">
        <v>1953</v>
      </c>
      <c r="G473" t="str">
        <f>IFERROR(VLOOKUP($A473,Sheet2!$A$2:$C$397,2,FALSE),"C")</f>
        <v>B-</v>
      </c>
      <c r="H473">
        <f>IFERROR(VLOOKUP($A473,Sheet2!$A$2:$C$397,3,FALSE),0)</f>
        <v>0.62980391999999996</v>
      </c>
      <c r="I473">
        <f>VLOOKUP($G473,Sheet2!$F$4:$G$16,2,FALSE)</f>
        <v>2.7</v>
      </c>
      <c r="J473">
        <f t="shared" si="29"/>
        <v>42.68509804</v>
      </c>
      <c r="K473">
        <f t="shared" si="30"/>
        <v>51.31490196</v>
      </c>
      <c r="L473">
        <f t="shared" si="31"/>
        <v>-8.6298039200000005</v>
      </c>
    </row>
    <row r="474" spans="1:12" x14ac:dyDescent="0.3">
      <c r="A474" t="s">
        <v>366</v>
      </c>
      <c r="B474" t="s">
        <v>895</v>
      </c>
      <c r="C474">
        <v>39</v>
      </c>
      <c r="D474">
        <v>53</v>
      </c>
      <c r="E474">
        <f t="shared" si="28"/>
        <v>-14</v>
      </c>
      <c r="F474" t="s">
        <v>1953</v>
      </c>
      <c r="G474" t="str">
        <f>IFERROR(VLOOKUP($A474,Sheet2!$A$2:$C$397,2,FALSE),"C")</f>
        <v>A</v>
      </c>
      <c r="H474">
        <f>IFERROR(VLOOKUP($A474,Sheet2!$A$2:$C$397,3,FALSE),0)</f>
        <v>-1.5</v>
      </c>
      <c r="I474">
        <f>VLOOKUP($G474,Sheet2!$F$4:$G$16,2,FALSE)</f>
        <v>4</v>
      </c>
      <c r="J474">
        <f t="shared" si="29"/>
        <v>39.75</v>
      </c>
      <c r="K474">
        <f t="shared" si="30"/>
        <v>52.25</v>
      </c>
      <c r="L474">
        <f t="shared" si="31"/>
        <v>-12.5</v>
      </c>
    </row>
    <row r="475" spans="1:12" x14ac:dyDescent="0.3">
      <c r="A475" t="s">
        <v>10</v>
      </c>
      <c r="B475" t="s">
        <v>1655</v>
      </c>
      <c r="C475">
        <v>39</v>
      </c>
      <c r="D475">
        <v>53</v>
      </c>
      <c r="E475">
        <f t="shared" si="28"/>
        <v>-14</v>
      </c>
      <c r="F475" t="s">
        <v>1953</v>
      </c>
      <c r="G475" t="str">
        <f>IFERROR(VLOOKUP($A475,Sheet2!$A$2:$C$397,2,FALSE),"C")</f>
        <v>B+</v>
      </c>
      <c r="H475">
        <f>IFERROR(VLOOKUP($A475,Sheet2!$A$2:$C$397,3,FALSE),0)</f>
        <v>0.59550000000000003</v>
      </c>
      <c r="I475">
        <f>VLOOKUP($G475,Sheet2!$F$4:$G$16,2,FALSE)</f>
        <v>3.3</v>
      </c>
      <c r="J475">
        <f t="shared" si="29"/>
        <v>38.702249999999999</v>
      </c>
      <c r="K475">
        <f t="shared" si="30"/>
        <v>53.297750000000001</v>
      </c>
      <c r="L475">
        <f t="shared" si="31"/>
        <v>-14.595500000000001</v>
      </c>
    </row>
    <row r="476" spans="1:12" x14ac:dyDescent="0.3">
      <c r="A476" t="s">
        <v>16</v>
      </c>
      <c r="B476" t="s">
        <v>1016</v>
      </c>
      <c r="C476">
        <v>45</v>
      </c>
      <c r="D476">
        <v>53</v>
      </c>
      <c r="E476">
        <f t="shared" si="28"/>
        <v>-8</v>
      </c>
      <c r="F476" t="s">
        <v>1953</v>
      </c>
      <c r="G476" t="str">
        <f>IFERROR(VLOOKUP($A476,Sheet2!$A$2:$C$397,2,FALSE),"C")</f>
        <v>B</v>
      </c>
      <c r="H476">
        <f>IFERROR(VLOOKUP($A476,Sheet2!$A$2:$C$397,3,FALSE),0)</f>
        <v>0.26403360999999997</v>
      </c>
      <c r="I476">
        <f>VLOOKUP($G476,Sheet2!$F$4:$G$16,2,FALSE)</f>
        <v>3</v>
      </c>
      <c r="J476">
        <f t="shared" si="29"/>
        <v>44.867983195000001</v>
      </c>
      <c r="K476">
        <f t="shared" si="30"/>
        <v>53.132016804999999</v>
      </c>
      <c r="L476">
        <f t="shared" si="31"/>
        <v>-8.2640336099999985</v>
      </c>
    </row>
    <row r="477" spans="1:12" x14ac:dyDescent="0.3">
      <c r="A477" t="s">
        <v>13</v>
      </c>
      <c r="B477" t="s">
        <v>897</v>
      </c>
      <c r="C477">
        <v>39</v>
      </c>
      <c r="D477">
        <v>57</v>
      </c>
      <c r="E477">
        <f t="shared" si="28"/>
        <v>-18</v>
      </c>
      <c r="F477" t="s">
        <v>1953</v>
      </c>
      <c r="G477" t="str">
        <f>IFERROR(VLOOKUP($A477,Sheet2!$A$2:$C$397,2,FALSE),"C")</f>
        <v>A+</v>
      </c>
      <c r="H477">
        <f>IFERROR(VLOOKUP($A477,Sheet2!$A$2:$C$397,3,FALSE),0)</f>
        <v>0.61341175999999997</v>
      </c>
      <c r="I477">
        <f>VLOOKUP($G477,Sheet2!$F$4:$G$16,2,FALSE)</f>
        <v>4</v>
      </c>
      <c r="J477">
        <f t="shared" si="29"/>
        <v>38.693294119999997</v>
      </c>
      <c r="K477">
        <f t="shared" si="30"/>
        <v>57.306705880000003</v>
      </c>
      <c r="L477">
        <f t="shared" si="31"/>
        <v>-18.613411760000005</v>
      </c>
    </row>
    <row r="478" spans="1:12" x14ac:dyDescent="0.3">
      <c r="A478" t="s">
        <v>4</v>
      </c>
      <c r="B478" t="s">
        <v>897</v>
      </c>
      <c r="C478">
        <v>42</v>
      </c>
      <c r="D478">
        <v>52</v>
      </c>
      <c r="E478">
        <f t="shared" si="28"/>
        <v>-10</v>
      </c>
      <c r="F478" t="s">
        <v>1953</v>
      </c>
      <c r="G478" t="str">
        <f>IFERROR(VLOOKUP($A478,Sheet2!$A$2:$C$397,2,FALSE),"C")</f>
        <v>A-</v>
      </c>
      <c r="H478">
        <f>IFERROR(VLOOKUP($A478,Sheet2!$A$2:$C$397,3,FALSE),0)</f>
        <v>0.80923076999999999</v>
      </c>
      <c r="I478">
        <f>VLOOKUP($G478,Sheet2!$F$4:$G$16,2,FALSE)</f>
        <v>3.7</v>
      </c>
      <c r="J478">
        <f t="shared" si="29"/>
        <v>41.595384615</v>
      </c>
      <c r="K478">
        <f t="shared" si="30"/>
        <v>52.404615385</v>
      </c>
      <c r="L478">
        <f t="shared" si="31"/>
        <v>-10.809230769999999</v>
      </c>
    </row>
    <row r="479" spans="1:12" x14ac:dyDescent="0.3">
      <c r="A479" t="s">
        <v>10</v>
      </c>
      <c r="B479" t="s">
        <v>1656</v>
      </c>
      <c r="C479">
        <v>39</v>
      </c>
      <c r="D479">
        <v>53</v>
      </c>
      <c r="E479">
        <f t="shared" si="28"/>
        <v>-14</v>
      </c>
      <c r="F479" t="s">
        <v>1953</v>
      </c>
      <c r="G479" t="str">
        <f>IFERROR(VLOOKUP($A479,Sheet2!$A$2:$C$397,2,FALSE),"C")</f>
        <v>B+</v>
      </c>
      <c r="H479">
        <f>IFERROR(VLOOKUP($A479,Sheet2!$A$2:$C$397,3,FALSE),0)</f>
        <v>0.59550000000000003</v>
      </c>
      <c r="I479">
        <f>VLOOKUP($G479,Sheet2!$F$4:$G$16,2,FALSE)</f>
        <v>3.3</v>
      </c>
      <c r="J479">
        <f t="shared" si="29"/>
        <v>38.702249999999999</v>
      </c>
      <c r="K479">
        <f t="shared" si="30"/>
        <v>53.297750000000001</v>
      </c>
      <c r="L479">
        <f t="shared" si="31"/>
        <v>-14.595500000000001</v>
      </c>
    </row>
    <row r="480" spans="1:12" x14ac:dyDescent="0.3">
      <c r="A480" t="s">
        <v>5</v>
      </c>
      <c r="B480" t="s">
        <v>900</v>
      </c>
      <c r="C480">
        <v>42</v>
      </c>
      <c r="D480">
        <v>50</v>
      </c>
      <c r="E480">
        <f t="shared" si="28"/>
        <v>-8</v>
      </c>
      <c r="F480" t="s">
        <v>1953</v>
      </c>
      <c r="G480" t="str">
        <f>IFERROR(VLOOKUP($A480,Sheet2!$A$2:$C$397,2,FALSE),"C")</f>
        <v>A-</v>
      </c>
      <c r="H480">
        <f>IFERROR(VLOOKUP($A480,Sheet2!$A$2:$C$397,3,FALSE),0)</f>
        <v>0.43547944999999999</v>
      </c>
      <c r="I480">
        <f>VLOOKUP($G480,Sheet2!$F$4:$G$16,2,FALSE)</f>
        <v>3.7</v>
      </c>
      <c r="J480">
        <f t="shared" si="29"/>
        <v>41.782260274999999</v>
      </c>
      <c r="K480">
        <f t="shared" si="30"/>
        <v>50.217739725000001</v>
      </c>
      <c r="L480">
        <f t="shared" si="31"/>
        <v>-8.4354794500000025</v>
      </c>
    </row>
    <row r="481" spans="1:12" x14ac:dyDescent="0.3">
      <c r="A481" t="s">
        <v>16</v>
      </c>
      <c r="B481" t="s">
        <v>900</v>
      </c>
      <c r="C481">
        <v>44</v>
      </c>
      <c r="D481">
        <v>52</v>
      </c>
      <c r="E481">
        <f t="shared" si="28"/>
        <v>-8</v>
      </c>
      <c r="F481" t="s">
        <v>1953</v>
      </c>
      <c r="G481" t="str">
        <f>IFERROR(VLOOKUP($A481,Sheet2!$A$2:$C$397,2,FALSE),"C")</f>
        <v>B</v>
      </c>
      <c r="H481">
        <f>IFERROR(VLOOKUP($A481,Sheet2!$A$2:$C$397,3,FALSE),0)</f>
        <v>0.26403360999999997</v>
      </c>
      <c r="I481">
        <f>VLOOKUP($G481,Sheet2!$F$4:$G$16,2,FALSE)</f>
        <v>3</v>
      </c>
      <c r="J481">
        <f t="shared" si="29"/>
        <v>43.867983195000001</v>
      </c>
      <c r="K481">
        <f t="shared" si="30"/>
        <v>52.132016804999999</v>
      </c>
      <c r="L481">
        <f t="shared" si="31"/>
        <v>-8.2640336099999985</v>
      </c>
    </row>
    <row r="482" spans="1:12" x14ac:dyDescent="0.3">
      <c r="A482" t="s">
        <v>966</v>
      </c>
      <c r="B482" t="s">
        <v>900</v>
      </c>
      <c r="C482">
        <v>43</v>
      </c>
      <c r="D482">
        <v>50</v>
      </c>
      <c r="E482">
        <f t="shared" si="28"/>
        <v>-7</v>
      </c>
      <c r="F482" t="s">
        <v>1953</v>
      </c>
      <c r="G482" t="str">
        <f>IFERROR(VLOOKUP($A482,Sheet2!$A$2:$C$397,2,FALSE),"C")</f>
        <v>C</v>
      </c>
      <c r="H482">
        <f>IFERROR(VLOOKUP($A482,Sheet2!$A$2:$C$397,3,FALSE),0)</f>
        <v>0</v>
      </c>
      <c r="I482">
        <f>VLOOKUP($G482,Sheet2!$F$4:$G$16,2,FALSE)</f>
        <v>2</v>
      </c>
      <c r="J482">
        <f t="shared" si="29"/>
        <v>43</v>
      </c>
      <c r="K482">
        <f t="shared" si="30"/>
        <v>50</v>
      </c>
      <c r="L482">
        <f t="shared" si="31"/>
        <v>-7</v>
      </c>
    </row>
    <row r="483" spans="1:12" x14ac:dyDescent="0.3">
      <c r="A483" t="s">
        <v>10</v>
      </c>
      <c r="B483" t="s">
        <v>1657</v>
      </c>
      <c r="C483">
        <v>40</v>
      </c>
      <c r="D483">
        <v>52</v>
      </c>
      <c r="E483">
        <f t="shared" si="28"/>
        <v>-12</v>
      </c>
      <c r="F483" t="s">
        <v>1953</v>
      </c>
      <c r="G483" t="str">
        <f>IFERROR(VLOOKUP($A483,Sheet2!$A$2:$C$397,2,FALSE),"C")</f>
        <v>B+</v>
      </c>
      <c r="H483">
        <f>IFERROR(VLOOKUP($A483,Sheet2!$A$2:$C$397,3,FALSE),0)</f>
        <v>0.59550000000000003</v>
      </c>
      <c r="I483">
        <f>VLOOKUP($G483,Sheet2!$F$4:$G$16,2,FALSE)</f>
        <v>3.3</v>
      </c>
      <c r="J483">
        <f t="shared" si="29"/>
        <v>39.702249999999999</v>
      </c>
      <c r="K483">
        <f t="shared" si="30"/>
        <v>52.297750000000001</v>
      </c>
      <c r="L483">
        <f t="shared" si="31"/>
        <v>-12.595500000000001</v>
      </c>
    </row>
    <row r="484" spans="1:12" x14ac:dyDescent="0.3">
      <c r="A484" t="s">
        <v>366</v>
      </c>
      <c r="B484" t="s">
        <v>903</v>
      </c>
      <c r="C484">
        <v>39</v>
      </c>
      <c r="D484">
        <v>53</v>
      </c>
      <c r="E484">
        <f t="shared" si="28"/>
        <v>-14</v>
      </c>
      <c r="F484" t="s">
        <v>1953</v>
      </c>
      <c r="G484" t="str">
        <f>IFERROR(VLOOKUP($A484,Sheet2!$A$2:$C$397,2,FALSE),"C")</f>
        <v>A</v>
      </c>
      <c r="H484">
        <f>IFERROR(VLOOKUP($A484,Sheet2!$A$2:$C$397,3,FALSE),0)</f>
        <v>-1.5</v>
      </c>
      <c r="I484">
        <f>VLOOKUP($G484,Sheet2!$F$4:$G$16,2,FALSE)</f>
        <v>4</v>
      </c>
      <c r="J484">
        <f t="shared" si="29"/>
        <v>39.75</v>
      </c>
      <c r="K484">
        <f t="shared" si="30"/>
        <v>52.25</v>
      </c>
      <c r="L484">
        <f t="shared" si="31"/>
        <v>-12.5</v>
      </c>
    </row>
    <row r="485" spans="1:12" x14ac:dyDescent="0.3">
      <c r="A485" t="s">
        <v>16</v>
      </c>
      <c r="B485" t="s">
        <v>906</v>
      </c>
      <c r="C485">
        <v>43</v>
      </c>
      <c r="D485">
        <v>55</v>
      </c>
      <c r="E485">
        <f t="shared" si="28"/>
        <v>-12</v>
      </c>
      <c r="F485" t="s">
        <v>1953</v>
      </c>
      <c r="G485" t="str">
        <f>IFERROR(VLOOKUP($A485,Sheet2!$A$2:$C$397,2,FALSE),"C")</f>
        <v>B</v>
      </c>
      <c r="H485">
        <f>IFERROR(VLOOKUP($A485,Sheet2!$A$2:$C$397,3,FALSE),0)</f>
        <v>0.26403360999999997</v>
      </c>
      <c r="I485">
        <f>VLOOKUP($G485,Sheet2!$F$4:$G$16,2,FALSE)</f>
        <v>3</v>
      </c>
      <c r="J485">
        <f t="shared" si="29"/>
        <v>42.867983195000001</v>
      </c>
      <c r="K485">
        <f t="shared" si="30"/>
        <v>55.132016804999999</v>
      </c>
      <c r="L485">
        <f t="shared" si="31"/>
        <v>-12.264033609999998</v>
      </c>
    </row>
    <row r="486" spans="1:12" x14ac:dyDescent="0.3">
      <c r="A486" t="s">
        <v>6</v>
      </c>
      <c r="B486" t="s">
        <v>906</v>
      </c>
      <c r="C486">
        <v>42</v>
      </c>
      <c r="D486">
        <v>58</v>
      </c>
      <c r="E486">
        <f t="shared" si="28"/>
        <v>-16</v>
      </c>
      <c r="F486" t="s">
        <v>1953</v>
      </c>
      <c r="G486" t="str">
        <f>IFERROR(VLOOKUP($A486,Sheet2!$A$2:$C$397,2,FALSE),"C")</f>
        <v>B</v>
      </c>
      <c r="H486">
        <f>IFERROR(VLOOKUP($A486,Sheet2!$A$2:$C$397,3,FALSE),0)</f>
        <v>0.25490195999999998</v>
      </c>
      <c r="I486">
        <f>VLOOKUP($G486,Sheet2!$F$4:$G$16,2,FALSE)</f>
        <v>3</v>
      </c>
      <c r="J486">
        <f t="shared" si="29"/>
        <v>41.872549020000001</v>
      </c>
      <c r="K486">
        <f t="shared" si="30"/>
        <v>58.127450979999999</v>
      </c>
      <c r="L486">
        <f t="shared" si="31"/>
        <v>-16.254901959999998</v>
      </c>
    </row>
    <row r="487" spans="1:12" x14ac:dyDescent="0.3">
      <c r="A487" t="s">
        <v>9</v>
      </c>
      <c r="B487" t="s">
        <v>908</v>
      </c>
      <c r="C487">
        <v>44</v>
      </c>
      <c r="D487">
        <v>52</v>
      </c>
      <c r="E487">
        <f t="shared" si="28"/>
        <v>-8</v>
      </c>
      <c r="F487" t="s">
        <v>1953</v>
      </c>
      <c r="G487" t="str">
        <f>IFERROR(VLOOKUP($A487,Sheet2!$A$2:$C$397,2,FALSE),"C")</f>
        <v>B+</v>
      </c>
      <c r="H487">
        <f>IFERROR(VLOOKUP($A487,Sheet2!$A$2:$C$397,3,FALSE),0)</f>
        <v>6.0699999999999997E-2</v>
      </c>
      <c r="I487">
        <f>VLOOKUP($G487,Sheet2!$F$4:$G$16,2,FALSE)</f>
        <v>3.3</v>
      </c>
      <c r="J487">
        <f t="shared" si="29"/>
        <v>43.969650000000001</v>
      </c>
      <c r="K487">
        <f t="shared" si="30"/>
        <v>52.030349999999999</v>
      </c>
      <c r="L487">
        <f t="shared" si="31"/>
        <v>-8.0606999999999971</v>
      </c>
    </row>
    <row r="488" spans="1:12" x14ac:dyDescent="0.3">
      <c r="A488" t="s">
        <v>0</v>
      </c>
      <c r="B488" t="s">
        <v>1658</v>
      </c>
      <c r="C488">
        <v>42</v>
      </c>
      <c r="D488">
        <v>53</v>
      </c>
      <c r="E488">
        <f t="shared" si="28"/>
        <v>-11</v>
      </c>
      <c r="F488" t="s">
        <v>1953</v>
      </c>
      <c r="G488" t="str">
        <f>IFERROR(VLOOKUP($A488,Sheet2!$A$2:$C$397,2,FALSE),"C")</f>
        <v>B</v>
      </c>
      <c r="H488">
        <f>IFERROR(VLOOKUP($A488,Sheet2!$A$2:$C$397,3,FALSE),0)</f>
        <v>-0.90473683999999999</v>
      </c>
      <c r="I488">
        <f>VLOOKUP($G488,Sheet2!$F$4:$G$16,2,FALSE)</f>
        <v>3</v>
      </c>
      <c r="J488">
        <f t="shared" si="29"/>
        <v>42.452368419999999</v>
      </c>
      <c r="K488">
        <f t="shared" si="30"/>
        <v>52.547631580000001</v>
      </c>
      <c r="L488">
        <f t="shared" si="31"/>
        <v>-10.095263160000002</v>
      </c>
    </row>
    <row r="489" spans="1:12" x14ac:dyDescent="0.3">
      <c r="A489" t="s">
        <v>12</v>
      </c>
      <c r="B489" t="s">
        <v>906</v>
      </c>
      <c r="C489">
        <v>46</v>
      </c>
      <c r="D489">
        <v>51</v>
      </c>
      <c r="E489">
        <f t="shared" si="28"/>
        <v>-5</v>
      </c>
      <c r="F489" t="s">
        <v>1953</v>
      </c>
      <c r="G489" t="str">
        <f>IFERROR(VLOOKUP($A489,Sheet2!$A$2:$C$397,2,FALSE),"C")</f>
        <v>A</v>
      </c>
      <c r="H489">
        <f>IFERROR(VLOOKUP($A489,Sheet2!$A$2:$C$397,3,FALSE),0)</f>
        <v>-0.45775194000000002</v>
      </c>
      <c r="I489">
        <f>VLOOKUP($G489,Sheet2!$F$4:$G$16,2,FALSE)</f>
        <v>4</v>
      </c>
      <c r="J489">
        <f t="shared" si="29"/>
        <v>46.228875969999997</v>
      </c>
      <c r="K489">
        <f t="shared" si="30"/>
        <v>50.771124030000003</v>
      </c>
      <c r="L489">
        <f t="shared" si="31"/>
        <v>-4.5422480600000057</v>
      </c>
    </row>
    <row r="490" spans="1:12" x14ac:dyDescent="0.3">
      <c r="A490" t="s">
        <v>10</v>
      </c>
      <c r="B490" t="s">
        <v>1659</v>
      </c>
      <c r="C490">
        <v>37</v>
      </c>
      <c r="D490">
        <v>56</v>
      </c>
      <c r="E490">
        <f t="shared" si="28"/>
        <v>-19</v>
      </c>
      <c r="F490" t="s">
        <v>1953</v>
      </c>
      <c r="G490" t="str">
        <f>IFERROR(VLOOKUP($A490,Sheet2!$A$2:$C$397,2,FALSE),"C")</f>
        <v>B+</v>
      </c>
      <c r="H490">
        <f>IFERROR(VLOOKUP($A490,Sheet2!$A$2:$C$397,3,FALSE),0)</f>
        <v>0.59550000000000003</v>
      </c>
      <c r="I490">
        <f>VLOOKUP($G490,Sheet2!$F$4:$G$16,2,FALSE)</f>
        <v>3.3</v>
      </c>
      <c r="J490">
        <f t="shared" si="29"/>
        <v>36.702249999999999</v>
      </c>
      <c r="K490">
        <f t="shared" si="30"/>
        <v>56.297750000000001</v>
      </c>
      <c r="L490">
        <f t="shared" si="31"/>
        <v>-19.595500000000001</v>
      </c>
    </row>
    <row r="491" spans="1:12" x14ac:dyDescent="0.3">
      <c r="A491" t="s">
        <v>16</v>
      </c>
      <c r="B491" t="s">
        <v>1019</v>
      </c>
      <c r="C491">
        <v>42</v>
      </c>
      <c r="D491">
        <v>56</v>
      </c>
      <c r="E491">
        <f t="shared" si="28"/>
        <v>-14</v>
      </c>
      <c r="F491" t="s">
        <v>1953</v>
      </c>
      <c r="G491" t="str">
        <f>IFERROR(VLOOKUP($A491,Sheet2!$A$2:$C$397,2,FALSE),"C")</f>
        <v>B</v>
      </c>
      <c r="H491">
        <f>IFERROR(VLOOKUP($A491,Sheet2!$A$2:$C$397,3,FALSE),0)</f>
        <v>0.26403360999999997</v>
      </c>
      <c r="I491">
        <f>VLOOKUP($G491,Sheet2!$F$4:$G$16,2,FALSE)</f>
        <v>3</v>
      </c>
      <c r="J491">
        <f t="shared" si="29"/>
        <v>41.867983195000001</v>
      </c>
      <c r="K491">
        <f t="shared" si="30"/>
        <v>56.132016804999999</v>
      </c>
      <c r="L491">
        <f t="shared" si="31"/>
        <v>-14.264033609999998</v>
      </c>
    </row>
    <row r="492" spans="1:12" x14ac:dyDescent="0.3">
      <c r="A492" t="s">
        <v>5</v>
      </c>
      <c r="B492" t="s">
        <v>911</v>
      </c>
      <c r="C492">
        <v>40</v>
      </c>
      <c r="D492">
        <v>50</v>
      </c>
      <c r="E492">
        <f t="shared" si="28"/>
        <v>-10</v>
      </c>
      <c r="F492" t="s">
        <v>1953</v>
      </c>
      <c r="G492" t="str">
        <f>IFERROR(VLOOKUP($A492,Sheet2!$A$2:$C$397,2,FALSE),"C")</f>
        <v>A-</v>
      </c>
      <c r="H492">
        <f>IFERROR(VLOOKUP($A492,Sheet2!$A$2:$C$397,3,FALSE),0)</f>
        <v>0.43547944999999999</v>
      </c>
      <c r="I492">
        <f>VLOOKUP($G492,Sheet2!$F$4:$G$16,2,FALSE)</f>
        <v>3.7</v>
      </c>
      <c r="J492">
        <f t="shared" si="29"/>
        <v>39.782260274999999</v>
      </c>
      <c r="K492">
        <f t="shared" si="30"/>
        <v>50.217739725000001</v>
      </c>
      <c r="L492">
        <f t="shared" si="31"/>
        <v>-10.435479450000003</v>
      </c>
    </row>
    <row r="493" spans="1:12" x14ac:dyDescent="0.3">
      <c r="A493" t="s">
        <v>16</v>
      </c>
      <c r="B493" t="s">
        <v>911</v>
      </c>
      <c r="C493">
        <v>42</v>
      </c>
      <c r="D493">
        <v>55</v>
      </c>
      <c r="E493">
        <f t="shared" si="28"/>
        <v>-13</v>
      </c>
      <c r="F493" t="s">
        <v>1953</v>
      </c>
      <c r="G493" t="str">
        <f>IFERROR(VLOOKUP($A493,Sheet2!$A$2:$C$397,2,FALSE),"C")</f>
        <v>B</v>
      </c>
      <c r="H493">
        <f>IFERROR(VLOOKUP($A493,Sheet2!$A$2:$C$397,3,FALSE),0)</f>
        <v>0.26403360999999997</v>
      </c>
      <c r="I493">
        <f>VLOOKUP($G493,Sheet2!$F$4:$G$16,2,FALSE)</f>
        <v>3</v>
      </c>
      <c r="J493">
        <f t="shared" si="29"/>
        <v>41.867983195000001</v>
      </c>
      <c r="K493">
        <f t="shared" si="30"/>
        <v>55.132016804999999</v>
      </c>
      <c r="L493">
        <f t="shared" si="31"/>
        <v>-13.264033609999998</v>
      </c>
    </row>
    <row r="494" spans="1:12" x14ac:dyDescent="0.3">
      <c r="A494" t="s">
        <v>10</v>
      </c>
      <c r="B494" t="s">
        <v>913</v>
      </c>
      <c r="C494">
        <v>38</v>
      </c>
      <c r="D494">
        <v>56</v>
      </c>
      <c r="E494">
        <f t="shared" si="28"/>
        <v>-18</v>
      </c>
      <c r="F494" t="s">
        <v>1953</v>
      </c>
      <c r="G494" t="str">
        <f>IFERROR(VLOOKUP($A494,Sheet2!$A$2:$C$397,2,FALSE),"C")</f>
        <v>B+</v>
      </c>
      <c r="H494">
        <f>IFERROR(VLOOKUP($A494,Sheet2!$A$2:$C$397,3,FALSE),0)</f>
        <v>0.59550000000000003</v>
      </c>
      <c r="I494">
        <f>VLOOKUP($G494,Sheet2!$F$4:$G$16,2,FALSE)</f>
        <v>3.3</v>
      </c>
      <c r="J494">
        <f t="shared" si="29"/>
        <v>37.702249999999999</v>
      </c>
      <c r="K494">
        <f t="shared" si="30"/>
        <v>56.297750000000001</v>
      </c>
      <c r="L494">
        <f t="shared" si="31"/>
        <v>-18.595500000000001</v>
      </c>
    </row>
    <row r="495" spans="1:12" x14ac:dyDescent="0.3">
      <c r="A495" t="s">
        <v>366</v>
      </c>
      <c r="B495" t="s">
        <v>914</v>
      </c>
      <c r="C495">
        <v>38</v>
      </c>
      <c r="D495">
        <v>57</v>
      </c>
      <c r="E495">
        <f t="shared" si="28"/>
        <v>-19</v>
      </c>
      <c r="F495" t="s">
        <v>1953</v>
      </c>
      <c r="G495" t="str">
        <f>IFERROR(VLOOKUP($A495,Sheet2!$A$2:$C$397,2,FALSE),"C")</f>
        <v>A</v>
      </c>
      <c r="H495">
        <f>IFERROR(VLOOKUP($A495,Sheet2!$A$2:$C$397,3,FALSE),0)</f>
        <v>-1.5</v>
      </c>
      <c r="I495">
        <f>VLOOKUP($G495,Sheet2!$F$4:$G$16,2,FALSE)</f>
        <v>4</v>
      </c>
      <c r="J495">
        <f t="shared" si="29"/>
        <v>38.75</v>
      </c>
      <c r="K495">
        <f t="shared" si="30"/>
        <v>56.25</v>
      </c>
      <c r="L495">
        <f t="shared" si="31"/>
        <v>-17.5</v>
      </c>
    </row>
    <row r="496" spans="1:12" x14ac:dyDescent="0.3">
      <c r="A496" t="s">
        <v>16</v>
      </c>
      <c r="B496" t="s">
        <v>1020</v>
      </c>
      <c r="C496">
        <v>40</v>
      </c>
      <c r="D496">
        <v>58</v>
      </c>
      <c r="E496">
        <f t="shared" si="28"/>
        <v>-18</v>
      </c>
      <c r="F496" t="s">
        <v>1953</v>
      </c>
      <c r="G496" t="str">
        <f>IFERROR(VLOOKUP($A496,Sheet2!$A$2:$C$397,2,FALSE),"C")</f>
        <v>B</v>
      </c>
      <c r="H496">
        <f>IFERROR(VLOOKUP($A496,Sheet2!$A$2:$C$397,3,FALSE),0)</f>
        <v>0.26403360999999997</v>
      </c>
      <c r="I496">
        <f>VLOOKUP($G496,Sheet2!$F$4:$G$16,2,FALSE)</f>
        <v>3</v>
      </c>
      <c r="J496">
        <f t="shared" si="29"/>
        <v>39.867983195000001</v>
      </c>
      <c r="K496">
        <f t="shared" si="30"/>
        <v>58.132016804999999</v>
      </c>
      <c r="L496">
        <f t="shared" si="31"/>
        <v>-18.264033609999998</v>
      </c>
    </row>
    <row r="497" spans="1:12" x14ac:dyDescent="0.3">
      <c r="A497" t="s">
        <v>9</v>
      </c>
      <c r="B497" t="s">
        <v>916</v>
      </c>
      <c r="C497">
        <v>43</v>
      </c>
      <c r="D497">
        <v>55</v>
      </c>
      <c r="E497">
        <f t="shared" si="28"/>
        <v>-12</v>
      </c>
      <c r="F497" t="s">
        <v>1953</v>
      </c>
      <c r="G497" t="str">
        <f>IFERROR(VLOOKUP($A497,Sheet2!$A$2:$C$397,2,FALSE),"C")</f>
        <v>B+</v>
      </c>
      <c r="H497">
        <f>IFERROR(VLOOKUP($A497,Sheet2!$A$2:$C$397,3,FALSE),0)</f>
        <v>6.0699999999999997E-2</v>
      </c>
      <c r="I497">
        <f>VLOOKUP($G497,Sheet2!$F$4:$G$16,2,FALSE)</f>
        <v>3.3</v>
      </c>
      <c r="J497">
        <f t="shared" si="29"/>
        <v>42.969650000000001</v>
      </c>
      <c r="K497">
        <f t="shared" si="30"/>
        <v>55.030349999999999</v>
      </c>
      <c r="L497">
        <f t="shared" si="31"/>
        <v>-12.060699999999997</v>
      </c>
    </row>
    <row r="498" spans="1:12" x14ac:dyDescent="0.3">
      <c r="A498" t="s">
        <v>13</v>
      </c>
      <c r="B498" t="s">
        <v>916</v>
      </c>
      <c r="C498">
        <v>42</v>
      </c>
      <c r="D498">
        <v>54</v>
      </c>
      <c r="E498">
        <f t="shared" si="28"/>
        <v>-12</v>
      </c>
      <c r="F498" t="s">
        <v>1953</v>
      </c>
      <c r="G498" t="str">
        <f>IFERROR(VLOOKUP($A498,Sheet2!$A$2:$C$397,2,FALSE),"C")</f>
        <v>A+</v>
      </c>
      <c r="H498">
        <f>IFERROR(VLOOKUP($A498,Sheet2!$A$2:$C$397,3,FALSE),0)</f>
        <v>0.61341175999999997</v>
      </c>
      <c r="I498">
        <f>VLOOKUP($G498,Sheet2!$F$4:$G$16,2,FALSE)</f>
        <v>4</v>
      </c>
      <c r="J498">
        <f t="shared" si="29"/>
        <v>41.693294119999997</v>
      </c>
      <c r="K498">
        <f t="shared" si="30"/>
        <v>54.306705880000003</v>
      </c>
      <c r="L498">
        <f t="shared" si="31"/>
        <v>-12.613411760000005</v>
      </c>
    </row>
    <row r="499" spans="1:12" x14ac:dyDescent="0.3">
      <c r="A499" t="s">
        <v>11</v>
      </c>
      <c r="B499" t="s">
        <v>914</v>
      </c>
      <c r="C499">
        <v>42</v>
      </c>
      <c r="D499">
        <v>50</v>
      </c>
      <c r="E499">
        <f t="shared" si="28"/>
        <v>-8</v>
      </c>
      <c r="F499" t="s">
        <v>1953</v>
      </c>
      <c r="G499" t="str">
        <f>IFERROR(VLOOKUP($A499,Sheet2!$A$2:$C$397,2,FALSE),"C")</f>
        <v>B-</v>
      </c>
      <c r="H499">
        <f>IFERROR(VLOOKUP($A499,Sheet2!$A$2:$C$397,3,FALSE),0)</f>
        <v>0.62980391999999996</v>
      </c>
      <c r="I499">
        <f>VLOOKUP($G499,Sheet2!$F$4:$G$16,2,FALSE)</f>
        <v>2.7</v>
      </c>
      <c r="J499">
        <f t="shared" si="29"/>
        <v>41.68509804</v>
      </c>
      <c r="K499">
        <f t="shared" si="30"/>
        <v>50.31490196</v>
      </c>
      <c r="L499">
        <f t="shared" si="31"/>
        <v>-8.6298039200000005</v>
      </c>
    </row>
    <row r="500" spans="1:12" x14ac:dyDescent="0.3">
      <c r="A500" t="s">
        <v>10</v>
      </c>
      <c r="B500" t="s">
        <v>916</v>
      </c>
      <c r="C500">
        <v>39</v>
      </c>
      <c r="D500">
        <v>53</v>
      </c>
      <c r="E500">
        <f t="shared" si="28"/>
        <v>-14</v>
      </c>
      <c r="F500" t="s">
        <v>1953</v>
      </c>
      <c r="G500" t="str">
        <f>IFERROR(VLOOKUP($A500,Sheet2!$A$2:$C$397,2,FALSE),"C")</f>
        <v>B+</v>
      </c>
      <c r="H500">
        <f>IFERROR(VLOOKUP($A500,Sheet2!$A$2:$C$397,3,FALSE),0)</f>
        <v>0.59550000000000003</v>
      </c>
      <c r="I500">
        <f>VLOOKUP($G500,Sheet2!$F$4:$G$16,2,FALSE)</f>
        <v>3.3</v>
      </c>
      <c r="J500">
        <f t="shared" si="29"/>
        <v>38.702249999999999</v>
      </c>
      <c r="K500">
        <f t="shared" si="30"/>
        <v>53.297750000000001</v>
      </c>
      <c r="L500">
        <f t="shared" si="31"/>
        <v>-14.595500000000001</v>
      </c>
    </row>
    <row r="501" spans="1:12" x14ac:dyDescent="0.3">
      <c r="A501" t="s">
        <v>4</v>
      </c>
      <c r="B501" t="s">
        <v>916</v>
      </c>
      <c r="C501">
        <v>40</v>
      </c>
      <c r="D501">
        <v>54</v>
      </c>
      <c r="E501">
        <f t="shared" si="28"/>
        <v>-14</v>
      </c>
      <c r="F501" t="s">
        <v>1953</v>
      </c>
      <c r="G501" t="str">
        <f>IFERROR(VLOOKUP($A501,Sheet2!$A$2:$C$397,2,FALSE),"C")</f>
        <v>A-</v>
      </c>
      <c r="H501">
        <f>IFERROR(VLOOKUP($A501,Sheet2!$A$2:$C$397,3,FALSE),0)</f>
        <v>0.80923076999999999</v>
      </c>
      <c r="I501">
        <f>VLOOKUP($G501,Sheet2!$F$4:$G$16,2,FALSE)</f>
        <v>3.7</v>
      </c>
      <c r="J501">
        <f t="shared" si="29"/>
        <v>39.595384615</v>
      </c>
      <c r="K501">
        <f t="shared" si="30"/>
        <v>54.404615385</v>
      </c>
      <c r="L501">
        <f t="shared" si="31"/>
        <v>-14.809230769999999</v>
      </c>
    </row>
    <row r="502" spans="1:12" x14ac:dyDescent="0.3">
      <c r="A502" t="s">
        <v>10</v>
      </c>
      <c r="B502" t="s">
        <v>1660</v>
      </c>
      <c r="C502">
        <v>38</v>
      </c>
      <c r="D502">
        <v>56</v>
      </c>
      <c r="E502">
        <f t="shared" si="28"/>
        <v>-18</v>
      </c>
      <c r="F502" t="s">
        <v>1953</v>
      </c>
      <c r="G502" t="str">
        <f>IFERROR(VLOOKUP($A502,Sheet2!$A$2:$C$397,2,FALSE),"C")</f>
        <v>B+</v>
      </c>
      <c r="H502">
        <f>IFERROR(VLOOKUP($A502,Sheet2!$A$2:$C$397,3,FALSE),0)</f>
        <v>0.59550000000000003</v>
      </c>
      <c r="I502">
        <f>VLOOKUP($G502,Sheet2!$F$4:$G$16,2,FALSE)</f>
        <v>3.3</v>
      </c>
      <c r="J502">
        <f t="shared" si="29"/>
        <v>37.702249999999999</v>
      </c>
      <c r="K502">
        <f t="shared" si="30"/>
        <v>56.297750000000001</v>
      </c>
      <c r="L502">
        <f t="shared" si="31"/>
        <v>-18.595500000000001</v>
      </c>
    </row>
    <row r="503" spans="1:12" x14ac:dyDescent="0.3">
      <c r="A503" t="s">
        <v>16</v>
      </c>
      <c r="B503" t="s">
        <v>1021</v>
      </c>
      <c r="C503">
        <v>41</v>
      </c>
      <c r="D503">
        <v>56</v>
      </c>
      <c r="E503">
        <f t="shared" si="28"/>
        <v>-15</v>
      </c>
      <c r="F503" t="s">
        <v>1953</v>
      </c>
      <c r="G503" t="str">
        <f>IFERROR(VLOOKUP($A503,Sheet2!$A$2:$C$397,2,FALSE),"C")</f>
        <v>B</v>
      </c>
      <c r="H503">
        <f>IFERROR(VLOOKUP($A503,Sheet2!$A$2:$C$397,3,FALSE),0)</f>
        <v>0.26403360999999997</v>
      </c>
      <c r="I503">
        <f>VLOOKUP($G503,Sheet2!$F$4:$G$16,2,FALSE)</f>
        <v>3</v>
      </c>
      <c r="J503">
        <f t="shared" si="29"/>
        <v>40.867983195000001</v>
      </c>
      <c r="K503">
        <f t="shared" si="30"/>
        <v>56.132016804999999</v>
      </c>
      <c r="L503">
        <f t="shared" si="31"/>
        <v>-15.264033609999998</v>
      </c>
    </row>
    <row r="504" spans="1:12" x14ac:dyDescent="0.3">
      <c r="A504" t="s">
        <v>8</v>
      </c>
      <c r="B504" t="s">
        <v>917</v>
      </c>
      <c r="C504">
        <v>44</v>
      </c>
      <c r="D504">
        <v>51</v>
      </c>
      <c r="E504">
        <f t="shared" si="28"/>
        <v>-7</v>
      </c>
      <c r="F504" t="s">
        <v>1953</v>
      </c>
      <c r="G504" t="str">
        <f>IFERROR(VLOOKUP($A504,Sheet2!$A$2:$C$397,2,FALSE),"C")</f>
        <v>B</v>
      </c>
      <c r="H504">
        <f>IFERROR(VLOOKUP($A504,Sheet2!$A$2:$C$397,3,FALSE),0)</f>
        <v>-0.97508196999999996</v>
      </c>
      <c r="I504">
        <f>VLOOKUP($G504,Sheet2!$F$4:$G$16,2,FALSE)</f>
        <v>3</v>
      </c>
      <c r="J504">
        <f t="shared" si="29"/>
        <v>44.487540985000003</v>
      </c>
      <c r="K504">
        <f t="shared" si="30"/>
        <v>50.512459014999997</v>
      </c>
      <c r="L504">
        <f t="shared" si="31"/>
        <v>-6.0249180299999949</v>
      </c>
    </row>
    <row r="505" spans="1:12" x14ac:dyDescent="0.3">
      <c r="A505" t="s">
        <v>16</v>
      </c>
      <c r="B505" t="s">
        <v>1022</v>
      </c>
      <c r="C505">
        <v>43</v>
      </c>
      <c r="D505">
        <v>56</v>
      </c>
      <c r="E505">
        <f t="shared" si="28"/>
        <v>-13</v>
      </c>
      <c r="F505" t="s">
        <v>1953</v>
      </c>
      <c r="G505" t="str">
        <f>IFERROR(VLOOKUP($A505,Sheet2!$A$2:$C$397,2,FALSE),"C")</f>
        <v>B</v>
      </c>
      <c r="H505">
        <f>IFERROR(VLOOKUP($A505,Sheet2!$A$2:$C$397,3,FALSE),0)</f>
        <v>0.26403360999999997</v>
      </c>
      <c r="I505">
        <f>VLOOKUP($G505,Sheet2!$F$4:$G$16,2,FALSE)</f>
        <v>3</v>
      </c>
      <c r="J505">
        <f t="shared" si="29"/>
        <v>42.867983195000001</v>
      </c>
      <c r="K505">
        <f t="shared" si="30"/>
        <v>56.132016804999999</v>
      </c>
      <c r="L505">
        <f t="shared" si="31"/>
        <v>-13.264033609999998</v>
      </c>
    </row>
    <row r="506" spans="1:12" x14ac:dyDescent="0.3">
      <c r="A506" t="s">
        <v>10</v>
      </c>
      <c r="B506" t="s">
        <v>919</v>
      </c>
      <c r="C506">
        <v>38</v>
      </c>
      <c r="D506">
        <v>54</v>
      </c>
      <c r="E506">
        <f t="shared" si="28"/>
        <v>-16</v>
      </c>
      <c r="F506" t="s">
        <v>1953</v>
      </c>
      <c r="G506" t="str">
        <f>IFERROR(VLOOKUP($A506,Sheet2!$A$2:$C$397,2,FALSE),"C")</f>
        <v>B+</v>
      </c>
      <c r="H506">
        <f>IFERROR(VLOOKUP($A506,Sheet2!$A$2:$C$397,3,FALSE),0)</f>
        <v>0.59550000000000003</v>
      </c>
      <c r="I506">
        <f>VLOOKUP($G506,Sheet2!$F$4:$G$16,2,FALSE)</f>
        <v>3.3</v>
      </c>
      <c r="J506">
        <f t="shared" si="29"/>
        <v>37.702249999999999</v>
      </c>
      <c r="K506">
        <f t="shared" si="30"/>
        <v>54.297750000000001</v>
      </c>
      <c r="L506">
        <f t="shared" si="31"/>
        <v>-16.595500000000001</v>
      </c>
    </row>
    <row r="507" spans="1:12" x14ac:dyDescent="0.3">
      <c r="A507" t="s">
        <v>11</v>
      </c>
      <c r="B507" t="s">
        <v>919</v>
      </c>
      <c r="C507">
        <v>42</v>
      </c>
      <c r="D507">
        <v>50</v>
      </c>
      <c r="E507">
        <f t="shared" si="28"/>
        <v>-8</v>
      </c>
      <c r="F507" t="s">
        <v>1953</v>
      </c>
      <c r="G507" t="str">
        <f>IFERROR(VLOOKUP($A507,Sheet2!$A$2:$C$397,2,FALSE),"C")</f>
        <v>B-</v>
      </c>
      <c r="H507">
        <f>IFERROR(VLOOKUP($A507,Sheet2!$A$2:$C$397,3,FALSE),0)</f>
        <v>0.62980391999999996</v>
      </c>
      <c r="I507">
        <f>VLOOKUP($G507,Sheet2!$F$4:$G$16,2,FALSE)</f>
        <v>2.7</v>
      </c>
      <c r="J507">
        <f t="shared" si="29"/>
        <v>41.68509804</v>
      </c>
      <c r="K507">
        <f t="shared" si="30"/>
        <v>50.31490196</v>
      </c>
      <c r="L507">
        <f t="shared" si="31"/>
        <v>-8.6298039200000005</v>
      </c>
    </row>
    <row r="508" spans="1:12" x14ac:dyDescent="0.3">
      <c r="A508" t="s">
        <v>16</v>
      </c>
      <c r="B508" t="s">
        <v>1023</v>
      </c>
      <c r="C508">
        <v>44</v>
      </c>
      <c r="D508">
        <v>52</v>
      </c>
      <c r="E508">
        <f t="shared" si="28"/>
        <v>-8</v>
      </c>
      <c r="F508" t="s">
        <v>1953</v>
      </c>
      <c r="G508" t="str">
        <f>IFERROR(VLOOKUP($A508,Sheet2!$A$2:$C$397,2,FALSE),"C")</f>
        <v>B</v>
      </c>
      <c r="H508">
        <f>IFERROR(VLOOKUP($A508,Sheet2!$A$2:$C$397,3,FALSE),0)</f>
        <v>0.26403360999999997</v>
      </c>
      <c r="I508">
        <f>VLOOKUP($G508,Sheet2!$F$4:$G$16,2,FALSE)</f>
        <v>3</v>
      </c>
      <c r="J508">
        <f t="shared" si="29"/>
        <v>43.867983195000001</v>
      </c>
      <c r="K508">
        <f t="shared" si="30"/>
        <v>52.132016804999999</v>
      </c>
      <c r="L508">
        <f t="shared" si="31"/>
        <v>-8.2640336099999985</v>
      </c>
    </row>
    <row r="509" spans="1:12" x14ac:dyDescent="0.3">
      <c r="A509" t="s">
        <v>10</v>
      </c>
      <c r="B509" t="s">
        <v>921</v>
      </c>
      <c r="C509">
        <v>39</v>
      </c>
      <c r="D509">
        <v>55</v>
      </c>
      <c r="E509">
        <f t="shared" si="28"/>
        <v>-16</v>
      </c>
      <c r="F509" t="s">
        <v>1953</v>
      </c>
      <c r="G509" t="str">
        <f>IFERROR(VLOOKUP($A509,Sheet2!$A$2:$C$397,2,FALSE),"C")</f>
        <v>B+</v>
      </c>
      <c r="H509">
        <f>IFERROR(VLOOKUP($A509,Sheet2!$A$2:$C$397,3,FALSE),0)</f>
        <v>0.59550000000000003</v>
      </c>
      <c r="I509">
        <f>VLOOKUP($G509,Sheet2!$F$4:$G$16,2,FALSE)</f>
        <v>3.3</v>
      </c>
      <c r="J509">
        <f t="shared" si="29"/>
        <v>38.702249999999999</v>
      </c>
      <c r="K509">
        <f t="shared" si="30"/>
        <v>55.297750000000001</v>
      </c>
      <c r="L509">
        <f t="shared" si="31"/>
        <v>-16.595500000000001</v>
      </c>
    </row>
    <row r="510" spans="1:12" x14ac:dyDescent="0.3">
      <c r="A510" t="s">
        <v>366</v>
      </c>
      <c r="B510" t="s">
        <v>922</v>
      </c>
      <c r="C510">
        <v>42</v>
      </c>
      <c r="D510">
        <v>49</v>
      </c>
      <c r="E510">
        <f t="shared" si="28"/>
        <v>-7</v>
      </c>
      <c r="F510" t="s">
        <v>1953</v>
      </c>
      <c r="G510" t="str">
        <f>IFERROR(VLOOKUP($A510,Sheet2!$A$2:$C$397,2,FALSE),"C")</f>
        <v>A</v>
      </c>
      <c r="H510">
        <f>IFERROR(VLOOKUP($A510,Sheet2!$A$2:$C$397,3,FALSE),0)</f>
        <v>-1.5</v>
      </c>
      <c r="I510">
        <f>VLOOKUP($G510,Sheet2!$F$4:$G$16,2,FALSE)</f>
        <v>4</v>
      </c>
      <c r="J510">
        <f t="shared" si="29"/>
        <v>42.75</v>
      </c>
      <c r="K510">
        <f t="shared" si="30"/>
        <v>48.25</v>
      </c>
      <c r="L510">
        <f t="shared" si="31"/>
        <v>-5.5</v>
      </c>
    </row>
    <row r="511" spans="1:12" x14ac:dyDescent="0.3">
      <c r="A511" t="s">
        <v>16</v>
      </c>
      <c r="B511" t="s">
        <v>1024</v>
      </c>
      <c r="C511">
        <v>43</v>
      </c>
      <c r="D511">
        <v>53</v>
      </c>
      <c r="E511">
        <f t="shared" si="28"/>
        <v>-10</v>
      </c>
      <c r="F511" t="s">
        <v>1953</v>
      </c>
      <c r="G511" t="str">
        <f>IFERROR(VLOOKUP($A511,Sheet2!$A$2:$C$397,2,FALSE),"C")</f>
        <v>B</v>
      </c>
      <c r="H511">
        <f>IFERROR(VLOOKUP($A511,Sheet2!$A$2:$C$397,3,FALSE),0)</f>
        <v>0.26403360999999997</v>
      </c>
      <c r="I511">
        <f>VLOOKUP($G511,Sheet2!$F$4:$G$16,2,FALSE)</f>
        <v>3</v>
      </c>
      <c r="J511">
        <f t="shared" si="29"/>
        <v>42.867983195000001</v>
      </c>
      <c r="K511">
        <f t="shared" si="30"/>
        <v>53.132016804999999</v>
      </c>
      <c r="L511">
        <f t="shared" si="31"/>
        <v>-10.264033609999998</v>
      </c>
    </row>
    <row r="512" spans="1:12" x14ac:dyDescent="0.3">
      <c r="A512" t="s">
        <v>966</v>
      </c>
      <c r="B512" t="s">
        <v>926</v>
      </c>
      <c r="C512">
        <v>43</v>
      </c>
      <c r="D512">
        <v>52</v>
      </c>
      <c r="E512">
        <f t="shared" si="28"/>
        <v>-9</v>
      </c>
      <c r="F512" t="s">
        <v>1953</v>
      </c>
      <c r="G512" t="str">
        <f>IFERROR(VLOOKUP($A512,Sheet2!$A$2:$C$397,2,FALSE),"C")</f>
        <v>C</v>
      </c>
      <c r="H512">
        <f>IFERROR(VLOOKUP($A512,Sheet2!$A$2:$C$397,3,FALSE),0)</f>
        <v>0</v>
      </c>
      <c r="I512">
        <f>VLOOKUP($G512,Sheet2!$F$4:$G$16,2,FALSE)</f>
        <v>2</v>
      </c>
      <c r="J512">
        <f t="shared" si="29"/>
        <v>43</v>
      </c>
      <c r="K512">
        <f t="shared" si="30"/>
        <v>52</v>
      </c>
      <c r="L512">
        <f t="shared" si="31"/>
        <v>-9</v>
      </c>
    </row>
    <row r="513" spans="1:12" x14ac:dyDescent="0.3">
      <c r="A513" t="s">
        <v>12</v>
      </c>
      <c r="B513" t="s">
        <v>924</v>
      </c>
      <c r="C513">
        <v>40</v>
      </c>
      <c r="D513">
        <v>52</v>
      </c>
      <c r="E513">
        <f t="shared" si="28"/>
        <v>-12</v>
      </c>
      <c r="F513" t="s">
        <v>1953</v>
      </c>
      <c r="G513" t="str">
        <f>IFERROR(VLOOKUP($A513,Sheet2!$A$2:$C$397,2,FALSE),"C")</f>
        <v>A</v>
      </c>
      <c r="H513">
        <f>IFERROR(VLOOKUP($A513,Sheet2!$A$2:$C$397,3,FALSE),0)</f>
        <v>-0.45775194000000002</v>
      </c>
      <c r="I513">
        <f>VLOOKUP($G513,Sheet2!$F$4:$G$16,2,FALSE)</f>
        <v>4</v>
      </c>
      <c r="J513">
        <f t="shared" si="29"/>
        <v>40.228875969999997</v>
      </c>
      <c r="K513">
        <f t="shared" si="30"/>
        <v>51.771124030000003</v>
      </c>
      <c r="L513">
        <f t="shared" si="31"/>
        <v>-11.542248060000006</v>
      </c>
    </row>
    <row r="514" spans="1:12" x14ac:dyDescent="0.3">
      <c r="A514" t="s">
        <v>10</v>
      </c>
      <c r="B514" t="s">
        <v>1661</v>
      </c>
      <c r="C514">
        <v>37</v>
      </c>
      <c r="D514">
        <v>57</v>
      </c>
      <c r="E514">
        <f t="shared" si="28"/>
        <v>-20</v>
      </c>
      <c r="F514" t="s">
        <v>1953</v>
      </c>
      <c r="G514" t="str">
        <f>IFERROR(VLOOKUP($A514,Sheet2!$A$2:$C$397,2,FALSE),"C")</f>
        <v>B+</v>
      </c>
      <c r="H514">
        <f>IFERROR(VLOOKUP($A514,Sheet2!$A$2:$C$397,3,FALSE),0)</f>
        <v>0.59550000000000003</v>
      </c>
      <c r="I514">
        <f>VLOOKUP($G514,Sheet2!$F$4:$G$16,2,FALSE)</f>
        <v>3.3</v>
      </c>
      <c r="J514">
        <f t="shared" si="29"/>
        <v>36.702249999999999</v>
      </c>
      <c r="K514">
        <f t="shared" si="30"/>
        <v>57.297750000000001</v>
      </c>
      <c r="L514">
        <f t="shared" si="31"/>
        <v>-20.595500000000001</v>
      </c>
    </row>
    <row r="515" spans="1:12" x14ac:dyDescent="0.3">
      <c r="A515" t="s">
        <v>16</v>
      </c>
      <c r="B515" t="s">
        <v>1025</v>
      </c>
      <c r="C515">
        <v>42</v>
      </c>
      <c r="D515">
        <v>54</v>
      </c>
      <c r="E515">
        <f t="shared" ref="E515:E578" si="32">C515-D515</f>
        <v>-12</v>
      </c>
      <c r="F515" t="s">
        <v>1953</v>
      </c>
      <c r="G515" t="str">
        <f>IFERROR(VLOOKUP($A515,Sheet2!$A$2:$C$397,2,FALSE),"C")</f>
        <v>B</v>
      </c>
      <c r="H515">
        <f>IFERROR(VLOOKUP($A515,Sheet2!$A$2:$C$397,3,FALSE),0)</f>
        <v>0.26403360999999997</v>
      </c>
      <c r="I515">
        <f>VLOOKUP($G515,Sheet2!$F$4:$G$16,2,FALSE)</f>
        <v>3</v>
      </c>
      <c r="J515">
        <f t="shared" ref="J515:J578" si="33">IF(OR($F515="Bush",$F515="Trump"),C515+(H515/2),C515-(H515/2))</f>
        <v>41.867983195000001</v>
      </c>
      <c r="K515">
        <f t="shared" ref="K515:K578" si="34">IF(OR($F515="Bush",$F515="Trump"),D515-(H515/2),D515+(H515/2))</f>
        <v>54.132016804999999</v>
      </c>
      <c r="L515">
        <f t="shared" ref="L515:L578" si="35">J515-K515</f>
        <v>-12.264033609999998</v>
      </c>
    </row>
    <row r="516" spans="1:12" x14ac:dyDescent="0.3">
      <c r="A516" t="s">
        <v>4</v>
      </c>
      <c r="B516" t="s">
        <v>927</v>
      </c>
      <c r="C516">
        <v>40</v>
      </c>
      <c r="D516">
        <v>54</v>
      </c>
      <c r="E516">
        <f t="shared" si="32"/>
        <v>-14</v>
      </c>
      <c r="F516" t="s">
        <v>1953</v>
      </c>
      <c r="G516" t="str">
        <f>IFERROR(VLOOKUP($A516,Sheet2!$A$2:$C$397,2,FALSE),"C")</f>
        <v>A-</v>
      </c>
      <c r="H516">
        <f>IFERROR(VLOOKUP($A516,Sheet2!$A$2:$C$397,3,FALSE),0)</f>
        <v>0.80923076999999999</v>
      </c>
      <c r="I516">
        <f>VLOOKUP($G516,Sheet2!$F$4:$G$16,2,FALSE)</f>
        <v>3.7</v>
      </c>
      <c r="J516">
        <f t="shared" si="33"/>
        <v>39.595384615</v>
      </c>
      <c r="K516">
        <f t="shared" si="34"/>
        <v>54.404615385</v>
      </c>
      <c r="L516">
        <f t="shared" si="35"/>
        <v>-14.809230769999999</v>
      </c>
    </row>
    <row r="517" spans="1:12" x14ac:dyDescent="0.3">
      <c r="A517" t="s">
        <v>5</v>
      </c>
      <c r="B517" t="s">
        <v>1025</v>
      </c>
      <c r="C517">
        <v>41</v>
      </c>
      <c r="D517">
        <v>50</v>
      </c>
      <c r="E517">
        <f t="shared" si="32"/>
        <v>-9</v>
      </c>
      <c r="F517" t="s">
        <v>1953</v>
      </c>
      <c r="G517" t="str">
        <f>IFERROR(VLOOKUP($A517,Sheet2!$A$2:$C$397,2,FALSE),"C")</f>
        <v>A-</v>
      </c>
      <c r="H517">
        <f>IFERROR(VLOOKUP($A517,Sheet2!$A$2:$C$397,3,FALSE),0)</f>
        <v>0.43547944999999999</v>
      </c>
      <c r="I517">
        <f>VLOOKUP($G517,Sheet2!$F$4:$G$16,2,FALSE)</f>
        <v>3.7</v>
      </c>
      <c r="J517">
        <f t="shared" si="33"/>
        <v>40.782260274999999</v>
      </c>
      <c r="K517">
        <f t="shared" si="34"/>
        <v>50.217739725000001</v>
      </c>
      <c r="L517">
        <f t="shared" si="35"/>
        <v>-9.4354794500000025</v>
      </c>
    </row>
    <row r="518" spans="1:12" x14ac:dyDescent="0.3">
      <c r="A518" t="s">
        <v>16</v>
      </c>
      <c r="B518" t="s">
        <v>1028</v>
      </c>
      <c r="C518">
        <v>42</v>
      </c>
      <c r="D518">
        <v>56</v>
      </c>
      <c r="E518">
        <f t="shared" si="32"/>
        <v>-14</v>
      </c>
      <c r="F518" t="s">
        <v>1953</v>
      </c>
      <c r="G518" t="str">
        <f>IFERROR(VLOOKUP($A518,Sheet2!$A$2:$C$397,2,FALSE),"C")</f>
        <v>B</v>
      </c>
      <c r="H518">
        <f>IFERROR(VLOOKUP($A518,Sheet2!$A$2:$C$397,3,FALSE),0)</f>
        <v>0.26403360999999997</v>
      </c>
      <c r="I518">
        <f>VLOOKUP($G518,Sheet2!$F$4:$G$16,2,FALSE)</f>
        <v>3</v>
      </c>
      <c r="J518">
        <f t="shared" si="33"/>
        <v>41.867983195000001</v>
      </c>
      <c r="K518">
        <f t="shared" si="34"/>
        <v>56.132016804999999</v>
      </c>
      <c r="L518">
        <f t="shared" si="35"/>
        <v>-14.264033609999998</v>
      </c>
    </row>
    <row r="519" spans="1:12" x14ac:dyDescent="0.3">
      <c r="A519" t="s">
        <v>6</v>
      </c>
      <c r="B519" t="s">
        <v>1028</v>
      </c>
      <c r="C519">
        <v>40</v>
      </c>
      <c r="D519">
        <v>59</v>
      </c>
      <c r="E519">
        <f t="shared" si="32"/>
        <v>-19</v>
      </c>
      <c r="F519" t="s">
        <v>1953</v>
      </c>
      <c r="G519" t="str">
        <f>IFERROR(VLOOKUP($A519,Sheet2!$A$2:$C$397,2,FALSE),"C")</f>
        <v>B</v>
      </c>
      <c r="H519">
        <f>IFERROR(VLOOKUP($A519,Sheet2!$A$2:$C$397,3,FALSE),0)</f>
        <v>0.25490195999999998</v>
      </c>
      <c r="I519">
        <f>VLOOKUP($G519,Sheet2!$F$4:$G$16,2,FALSE)</f>
        <v>3</v>
      </c>
      <c r="J519">
        <f t="shared" si="33"/>
        <v>39.872549020000001</v>
      </c>
      <c r="K519">
        <f t="shared" si="34"/>
        <v>59.127450979999999</v>
      </c>
      <c r="L519">
        <f t="shared" si="35"/>
        <v>-19.254901959999998</v>
      </c>
    </row>
    <row r="520" spans="1:12" x14ac:dyDescent="0.3">
      <c r="A520" t="s">
        <v>10</v>
      </c>
      <c r="B520" t="s">
        <v>1662</v>
      </c>
      <c r="C520">
        <v>38</v>
      </c>
      <c r="D520">
        <v>58</v>
      </c>
      <c r="E520">
        <f t="shared" si="32"/>
        <v>-20</v>
      </c>
      <c r="F520" t="s">
        <v>1953</v>
      </c>
      <c r="G520" t="str">
        <f>IFERROR(VLOOKUP($A520,Sheet2!$A$2:$C$397,2,FALSE),"C")</f>
        <v>B+</v>
      </c>
      <c r="H520">
        <f>IFERROR(VLOOKUP($A520,Sheet2!$A$2:$C$397,3,FALSE),0)</f>
        <v>0.59550000000000003</v>
      </c>
      <c r="I520">
        <f>VLOOKUP($G520,Sheet2!$F$4:$G$16,2,FALSE)</f>
        <v>3.3</v>
      </c>
      <c r="J520">
        <f t="shared" si="33"/>
        <v>37.702249999999999</v>
      </c>
      <c r="K520">
        <f t="shared" si="34"/>
        <v>58.297750000000001</v>
      </c>
      <c r="L520">
        <f t="shared" si="35"/>
        <v>-20.595500000000001</v>
      </c>
    </row>
    <row r="521" spans="1:12" x14ac:dyDescent="0.3">
      <c r="A521" t="s">
        <v>366</v>
      </c>
      <c r="B521" t="s">
        <v>928</v>
      </c>
      <c r="C521">
        <v>42</v>
      </c>
      <c r="D521">
        <v>52</v>
      </c>
      <c r="E521">
        <f t="shared" si="32"/>
        <v>-10</v>
      </c>
      <c r="F521" t="s">
        <v>1953</v>
      </c>
      <c r="G521" t="str">
        <f>IFERROR(VLOOKUP($A521,Sheet2!$A$2:$C$397,2,FALSE),"C")</f>
        <v>A</v>
      </c>
      <c r="H521">
        <f>IFERROR(VLOOKUP($A521,Sheet2!$A$2:$C$397,3,FALSE),0)</f>
        <v>-1.5</v>
      </c>
      <c r="I521">
        <f>VLOOKUP($G521,Sheet2!$F$4:$G$16,2,FALSE)</f>
        <v>4</v>
      </c>
      <c r="J521">
        <f t="shared" si="33"/>
        <v>42.75</v>
      </c>
      <c r="K521">
        <f t="shared" si="34"/>
        <v>51.25</v>
      </c>
      <c r="L521">
        <f t="shared" si="35"/>
        <v>-8.5</v>
      </c>
    </row>
    <row r="522" spans="1:12" x14ac:dyDescent="0.3">
      <c r="A522" t="s">
        <v>9</v>
      </c>
      <c r="B522" t="s">
        <v>931</v>
      </c>
      <c r="C522">
        <v>42</v>
      </c>
      <c r="D522">
        <v>55</v>
      </c>
      <c r="E522">
        <f t="shared" si="32"/>
        <v>-13</v>
      </c>
      <c r="F522" t="s">
        <v>1953</v>
      </c>
      <c r="G522" t="str">
        <f>IFERROR(VLOOKUP($A522,Sheet2!$A$2:$C$397,2,FALSE),"C")</f>
        <v>B+</v>
      </c>
      <c r="H522">
        <f>IFERROR(VLOOKUP($A522,Sheet2!$A$2:$C$397,3,FALSE),0)</f>
        <v>6.0699999999999997E-2</v>
      </c>
      <c r="I522">
        <f>VLOOKUP($G522,Sheet2!$F$4:$G$16,2,FALSE)</f>
        <v>3.3</v>
      </c>
      <c r="J522">
        <f t="shared" si="33"/>
        <v>41.969650000000001</v>
      </c>
      <c r="K522">
        <f t="shared" si="34"/>
        <v>55.030349999999999</v>
      </c>
      <c r="L522">
        <f t="shared" si="35"/>
        <v>-13.060699999999997</v>
      </c>
    </row>
    <row r="523" spans="1:12" x14ac:dyDescent="0.3">
      <c r="A523" t="s">
        <v>16</v>
      </c>
      <c r="B523" t="s">
        <v>1029</v>
      </c>
      <c r="C523">
        <v>44</v>
      </c>
      <c r="D523">
        <v>54</v>
      </c>
      <c r="E523">
        <f t="shared" si="32"/>
        <v>-10</v>
      </c>
      <c r="F523" t="s">
        <v>1953</v>
      </c>
      <c r="G523" t="str">
        <f>IFERROR(VLOOKUP($A523,Sheet2!$A$2:$C$397,2,FALSE),"C")</f>
        <v>B</v>
      </c>
      <c r="H523">
        <f>IFERROR(VLOOKUP($A523,Sheet2!$A$2:$C$397,3,FALSE),0)</f>
        <v>0.26403360999999997</v>
      </c>
      <c r="I523">
        <f>VLOOKUP($G523,Sheet2!$F$4:$G$16,2,FALSE)</f>
        <v>3</v>
      </c>
      <c r="J523">
        <f t="shared" si="33"/>
        <v>43.867983195000001</v>
      </c>
      <c r="K523">
        <f t="shared" si="34"/>
        <v>54.132016804999999</v>
      </c>
      <c r="L523">
        <f t="shared" si="35"/>
        <v>-10.264033609999998</v>
      </c>
    </row>
    <row r="524" spans="1:12" x14ac:dyDescent="0.3">
      <c r="A524" t="s">
        <v>10</v>
      </c>
      <c r="B524" t="s">
        <v>1663</v>
      </c>
      <c r="C524">
        <v>37</v>
      </c>
      <c r="D524">
        <v>56</v>
      </c>
      <c r="E524">
        <f t="shared" si="32"/>
        <v>-19</v>
      </c>
      <c r="F524" t="s">
        <v>1953</v>
      </c>
      <c r="G524" t="str">
        <f>IFERROR(VLOOKUP($A524,Sheet2!$A$2:$C$397,2,FALSE),"C")</f>
        <v>B+</v>
      </c>
      <c r="H524">
        <f>IFERROR(VLOOKUP($A524,Sheet2!$A$2:$C$397,3,FALSE),0)</f>
        <v>0.59550000000000003</v>
      </c>
      <c r="I524">
        <f>VLOOKUP($G524,Sheet2!$F$4:$G$16,2,FALSE)</f>
        <v>3.3</v>
      </c>
      <c r="J524">
        <f t="shared" si="33"/>
        <v>36.702249999999999</v>
      </c>
      <c r="K524">
        <f t="shared" si="34"/>
        <v>56.297750000000001</v>
      </c>
      <c r="L524">
        <f t="shared" si="35"/>
        <v>-19.595500000000001</v>
      </c>
    </row>
    <row r="525" spans="1:12" x14ac:dyDescent="0.3">
      <c r="A525" t="s">
        <v>16</v>
      </c>
      <c r="B525" t="s">
        <v>933</v>
      </c>
      <c r="C525">
        <v>42</v>
      </c>
      <c r="D525">
        <v>53</v>
      </c>
      <c r="E525">
        <f t="shared" si="32"/>
        <v>-11</v>
      </c>
      <c r="F525" t="s">
        <v>1953</v>
      </c>
      <c r="G525" t="str">
        <f>IFERROR(VLOOKUP($A525,Sheet2!$A$2:$C$397,2,FALSE),"C")</f>
        <v>B</v>
      </c>
      <c r="H525">
        <f>IFERROR(VLOOKUP($A525,Sheet2!$A$2:$C$397,3,FALSE),0)</f>
        <v>0.26403360999999997</v>
      </c>
      <c r="I525">
        <f>VLOOKUP($G525,Sheet2!$F$4:$G$16,2,FALSE)</f>
        <v>3</v>
      </c>
      <c r="J525">
        <f t="shared" si="33"/>
        <v>41.867983195000001</v>
      </c>
      <c r="K525">
        <f t="shared" si="34"/>
        <v>53.132016804999999</v>
      </c>
      <c r="L525">
        <f t="shared" si="35"/>
        <v>-11.264033609999998</v>
      </c>
    </row>
    <row r="526" spans="1:12" x14ac:dyDescent="0.3">
      <c r="A526" t="s">
        <v>11</v>
      </c>
      <c r="B526" t="s">
        <v>933</v>
      </c>
      <c r="C526">
        <v>44</v>
      </c>
      <c r="D526">
        <v>49</v>
      </c>
      <c r="E526">
        <f t="shared" si="32"/>
        <v>-5</v>
      </c>
      <c r="F526" t="s">
        <v>1953</v>
      </c>
      <c r="G526" t="str">
        <f>IFERROR(VLOOKUP($A526,Sheet2!$A$2:$C$397,2,FALSE),"C")</f>
        <v>B-</v>
      </c>
      <c r="H526">
        <f>IFERROR(VLOOKUP($A526,Sheet2!$A$2:$C$397,3,FALSE),0)</f>
        <v>0.62980391999999996</v>
      </c>
      <c r="I526">
        <f>VLOOKUP($G526,Sheet2!$F$4:$G$16,2,FALSE)</f>
        <v>2.7</v>
      </c>
      <c r="J526">
        <f t="shared" si="33"/>
        <v>43.68509804</v>
      </c>
      <c r="K526">
        <f t="shared" si="34"/>
        <v>49.31490196</v>
      </c>
      <c r="L526">
        <f t="shared" si="35"/>
        <v>-5.6298039200000005</v>
      </c>
    </row>
    <row r="527" spans="1:12" x14ac:dyDescent="0.3">
      <c r="A527" t="s">
        <v>16</v>
      </c>
      <c r="B527" t="s">
        <v>1032</v>
      </c>
      <c r="C527">
        <v>42</v>
      </c>
      <c r="D527">
        <v>56</v>
      </c>
      <c r="E527">
        <f t="shared" si="32"/>
        <v>-14</v>
      </c>
      <c r="F527" t="s">
        <v>1953</v>
      </c>
      <c r="G527" t="str">
        <f>IFERROR(VLOOKUP($A527,Sheet2!$A$2:$C$397,2,FALSE),"C")</f>
        <v>B</v>
      </c>
      <c r="H527">
        <f>IFERROR(VLOOKUP($A527,Sheet2!$A$2:$C$397,3,FALSE),0)</f>
        <v>0.26403360999999997</v>
      </c>
      <c r="I527">
        <f>VLOOKUP($G527,Sheet2!$F$4:$G$16,2,FALSE)</f>
        <v>3</v>
      </c>
      <c r="J527">
        <f t="shared" si="33"/>
        <v>41.867983195000001</v>
      </c>
      <c r="K527">
        <f t="shared" si="34"/>
        <v>56.132016804999999</v>
      </c>
      <c r="L527">
        <f t="shared" si="35"/>
        <v>-14.264033609999998</v>
      </c>
    </row>
    <row r="528" spans="1:12" x14ac:dyDescent="0.3">
      <c r="A528" t="s">
        <v>16</v>
      </c>
      <c r="B528" t="s">
        <v>1032</v>
      </c>
      <c r="C528">
        <v>42</v>
      </c>
      <c r="D528">
        <v>56</v>
      </c>
      <c r="E528">
        <f t="shared" si="32"/>
        <v>-14</v>
      </c>
      <c r="F528" t="s">
        <v>1953</v>
      </c>
      <c r="G528" t="str">
        <f>IFERROR(VLOOKUP($A528,Sheet2!$A$2:$C$397,2,FALSE),"C")</f>
        <v>B</v>
      </c>
      <c r="H528">
        <f>IFERROR(VLOOKUP($A528,Sheet2!$A$2:$C$397,3,FALSE),0)</f>
        <v>0.26403360999999997</v>
      </c>
      <c r="I528">
        <f>VLOOKUP($G528,Sheet2!$F$4:$G$16,2,FALSE)</f>
        <v>3</v>
      </c>
      <c r="J528">
        <f t="shared" si="33"/>
        <v>41.867983195000001</v>
      </c>
      <c r="K528">
        <f t="shared" si="34"/>
        <v>56.132016804999999</v>
      </c>
      <c r="L528">
        <f t="shared" si="35"/>
        <v>-14.264033609999998</v>
      </c>
    </row>
    <row r="529" spans="1:12" x14ac:dyDescent="0.3">
      <c r="A529" t="s">
        <v>16</v>
      </c>
      <c r="B529" t="s">
        <v>936</v>
      </c>
      <c r="C529">
        <v>46</v>
      </c>
      <c r="D529">
        <v>51</v>
      </c>
      <c r="E529">
        <f t="shared" si="32"/>
        <v>-5</v>
      </c>
      <c r="F529" t="s">
        <v>1953</v>
      </c>
      <c r="G529" t="str">
        <f>IFERROR(VLOOKUP($A529,Sheet2!$A$2:$C$397,2,FALSE),"C")</f>
        <v>B</v>
      </c>
      <c r="H529">
        <f>IFERROR(VLOOKUP($A529,Sheet2!$A$2:$C$397,3,FALSE),0)</f>
        <v>0.26403360999999997</v>
      </c>
      <c r="I529">
        <f>VLOOKUP($G529,Sheet2!$F$4:$G$16,2,FALSE)</f>
        <v>3</v>
      </c>
      <c r="J529">
        <f t="shared" si="33"/>
        <v>45.867983195000001</v>
      </c>
      <c r="K529">
        <f t="shared" si="34"/>
        <v>51.132016804999999</v>
      </c>
      <c r="L529">
        <f t="shared" si="35"/>
        <v>-5.2640336099999985</v>
      </c>
    </row>
    <row r="530" spans="1:12" x14ac:dyDescent="0.3">
      <c r="A530" t="s">
        <v>15</v>
      </c>
      <c r="B530" t="s">
        <v>936</v>
      </c>
      <c r="C530">
        <v>40</v>
      </c>
      <c r="D530">
        <v>53</v>
      </c>
      <c r="E530">
        <f t="shared" si="32"/>
        <v>-13</v>
      </c>
      <c r="F530" t="s">
        <v>1953</v>
      </c>
      <c r="G530" t="str">
        <f>IFERROR(VLOOKUP($A530,Sheet2!$A$2:$C$397,2,FALSE),"C")</f>
        <v>A-</v>
      </c>
      <c r="H530">
        <f>IFERROR(VLOOKUP($A530,Sheet2!$A$2:$C$397,3,FALSE),0)</f>
        <v>6.8150290000000002E-2</v>
      </c>
      <c r="I530">
        <f>VLOOKUP($G530,Sheet2!$F$4:$G$16,2,FALSE)</f>
        <v>3.7</v>
      </c>
      <c r="J530">
        <f t="shared" si="33"/>
        <v>39.965924854999997</v>
      </c>
      <c r="K530">
        <f t="shared" si="34"/>
        <v>53.034075145000003</v>
      </c>
      <c r="L530">
        <f t="shared" si="35"/>
        <v>-13.068150290000005</v>
      </c>
    </row>
    <row r="531" spans="1:12" x14ac:dyDescent="0.3">
      <c r="A531" t="s">
        <v>10</v>
      </c>
      <c r="B531" t="s">
        <v>1664</v>
      </c>
      <c r="C531">
        <v>37</v>
      </c>
      <c r="D531">
        <v>56</v>
      </c>
      <c r="E531">
        <f t="shared" si="32"/>
        <v>-19</v>
      </c>
      <c r="F531" t="s">
        <v>1953</v>
      </c>
      <c r="G531" t="str">
        <f>IFERROR(VLOOKUP($A531,Sheet2!$A$2:$C$397,2,FALSE),"C")</f>
        <v>B+</v>
      </c>
      <c r="H531">
        <f>IFERROR(VLOOKUP($A531,Sheet2!$A$2:$C$397,3,FALSE),0)</f>
        <v>0.59550000000000003</v>
      </c>
      <c r="I531">
        <f>VLOOKUP($G531,Sheet2!$F$4:$G$16,2,FALSE)</f>
        <v>3.3</v>
      </c>
      <c r="J531">
        <f t="shared" si="33"/>
        <v>36.702249999999999</v>
      </c>
      <c r="K531">
        <f t="shared" si="34"/>
        <v>56.297750000000001</v>
      </c>
      <c r="L531">
        <f t="shared" si="35"/>
        <v>-19.595500000000001</v>
      </c>
    </row>
    <row r="532" spans="1:12" x14ac:dyDescent="0.3">
      <c r="A532" t="s">
        <v>366</v>
      </c>
      <c r="B532" t="s">
        <v>940</v>
      </c>
      <c r="C532">
        <v>41</v>
      </c>
      <c r="D532">
        <v>54</v>
      </c>
      <c r="E532">
        <f t="shared" si="32"/>
        <v>-13</v>
      </c>
      <c r="F532" t="s">
        <v>1953</v>
      </c>
      <c r="G532" t="str">
        <f>IFERROR(VLOOKUP($A532,Sheet2!$A$2:$C$397,2,FALSE),"C")</f>
        <v>A</v>
      </c>
      <c r="H532">
        <f>IFERROR(VLOOKUP($A532,Sheet2!$A$2:$C$397,3,FALSE),0)</f>
        <v>-1.5</v>
      </c>
      <c r="I532">
        <f>VLOOKUP($G532,Sheet2!$F$4:$G$16,2,FALSE)</f>
        <v>4</v>
      </c>
      <c r="J532">
        <f t="shared" si="33"/>
        <v>41.75</v>
      </c>
      <c r="K532">
        <f t="shared" si="34"/>
        <v>53.25</v>
      </c>
      <c r="L532">
        <f t="shared" si="35"/>
        <v>-11.5</v>
      </c>
    </row>
    <row r="533" spans="1:12" x14ac:dyDescent="0.3">
      <c r="A533" t="s">
        <v>5</v>
      </c>
      <c r="B533" t="s">
        <v>941</v>
      </c>
      <c r="C533">
        <v>40</v>
      </c>
      <c r="D533">
        <v>54</v>
      </c>
      <c r="E533">
        <f t="shared" si="32"/>
        <v>-14</v>
      </c>
      <c r="F533" t="s">
        <v>1953</v>
      </c>
      <c r="G533" t="str">
        <f>IFERROR(VLOOKUP($A533,Sheet2!$A$2:$C$397,2,FALSE),"C")</f>
        <v>A-</v>
      </c>
      <c r="H533">
        <f>IFERROR(VLOOKUP($A533,Sheet2!$A$2:$C$397,3,FALSE),0)</f>
        <v>0.43547944999999999</v>
      </c>
      <c r="I533">
        <f>VLOOKUP($G533,Sheet2!$F$4:$G$16,2,FALSE)</f>
        <v>3.7</v>
      </c>
      <c r="J533">
        <f t="shared" si="33"/>
        <v>39.782260274999999</v>
      </c>
      <c r="K533">
        <f t="shared" si="34"/>
        <v>54.217739725000001</v>
      </c>
      <c r="L533">
        <f t="shared" si="35"/>
        <v>-14.435479450000003</v>
      </c>
    </row>
    <row r="534" spans="1:12" x14ac:dyDescent="0.3">
      <c r="A534" t="s">
        <v>16</v>
      </c>
      <c r="B534" t="s">
        <v>940</v>
      </c>
      <c r="C534">
        <v>44</v>
      </c>
      <c r="D534">
        <v>54</v>
      </c>
      <c r="E534">
        <f t="shared" si="32"/>
        <v>-10</v>
      </c>
      <c r="F534" t="s">
        <v>1953</v>
      </c>
      <c r="G534" t="str">
        <f>IFERROR(VLOOKUP($A534,Sheet2!$A$2:$C$397,2,FALSE),"C")</f>
        <v>B</v>
      </c>
      <c r="H534">
        <f>IFERROR(VLOOKUP($A534,Sheet2!$A$2:$C$397,3,FALSE),0)</f>
        <v>0.26403360999999997</v>
      </c>
      <c r="I534">
        <f>VLOOKUP($G534,Sheet2!$F$4:$G$16,2,FALSE)</f>
        <v>3</v>
      </c>
      <c r="J534">
        <f t="shared" si="33"/>
        <v>43.867983195000001</v>
      </c>
      <c r="K534">
        <f t="shared" si="34"/>
        <v>54.132016804999999</v>
      </c>
      <c r="L534">
        <f t="shared" si="35"/>
        <v>-10.264033609999998</v>
      </c>
    </row>
    <row r="535" spans="1:12" x14ac:dyDescent="0.3">
      <c r="A535" t="s">
        <v>10</v>
      </c>
      <c r="B535" t="s">
        <v>1665</v>
      </c>
      <c r="C535">
        <v>36</v>
      </c>
      <c r="D535">
        <v>58</v>
      </c>
      <c r="E535">
        <f t="shared" si="32"/>
        <v>-22</v>
      </c>
      <c r="F535" t="s">
        <v>1953</v>
      </c>
      <c r="G535" t="str">
        <f>IFERROR(VLOOKUP($A535,Sheet2!$A$2:$C$397,2,FALSE),"C")</f>
        <v>B+</v>
      </c>
      <c r="H535">
        <f>IFERROR(VLOOKUP($A535,Sheet2!$A$2:$C$397,3,FALSE),0)</f>
        <v>0.59550000000000003</v>
      </c>
      <c r="I535">
        <f>VLOOKUP($G535,Sheet2!$F$4:$G$16,2,FALSE)</f>
        <v>3.3</v>
      </c>
      <c r="J535">
        <f t="shared" si="33"/>
        <v>35.702249999999999</v>
      </c>
      <c r="K535">
        <f t="shared" si="34"/>
        <v>58.297750000000001</v>
      </c>
      <c r="L535">
        <f t="shared" si="35"/>
        <v>-22.595500000000001</v>
      </c>
    </row>
    <row r="536" spans="1:12" x14ac:dyDescent="0.3">
      <c r="A536" t="s">
        <v>16</v>
      </c>
      <c r="B536" t="s">
        <v>1033</v>
      </c>
      <c r="C536">
        <v>43</v>
      </c>
      <c r="D536">
        <v>55</v>
      </c>
      <c r="E536">
        <f t="shared" si="32"/>
        <v>-12</v>
      </c>
      <c r="F536" t="s">
        <v>1953</v>
      </c>
      <c r="G536" t="str">
        <f>IFERROR(VLOOKUP($A536,Sheet2!$A$2:$C$397,2,FALSE),"C")</f>
        <v>B</v>
      </c>
      <c r="H536">
        <f>IFERROR(VLOOKUP($A536,Sheet2!$A$2:$C$397,3,FALSE),0)</f>
        <v>0.26403360999999997</v>
      </c>
      <c r="I536">
        <f>VLOOKUP($G536,Sheet2!$F$4:$G$16,2,FALSE)</f>
        <v>3</v>
      </c>
      <c r="J536">
        <f t="shared" si="33"/>
        <v>42.867983195000001</v>
      </c>
      <c r="K536">
        <f t="shared" si="34"/>
        <v>55.132016804999999</v>
      </c>
      <c r="L536">
        <f t="shared" si="35"/>
        <v>-12.264033609999998</v>
      </c>
    </row>
    <row r="537" spans="1:12" x14ac:dyDescent="0.3">
      <c r="A537" t="s">
        <v>4</v>
      </c>
      <c r="B537" t="s">
        <v>942</v>
      </c>
      <c r="C537">
        <v>41</v>
      </c>
      <c r="D537">
        <v>53</v>
      </c>
      <c r="E537">
        <f t="shared" si="32"/>
        <v>-12</v>
      </c>
      <c r="F537" t="s">
        <v>1953</v>
      </c>
      <c r="G537" t="str">
        <f>IFERROR(VLOOKUP($A537,Sheet2!$A$2:$C$397,2,FALSE),"C")</f>
        <v>A-</v>
      </c>
      <c r="H537">
        <f>IFERROR(VLOOKUP($A537,Sheet2!$A$2:$C$397,3,FALSE),0)</f>
        <v>0.80923076999999999</v>
      </c>
      <c r="I537">
        <f>VLOOKUP($G537,Sheet2!$F$4:$G$16,2,FALSE)</f>
        <v>3.7</v>
      </c>
      <c r="J537">
        <f t="shared" si="33"/>
        <v>40.595384615</v>
      </c>
      <c r="K537">
        <f t="shared" si="34"/>
        <v>53.404615385</v>
      </c>
      <c r="L537">
        <f t="shared" si="35"/>
        <v>-12.809230769999999</v>
      </c>
    </row>
    <row r="538" spans="1:12" x14ac:dyDescent="0.3">
      <c r="A538" t="s">
        <v>16</v>
      </c>
      <c r="B538" t="s">
        <v>943</v>
      </c>
      <c r="C538">
        <v>42</v>
      </c>
      <c r="D538">
        <v>55</v>
      </c>
      <c r="E538">
        <f t="shared" si="32"/>
        <v>-13</v>
      </c>
      <c r="F538" t="s">
        <v>1953</v>
      </c>
      <c r="G538" t="str">
        <f>IFERROR(VLOOKUP($A538,Sheet2!$A$2:$C$397,2,FALSE),"C")</f>
        <v>B</v>
      </c>
      <c r="H538">
        <f>IFERROR(VLOOKUP($A538,Sheet2!$A$2:$C$397,3,FALSE),0)</f>
        <v>0.26403360999999997</v>
      </c>
      <c r="I538">
        <f>VLOOKUP($G538,Sheet2!$F$4:$G$16,2,FALSE)</f>
        <v>3</v>
      </c>
      <c r="J538">
        <f t="shared" si="33"/>
        <v>41.867983195000001</v>
      </c>
      <c r="K538">
        <f t="shared" si="34"/>
        <v>55.132016804999999</v>
      </c>
      <c r="L538">
        <f t="shared" si="35"/>
        <v>-13.264033609999998</v>
      </c>
    </row>
    <row r="539" spans="1:12" x14ac:dyDescent="0.3">
      <c r="A539" t="s">
        <v>505</v>
      </c>
      <c r="B539" t="s">
        <v>943</v>
      </c>
      <c r="C539">
        <v>43</v>
      </c>
      <c r="D539">
        <v>53</v>
      </c>
      <c r="E539">
        <f t="shared" si="32"/>
        <v>-10</v>
      </c>
      <c r="F539" t="s">
        <v>1953</v>
      </c>
      <c r="G539" t="str">
        <f>IFERROR(VLOOKUP($A539,Sheet2!$A$2:$C$397,2,FALSE),"C")</f>
        <v>C</v>
      </c>
      <c r="H539">
        <f>IFERROR(VLOOKUP($A539,Sheet2!$A$2:$C$397,3,FALSE),0)</f>
        <v>0</v>
      </c>
      <c r="I539">
        <f>VLOOKUP($G539,Sheet2!$F$4:$G$16,2,FALSE)</f>
        <v>2</v>
      </c>
      <c r="J539">
        <f t="shared" si="33"/>
        <v>43</v>
      </c>
      <c r="K539">
        <f t="shared" si="34"/>
        <v>53</v>
      </c>
      <c r="L539">
        <f t="shared" si="35"/>
        <v>-10</v>
      </c>
    </row>
    <row r="540" spans="1:12" x14ac:dyDescent="0.3">
      <c r="A540" t="s">
        <v>10</v>
      </c>
      <c r="B540" t="s">
        <v>1666</v>
      </c>
      <c r="C540">
        <v>38</v>
      </c>
      <c r="D540">
        <v>55</v>
      </c>
      <c r="E540">
        <f t="shared" si="32"/>
        <v>-17</v>
      </c>
      <c r="F540" t="s">
        <v>1953</v>
      </c>
      <c r="G540" t="str">
        <f>IFERROR(VLOOKUP($A540,Sheet2!$A$2:$C$397,2,FALSE),"C")</f>
        <v>B+</v>
      </c>
      <c r="H540">
        <f>IFERROR(VLOOKUP($A540,Sheet2!$A$2:$C$397,3,FALSE),0)</f>
        <v>0.59550000000000003</v>
      </c>
      <c r="I540">
        <f>VLOOKUP($G540,Sheet2!$F$4:$G$16,2,FALSE)</f>
        <v>3.3</v>
      </c>
      <c r="J540">
        <f t="shared" si="33"/>
        <v>37.702249999999999</v>
      </c>
      <c r="K540">
        <f t="shared" si="34"/>
        <v>55.297750000000001</v>
      </c>
      <c r="L540">
        <f t="shared" si="35"/>
        <v>-17.595500000000001</v>
      </c>
    </row>
    <row r="541" spans="1:12" x14ac:dyDescent="0.3">
      <c r="A541" t="s">
        <v>366</v>
      </c>
      <c r="B541" t="s">
        <v>946</v>
      </c>
      <c r="C541">
        <v>40</v>
      </c>
      <c r="D541">
        <v>54</v>
      </c>
      <c r="E541">
        <f t="shared" si="32"/>
        <v>-14</v>
      </c>
      <c r="F541" t="s">
        <v>1953</v>
      </c>
      <c r="G541" t="str">
        <f>IFERROR(VLOOKUP($A541,Sheet2!$A$2:$C$397,2,FALSE),"C")</f>
        <v>A</v>
      </c>
      <c r="H541">
        <f>IFERROR(VLOOKUP($A541,Sheet2!$A$2:$C$397,3,FALSE),0)</f>
        <v>-1.5</v>
      </c>
      <c r="I541">
        <f>VLOOKUP($G541,Sheet2!$F$4:$G$16,2,FALSE)</f>
        <v>4</v>
      </c>
      <c r="J541">
        <f t="shared" si="33"/>
        <v>40.75</v>
      </c>
      <c r="K541">
        <f t="shared" si="34"/>
        <v>53.25</v>
      </c>
      <c r="L541">
        <f t="shared" si="35"/>
        <v>-12.5</v>
      </c>
    </row>
    <row r="542" spans="1:12" x14ac:dyDescent="0.3">
      <c r="A542" t="s">
        <v>9</v>
      </c>
      <c r="B542" t="s">
        <v>947</v>
      </c>
      <c r="C542">
        <v>43</v>
      </c>
      <c r="D542">
        <v>55</v>
      </c>
      <c r="E542">
        <f t="shared" si="32"/>
        <v>-12</v>
      </c>
      <c r="F542" t="s">
        <v>1953</v>
      </c>
      <c r="G542" t="str">
        <f>IFERROR(VLOOKUP($A542,Sheet2!$A$2:$C$397,2,FALSE),"C")</f>
        <v>B+</v>
      </c>
      <c r="H542">
        <f>IFERROR(VLOOKUP($A542,Sheet2!$A$2:$C$397,3,FALSE),0)</f>
        <v>6.0699999999999997E-2</v>
      </c>
      <c r="I542">
        <f>VLOOKUP($G542,Sheet2!$F$4:$G$16,2,FALSE)</f>
        <v>3.3</v>
      </c>
      <c r="J542">
        <f t="shared" si="33"/>
        <v>42.969650000000001</v>
      </c>
      <c r="K542">
        <f t="shared" si="34"/>
        <v>55.030349999999999</v>
      </c>
      <c r="L542">
        <f t="shared" si="35"/>
        <v>-12.060699999999997</v>
      </c>
    </row>
    <row r="543" spans="1:12" x14ac:dyDescent="0.3">
      <c r="A543" t="s">
        <v>13</v>
      </c>
      <c r="B543" t="s">
        <v>947</v>
      </c>
      <c r="C543">
        <v>45</v>
      </c>
      <c r="D543">
        <v>53</v>
      </c>
      <c r="E543">
        <f t="shared" si="32"/>
        <v>-8</v>
      </c>
      <c r="F543" t="s">
        <v>1953</v>
      </c>
      <c r="G543" t="str">
        <f>IFERROR(VLOOKUP($A543,Sheet2!$A$2:$C$397,2,FALSE),"C")</f>
        <v>A+</v>
      </c>
      <c r="H543">
        <f>IFERROR(VLOOKUP($A543,Sheet2!$A$2:$C$397,3,FALSE),0)</f>
        <v>0.61341175999999997</v>
      </c>
      <c r="I543">
        <f>VLOOKUP($G543,Sheet2!$F$4:$G$16,2,FALSE)</f>
        <v>4</v>
      </c>
      <c r="J543">
        <f t="shared" si="33"/>
        <v>44.693294119999997</v>
      </c>
      <c r="K543">
        <f t="shared" si="34"/>
        <v>53.306705880000003</v>
      </c>
      <c r="L543">
        <f t="shared" si="35"/>
        <v>-8.6134117600000053</v>
      </c>
    </row>
    <row r="544" spans="1:12" x14ac:dyDescent="0.3">
      <c r="A544" t="s">
        <v>10</v>
      </c>
      <c r="B544" t="s">
        <v>1037</v>
      </c>
      <c r="C544">
        <v>38</v>
      </c>
      <c r="D544">
        <v>56</v>
      </c>
      <c r="E544">
        <f t="shared" si="32"/>
        <v>-18</v>
      </c>
      <c r="F544" t="s">
        <v>1953</v>
      </c>
      <c r="G544" t="str">
        <f>IFERROR(VLOOKUP($A544,Sheet2!$A$2:$C$397,2,FALSE),"C")</f>
        <v>B+</v>
      </c>
      <c r="H544">
        <f>IFERROR(VLOOKUP($A544,Sheet2!$A$2:$C$397,3,FALSE),0)</f>
        <v>0.59550000000000003</v>
      </c>
      <c r="I544">
        <f>VLOOKUP($G544,Sheet2!$F$4:$G$16,2,FALSE)</f>
        <v>3.3</v>
      </c>
      <c r="J544">
        <f t="shared" si="33"/>
        <v>37.702249999999999</v>
      </c>
      <c r="K544">
        <f t="shared" si="34"/>
        <v>56.297750000000001</v>
      </c>
      <c r="L544">
        <f t="shared" si="35"/>
        <v>-18.595500000000001</v>
      </c>
    </row>
    <row r="545" spans="1:12" x14ac:dyDescent="0.3">
      <c r="A545" t="s">
        <v>6</v>
      </c>
      <c r="B545" t="s">
        <v>1038</v>
      </c>
      <c r="C545">
        <v>43</v>
      </c>
      <c r="D545">
        <v>56</v>
      </c>
      <c r="E545">
        <f t="shared" si="32"/>
        <v>-13</v>
      </c>
      <c r="F545" t="s">
        <v>1953</v>
      </c>
      <c r="G545" t="str">
        <f>IFERROR(VLOOKUP($A545,Sheet2!$A$2:$C$397,2,FALSE),"C")</f>
        <v>B</v>
      </c>
      <c r="H545">
        <f>IFERROR(VLOOKUP($A545,Sheet2!$A$2:$C$397,3,FALSE),0)</f>
        <v>0.25490195999999998</v>
      </c>
      <c r="I545">
        <f>VLOOKUP($G545,Sheet2!$F$4:$G$16,2,FALSE)</f>
        <v>3</v>
      </c>
      <c r="J545">
        <f t="shared" si="33"/>
        <v>42.872549020000001</v>
      </c>
      <c r="K545">
        <f t="shared" si="34"/>
        <v>56.127450979999999</v>
      </c>
      <c r="L545">
        <f t="shared" si="35"/>
        <v>-13.254901959999998</v>
      </c>
    </row>
    <row r="546" spans="1:12" x14ac:dyDescent="0.3">
      <c r="A546" t="s">
        <v>5</v>
      </c>
      <c r="B546" t="s">
        <v>1038</v>
      </c>
      <c r="C546">
        <v>43</v>
      </c>
      <c r="D546">
        <v>48</v>
      </c>
      <c r="E546">
        <f t="shared" si="32"/>
        <v>-5</v>
      </c>
      <c r="F546" t="s">
        <v>1953</v>
      </c>
      <c r="G546" t="str">
        <f>IFERROR(VLOOKUP($A546,Sheet2!$A$2:$C$397,2,FALSE),"C")</f>
        <v>A-</v>
      </c>
      <c r="H546">
        <f>IFERROR(VLOOKUP($A546,Sheet2!$A$2:$C$397,3,FALSE),0)</f>
        <v>0.43547944999999999</v>
      </c>
      <c r="I546">
        <f>VLOOKUP($G546,Sheet2!$F$4:$G$16,2,FALSE)</f>
        <v>3.7</v>
      </c>
      <c r="J546">
        <f t="shared" si="33"/>
        <v>42.782260274999999</v>
      </c>
      <c r="K546">
        <f t="shared" si="34"/>
        <v>48.217739725000001</v>
      </c>
      <c r="L546">
        <f t="shared" si="35"/>
        <v>-5.4354794500000025</v>
      </c>
    </row>
    <row r="547" spans="1:12" x14ac:dyDescent="0.3">
      <c r="A547" t="s">
        <v>366</v>
      </c>
      <c r="B547" t="s">
        <v>950</v>
      </c>
      <c r="C547">
        <v>44</v>
      </c>
      <c r="D547">
        <v>49</v>
      </c>
      <c r="E547">
        <f t="shared" si="32"/>
        <v>-5</v>
      </c>
      <c r="F547" t="s">
        <v>1953</v>
      </c>
      <c r="G547" t="str">
        <f>IFERROR(VLOOKUP($A547,Sheet2!$A$2:$C$397,2,FALSE),"C")</f>
        <v>A</v>
      </c>
      <c r="H547">
        <f>IFERROR(VLOOKUP($A547,Sheet2!$A$2:$C$397,3,FALSE),0)</f>
        <v>-1.5</v>
      </c>
      <c r="I547">
        <f>VLOOKUP($G547,Sheet2!$F$4:$G$16,2,FALSE)</f>
        <v>4</v>
      </c>
      <c r="J547">
        <f t="shared" si="33"/>
        <v>44.75</v>
      </c>
      <c r="K547">
        <f t="shared" si="34"/>
        <v>48.25</v>
      </c>
      <c r="L547">
        <f t="shared" si="35"/>
        <v>-3.5</v>
      </c>
    </row>
    <row r="548" spans="1:12" x14ac:dyDescent="0.3">
      <c r="A548" t="s">
        <v>16</v>
      </c>
      <c r="B548" t="s">
        <v>1667</v>
      </c>
      <c r="C548">
        <v>45</v>
      </c>
      <c r="D548">
        <v>53</v>
      </c>
      <c r="E548">
        <f t="shared" si="32"/>
        <v>-8</v>
      </c>
      <c r="F548" t="s">
        <v>1953</v>
      </c>
      <c r="G548" t="str">
        <f>IFERROR(VLOOKUP($A548,Sheet2!$A$2:$C$397,2,FALSE),"C")</f>
        <v>B</v>
      </c>
      <c r="H548">
        <f>IFERROR(VLOOKUP($A548,Sheet2!$A$2:$C$397,3,FALSE),0)</f>
        <v>0.26403360999999997</v>
      </c>
      <c r="I548">
        <f>VLOOKUP($G548,Sheet2!$F$4:$G$16,2,FALSE)</f>
        <v>3</v>
      </c>
      <c r="J548">
        <f t="shared" si="33"/>
        <v>44.867983195000001</v>
      </c>
      <c r="K548">
        <f t="shared" si="34"/>
        <v>53.132016804999999</v>
      </c>
      <c r="L548">
        <f t="shared" si="35"/>
        <v>-8.2640336099999985</v>
      </c>
    </row>
    <row r="549" spans="1:12" x14ac:dyDescent="0.3">
      <c r="A549" t="s">
        <v>10</v>
      </c>
      <c r="B549" t="s">
        <v>1668</v>
      </c>
      <c r="C549">
        <v>40</v>
      </c>
      <c r="D549">
        <v>54</v>
      </c>
      <c r="E549">
        <f t="shared" si="32"/>
        <v>-14</v>
      </c>
      <c r="F549" t="s">
        <v>1953</v>
      </c>
      <c r="G549" t="str">
        <f>IFERROR(VLOOKUP($A549,Sheet2!$A$2:$C$397,2,FALSE),"C")</f>
        <v>B+</v>
      </c>
      <c r="H549">
        <f>IFERROR(VLOOKUP($A549,Sheet2!$A$2:$C$397,3,FALSE),0)</f>
        <v>0.59550000000000003</v>
      </c>
      <c r="I549">
        <f>VLOOKUP($G549,Sheet2!$F$4:$G$16,2,FALSE)</f>
        <v>3.3</v>
      </c>
      <c r="J549">
        <f t="shared" si="33"/>
        <v>39.702249999999999</v>
      </c>
      <c r="K549">
        <f t="shared" si="34"/>
        <v>54.297750000000001</v>
      </c>
      <c r="L549">
        <f t="shared" si="35"/>
        <v>-14.595500000000001</v>
      </c>
    </row>
    <row r="550" spans="1:12" x14ac:dyDescent="0.3">
      <c r="A550" t="s">
        <v>9</v>
      </c>
      <c r="B550" t="s">
        <v>953</v>
      </c>
      <c r="C550">
        <v>43</v>
      </c>
      <c r="D550">
        <v>55</v>
      </c>
      <c r="E550">
        <f t="shared" si="32"/>
        <v>-12</v>
      </c>
      <c r="F550" t="s">
        <v>1953</v>
      </c>
      <c r="G550" t="str">
        <f>IFERROR(VLOOKUP($A550,Sheet2!$A$2:$C$397,2,FALSE),"C")</f>
        <v>B+</v>
      </c>
      <c r="H550">
        <f>IFERROR(VLOOKUP($A550,Sheet2!$A$2:$C$397,3,FALSE),0)</f>
        <v>6.0699999999999997E-2</v>
      </c>
      <c r="I550">
        <f>VLOOKUP($G550,Sheet2!$F$4:$G$16,2,FALSE)</f>
        <v>3.3</v>
      </c>
      <c r="J550">
        <f t="shared" si="33"/>
        <v>42.969650000000001</v>
      </c>
      <c r="K550">
        <f t="shared" si="34"/>
        <v>55.030349999999999</v>
      </c>
      <c r="L550">
        <f t="shared" si="35"/>
        <v>-12.060699999999997</v>
      </c>
    </row>
    <row r="551" spans="1:12" x14ac:dyDescent="0.3">
      <c r="A551" t="s">
        <v>16</v>
      </c>
      <c r="B551" t="s">
        <v>1039</v>
      </c>
      <c r="C551">
        <v>44</v>
      </c>
      <c r="D551">
        <v>53</v>
      </c>
      <c r="E551">
        <f t="shared" si="32"/>
        <v>-9</v>
      </c>
      <c r="F551" t="s">
        <v>1953</v>
      </c>
      <c r="G551" t="str">
        <f>IFERROR(VLOOKUP($A551,Sheet2!$A$2:$C$397,2,FALSE),"C")</f>
        <v>B</v>
      </c>
      <c r="H551">
        <f>IFERROR(VLOOKUP($A551,Sheet2!$A$2:$C$397,3,FALSE),0)</f>
        <v>0.26403360999999997</v>
      </c>
      <c r="I551">
        <f>VLOOKUP($G551,Sheet2!$F$4:$G$16,2,FALSE)</f>
        <v>3</v>
      </c>
      <c r="J551">
        <f t="shared" si="33"/>
        <v>43.867983195000001</v>
      </c>
      <c r="K551">
        <f t="shared" si="34"/>
        <v>53.132016804999999</v>
      </c>
      <c r="L551">
        <f t="shared" si="35"/>
        <v>-9.2640336099999985</v>
      </c>
    </row>
    <row r="552" spans="1:12" x14ac:dyDescent="0.3">
      <c r="A552" t="s">
        <v>16</v>
      </c>
      <c r="B552" t="s">
        <v>1042</v>
      </c>
      <c r="C552">
        <v>45</v>
      </c>
      <c r="D552">
        <v>52</v>
      </c>
      <c r="E552">
        <f t="shared" si="32"/>
        <v>-7</v>
      </c>
      <c r="F552" t="s">
        <v>1953</v>
      </c>
      <c r="G552" t="str">
        <f>IFERROR(VLOOKUP($A552,Sheet2!$A$2:$C$397,2,FALSE),"C")</f>
        <v>B</v>
      </c>
      <c r="H552">
        <f>IFERROR(VLOOKUP($A552,Sheet2!$A$2:$C$397,3,FALSE),0)</f>
        <v>0.26403360999999997</v>
      </c>
      <c r="I552">
        <f>VLOOKUP($G552,Sheet2!$F$4:$G$16,2,FALSE)</f>
        <v>3</v>
      </c>
      <c r="J552">
        <f t="shared" si="33"/>
        <v>44.867983195000001</v>
      </c>
      <c r="K552">
        <f t="shared" si="34"/>
        <v>52.132016804999999</v>
      </c>
      <c r="L552">
        <f t="shared" si="35"/>
        <v>-7.2640336099999985</v>
      </c>
    </row>
    <row r="553" spans="1:12" x14ac:dyDescent="0.3">
      <c r="A553" t="s">
        <v>13</v>
      </c>
      <c r="B553" t="s">
        <v>955</v>
      </c>
      <c r="C553">
        <v>41</v>
      </c>
      <c r="D553">
        <v>55</v>
      </c>
      <c r="E553">
        <f t="shared" si="32"/>
        <v>-14</v>
      </c>
      <c r="F553" t="s">
        <v>1953</v>
      </c>
      <c r="G553" t="str">
        <f>IFERROR(VLOOKUP($A553,Sheet2!$A$2:$C$397,2,FALSE),"C")</f>
        <v>A+</v>
      </c>
      <c r="H553">
        <f>IFERROR(VLOOKUP($A553,Sheet2!$A$2:$C$397,3,FALSE),0)</f>
        <v>0.61341175999999997</v>
      </c>
      <c r="I553">
        <f>VLOOKUP($G553,Sheet2!$F$4:$G$16,2,FALSE)</f>
        <v>4</v>
      </c>
      <c r="J553">
        <f t="shared" si="33"/>
        <v>40.693294119999997</v>
      </c>
      <c r="K553">
        <f t="shared" si="34"/>
        <v>55.306705880000003</v>
      </c>
      <c r="L553">
        <f t="shared" si="35"/>
        <v>-14.613411760000005</v>
      </c>
    </row>
    <row r="554" spans="1:12" x14ac:dyDescent="0.3">
      <c r="A554" t="s">
        <v>11</v>
      </c>
      <c r="B554" t="s">
        <v>955</v>
      </c>
      <c r="C554">
        <v>44</v>
      </c>
      <c r="D554">
        <v>50</v>
      </c>
      <c r="E554">
        <f t="shared" si="32"/>
        <v>-6</v>
      </c>
      <c r="F554" t="s">
        <v>1953</v>
      </c>
      <c r="G554" t="str">
        <f>IFERROR(VLOOKUP($A554,Sheet2!$A$2:$C$397,2,FALSE),"C")</f>
        <v>B-</v>
      </c>
      <c r="H554">
        <f>IFERROR(VLOOKUP($A554,Sheet2!$A$2:$C$397,3,FALSE),0)</f>
        <v>0.62980391999999996</v>
      </c>
      <c r="I554">
        <f>VLOOKUP($G554,Sheet2!$F$4:$G$16,2,FALSE)</f>
        <v>2.7</v>
      </c>
      <c r="J554">
        <f t="shared" si="33"/>
        <v>43.68509804</v>
      </c>
      <c r="K554">
        <f t="shared" si="34"/>
        <v>50.31490196</v>
      </c>
      <c r="L554">
        <f t="shared" si="35"/>
        <v>-6.6298039200000005</v>
      </c>
    </row>
    <row r="555" spans="1:12" x14ac:dyDescent="0.3">
      <c r="A555" t="s">
        <v>4</v>
      </c>
      <c r="B555" t="s">
        <v>955</v>
      </c>
      <c r="C555">
        <v>44</v>
      </c>
      <c r="D555">
        <v>50</v>
      </c>
      <c r="E555">
        <f t="shared" si="32"/>
        <v>-6</v>
      </c>
      <c r="F555" t="s">
        <v>1953</v>
      </c>
      <c r="G555" t="str">
        <f>IFERROR(VLOOKUP($A555,Sheet2!$A$2:$C$397,2,FALSE),"C")</f>
        <v>A-</v>
      </c>
      <c r="H555">
        <f>IFERROR(VLOOKUP($A555,Sheet2!$A$2:$C$397,3,FALSE),0)</f>
        <v>0.80923076999999999</v>
      </c>
      <c r="I555">
        <f>VLOOKUP($G555,Sheet2!$F$4:$G$16,2,FALSE)</f>
        <v>3.7</v>
      </c>
      <c r="J555">
        <f t="shared" si="33"/>
        <v>43.595384615</v>
      </c>
      <c r="K555">
        <f t="shared" si="34"/>
        <v>50.404615385</v>
      </c>
      <c r="L555">
        <f t="shared" si="35"/>
        <v>-6.8092307699999992</v>
      </c>
    </row>
    <row r="556" spans="1:12" x14ac:dyDescent="0.3">
      <c r="A556" t="s">
        <v>16</v>
      </c>
      <c r="B556" t="s">
        <v>1043</v>
      </c>
      <c r="C556">
        <v>41</v>
      </c>
      <c r="D556">
        <v>56</v>
      </c>
      <c r="E556">
        <f t="shared" si="32"/>
        <v>-15</v>
      </c>
      <c r="F556" t="s">
        <v>1953</v>
      </c>
      <c r="G556" t="str">
        <f>IFERROR(VLOOKUP($A556,Sheet2!$A$2:$C$397,2,FALSE),"C")</f>
        <v>B</v>
      </c>
      <c r="H556">
        <f>IFERROR(VLOOKUP($A556,Sheet2!$A$2:$C$397,3,FALSE),0)</f>
        <v>0.26403360999999997</v>
      </c>
      <c r="I556">
        <f>VLOOKUP($G556,Sheet2!$F$4:$G$16,2,FALSE)</f>
        <v>3</v>
      </c>
      <c r="J556">
        <f t="shared" si="33"/>
        <v>40.867983195000001</v>
      </c>
      <c r="K556">
        <f t="shared" si="34"/>
        <v>56.132016804999999</v>
      </c>
      <c r="L556">
        <f t="shared" si="35"/>
        <v>-15.264033609999998</v>
      </c>
    </row>
    <row r="557" spans="1:12" x14ac:dyDescent="0.3">
      <c r="A557" t="s">
        <v>366</v>
      </c>
      <c r="B557" t="s">
        <v>959</v>
      </c>
      <c r="C557">
        <v>42</v>
      </c>
      <c r="D557">
        <v>51</v>
      </c>
      <c r="E557">
        <f t="shared" si="32"/>
        <v>-9</v>
      </c>
      <c r="F557" t="s">
        <v>1953</v>
      </c>
      <c r="G557" t="str">
        <f>IFERROR(VLOOKUP($A557,Sheet2!$A$2:$C$397,2,FALSE),"C")</f>
        <v>A</v>
      </c>
      <c r="H557">
        <f>IFERROR(VLOOKUP($A557,Sheet2!$A$2:$C$397,3,FALSE),0)</f>
        <v>-1.5</v>
      </c>
      <c r="I557">
        <f>VLOOKUP($G557,Sheet2!$F$4:$G$16,2,FALSE)</f>
        <v>4</v>
      </c>
      <c r="J557">
        <f t="shared" si="33"/>
        <v>42.75</v>
      </c>
      <c r="K557">
        <f t="shared" si="34"/>
        <v>50.25</v>
      </c>
      <c r="L557">
        <f t="shared" si="35"/>
        <v>-7.5</v>
      </c>
    </row>
    <row r="558" spans="1:12" x14ac:dyDescent="0.3">
      <c r="A558" t="s">
        <v>10</v>
      </c>
      <c r="B558" t="s">
        <v>959</v>
      </c>
      <c r="C558">
        <v>44</v>
      </c>
      <c r="D558">
        <v>51</v>
      </c>
      <c r="E558">
        <f t="shared" si="32"/>
        <v>-7</v>
      </c>
      <c r="F558" t="s">
        <v>1953</v>
      </c>
      <c r="G558" t="str">
        <f>IFERROR(VLOOKUP($A558,Sheet2!$A$2:$C$397,2,FALSE),"C")</f>
        <v>B+</v>
      </c>
      <c r="H558">
        <f>IFERROR(VLOOKUP($A558,Sheet2!$A$2:$C$397,3,FALSE),0)</f>
        <v>0.59550000000000003</v>
      </c>
      <c r="I558">
        <f>VLOOKUP($G558,Sheet2!$F$4:$G$16,2,FALSE)</f>
        <v>3.3</v>
      </c>
      <c r="J558">
        <f t="shared" si="33"/>
        <v>43.702249999999999</v>
      </c>
      <c r="K558">
        <f t="shared" si="34"/>
        <v>51.297750000000001</v>
      </c>
      <c r="L558">
        <f t="shared" si="35"/>
        <v>-7.5955000000000013</v>
      </c>
    </row>
    <row r="559" spans="1:12" x14ac:dyDescent="0.3">
      <c r="A559" t="s">
        <v>16</v>
      </c>
      <c r="B559" t="s">
        <v>1044</v>
      </c>
      <c r="C559">
        <v>43</v>
      </c>
      <c r="D559">
        <v>53</v>
      </c>
      <c r="E559">
        <f t="shared" si="32"/>
        <v>-10</v>
      </c>
      <c r="F559" t="s">
        <v>1953</v>
      </c>
      <c r="G559" t="str">
        <f>IFERROR(VLOOKUP($A559,Sheet2!$A$2:$C$397,2,FALSE),"C")</f>
        <v>B</v>
      </c>
      <c r="H559">
        <f>IFERROR(VLOOKUP($A559,Sheet2!$A$2:$C$397,3,FALSE),0)</f>
        <v>0.26403360999999997</v>
      </c>
      <c r="I559">
        <f>VLOOKUP($G559,Sheet2!$F$4:$G$16,2,FALSE)</f>
        <v>3</v>
      </c>
      <c r="J559">
        <f t="shared" si="33"/>
        <v>42.867983195000001</v>
      </c>
      <c r="K559">
        <f t="shared" si="34"/>
        <v>53.132016804999999</v>
      </c>
      <c r="L559">
        <f t="shared" si="35"/>
        <v>-10.264033609999998</v>
      </c>
    </row>
    <row r="560" spans="1:12" x14ac:dyDescent="0.3">
      <c r="A560" t="s">
        <v>361</v>
      </c>
      <c r="B560" t="s">
        <v>960</v>
      </c>
      <c r="C560">
        <v>41</v>
      </c>
      <c r="D560">
        <v>52</v>
      </c>
      <c r="E560">
        <f t="shared" si="32"/>
        <v>-11</v>
      </c>
      <c r="F560" t="s">
        <v>1953</v>
      </c>
      <c r="G560" t="str">
        <f>IFERROR(VLOOKUP($A560,Sheet2!$A$2:$C$397,2,FALSE),"C")</f>
        <v>A</v>
      </c>
      <c r="H560">
        <f>IFERROR(VLOOKUP($A560,Sheet2!$A$2:$C$397,3,FALSE),0)</f>
        <v>-0.17857143</v>
      </c>
      <c r="I560">
        <f>VLOOKUP($G560,Sheet2!$F$4:$G$16,2,FALSE)</f>
        <v>4</v>
      </c>
      <c r="J560">
        <f t="shared" si="33"/>
        <v>41.089285715000003</v>
      </c>
      <c r="K560">
        <f t="shared" si="34"/>
        <v>51.910714284999997</v>
      </c>
      <c r="L560">
        <f t="shared" si="35"/>
        <v>-10.821428569999995</v>
      </c>
    </row>
    <row r="561" spans="1:12" x14ac:dyDescent="0.3">
      <c r="A561" t="s">
        <v>12</v>
      </c>
      <c r="B561" t="s">
        <v>961</v>
      </c>
      <c r="C561">
        <v>45</v>
      </c>
      <c r="D561">
        <v>52</v>
      </c>
      <c r="E561">
        <f t="shared" si="32"/>
        <v>-7</v>
      </c>
      <c r="F561" t="s">
        <v>1953</v>
      </c>
      <c r="G561" t="str">
        <f>IFERROR(VLOOKUP($A561,Sheet2!$A$2:$C$397,2,FALSE),"C")</f>
        <v>A</v>
      </c>
      <c r="H561">
        <f>IFERROR(VLOOKUP($A561,Sheet2!$A$2:$C$397,3,FALSE),0)</f>
        <v>-0.45775194000000002</v>
      </c>
      <c r="I561">
        <f>VLOOKUP($G561,Sheet2!$F$4:$G$16,2,FALSE)</f>
        <v>4</v>
      </c>
      <c r="J561">
        <f t="shared" si="33"/>
        <v>45.228875969999997</v>
      </c>
      <c r="K561">
        <f t="shared" si="34"/>
        <v>51.771124030000003</v>
      </c>
      <c r="L561">
        <f t="shared" si="35"/>
        <v>-6.5422480600000057</v>
      </c>
    </row>
    <row r="562" spans="1:12" x14ac:dyDescent="0.3">
      <c r="A562" t="s">
        <v>16</v>
      </c>
      <c r="B562" t="s">
        <v>1045</v>
      </c>
      <c r="C562">
        <v>42</v>
      </c>
      <c r="D562">
        <v>55</v>
      </c>
      <c r="E562">
        <f t="shared" si="32"/>
        <v>-13</v>
      </c>
      <c r="F562" t="s">
        <v>1953</v>
      </c>
      <c r="G562" t="str">
        <f>IFERROR(VLOOKUP($A562,Sheet2!$A$2:$C$397,2,FALSE),"C")</f>
        <v>B</v>
      </c>
      <c r="H562">
        <f>IFERROR(VLOOKUP($A562,Sheet2!$A$2:$C$397,3,FALSE),0)</f>
        <v>0.26403360999999997</v>
      </c>
      <c r="I562">
        <f>VLOOKUP($G562,Sheet2!$F$4:$G$16,2,FALSE)</f>
        <v>3</v>
      </c>
      <c r="J562">
        <f t="shared" si="33"/>
        <v>41.867983195000001</v>
      </c>
      <c r="K562">
        <f t="shared" si="34"/>
        <v>55.132016804999999</v>
      </c>
      <c r="L562">
        <f t="shared" si="35"/>
        <v>-13.264033609999998</v>
      </c>
    </row>
    <row r="563" spans="1:12" x14ac:dyDescent="0.3">
      <c r="A563" t="s">
        <v>16</v>
      </c>
      <c r="B563" t="s">
        <v>964</v>
      </c>
      <c r="C563">
        <v>42</v>
      </c>
      <c r="D563">
        <v>56</v>
      </c>
      <c r="E563">
        <f t="shared" si="32"/>
        <v>-14</v>
      </c>
      <c r="F563" t="s">
        <v>1953</v>
      </c>
      <c r="G563" t="str">
        <f>IFERROR(VLOOKUP($A563,Sheet2!$A$2:$C$397,2,FALSE),"C")</f>
        <v>B</v>
      </c>
      <c r="H563">
        <f>IFERROR(VLOOKUP($A563,Sheet2!$A$2:$C$397,3,FALSE),0)</f>
        <v>0.26403360999999997</v>
      </c>
      <c r="I563">
        <f>VLOOKUP($G563,Sheet2!$F$4:$G$16,2,FALSE)</f>
        <v>3</v>
      </c>
      <c r="J563">
        <f t="shared" si="33"/>
        <v>41.867983195000001</v>
      </c>
      <c r="K563">
        <f t="shared" si="34"/>
        <v>56.132016804999999</v>
      </c>
      <c r="L563">
        <f t="shared" si="35"/>
        <v>-14.264033609999998</v>
      </c>
    </row>
    <row r="564" spans="1:12" x14ac:dyDescent="0.3">
      <c r="A564" t="s">
        <v>966</v>
      </c>
      <c r="B564" t="s">
        <v>967</v>
      </c>
      <c r="C564">
        <v>43</v>
      </c>
      <c r="D564">
        <v>51</v>
      </c>
      <c r="E564">
        <f t="shared" si="32"/>
        <v>-8</v>
      </c>
      <c r="F564" t="s">
        <v>1953</v>
      </c>
      <c r="G564" t="str">
        <f>IFERROR(VLOOKUP($A564,Sheet2!$A$2:$C$397,2,FALSE),"C")</f>
        <v>C</v>
      </c>
      <c r="H564">
        <f>IFERROR(VLOOKUP($A564,Sheet2!$A$2:$C$397,3,FALSE),0)</f>
        <v>0</v>
      </c>
      <c r="I564">
        <f>VLOOKUP($G564,Sheet2!$F$4:$G$16,2,FALSE)</f>
        <v>2</v>
      </c>
      <c r="J564">
        <f t="shared" si="33"/>
        <v>43</v>
      </c>
      <c r="K564">
        <f t="shared" si="34"/>
        <v>51</v>
      </c>
      <c r="L564">
        <f t="shared" si="35"/>
        <v>-8</v>
      </c>
    </row>
    <row r="565" spans="1:12" x14ac:dyDescent="0.3">
      <c r="A565" t="s">
        <v>15</v>
      </c>
      <c r="B565" t="s">
        <v>964</v>
      </c>
      <c r="C565">
        <v>42</v>
      </c>
      <c r="D565">
        <v>50</v>
      </c>
      <c r="E565">
        <f t="shared" si="32"/>
        <v>-8</v>
      </c>
      <c r="F565" t="s">
        <v>1953</v>
      </c>
      <c r="G565" t="str">
        <f>IFERROR(VLOOKUP($A565,Sheet2!$A$2:$C$397,2,FALSE),"C")</f>
        <v>A-</v>
      </c>
      <c r="H565">
        <f>IFERROR(VLOOKUP($A565,Sheet2!$A$2:$C$397,3,FALSE),0)</f>
        <v>6.8150290000000002E-2</v>
      </c>
      <c r="I565">
        <f>VLOOKUP($G565,Sheet2!$F$4:$G$16,2,FALSE)</f>
        <v>3.7</v>
      </c>
      <c r="J565">
        <f t="shared" si="33"/>
        <v>41.965924854999997</v>
      </c>
      <c r="K565">
        <f t="shared" si="34"/>
        <v>50.034075145000003</v>
      </c>
      <c r="L565">
        <f t="shared" si="35"/>
        <v>-8.0681502900000055</v>
      </c>
    </row>
    <row r="566" spans="1:12" x14ac:dyDescent="0.3">
      <c r="A566" t="s">
        <v>366</v>
      </c>
      <c r="B566" t="s">
        <v>1669</v>
      </c>
      <c r="C566">
        <v>40</v>
      </c>
      <c r="D566">
        <v>53</v>
      </c>
      <c r="E566">
        <f t="shared" si="32"/>
        <v>-13</v>
      </c>
      <c r="F566" t="s">
        <v>1953</v>
      </c>
      <c r="G566" t="str">
        <f>IFERROR(VLOOKUP($A566,Sheet2!$A$2:$C$397,2,FALSE),"C")</f>
        <v>A</v>
      </c>
      <c r="H566">
        <f>IFERROR(VLOOKUP($A566,Sheet2!$A$2:$C$397,3,FALSE),0)</f>
        <v>-1.5</v>
      </c>
      <c r="I566">
        <f>VLOOKUP($G566,Sheet2!$F$4:$G$16,2,FALSE)</f>
        <v>4</v>
      </c>
      <c r="J566">
        <f t="shared" si="33"/>
        <v>40.75</v>
      </c>
      <c r="K566">
        <f t="shared" si="34"/>
        <v>52.25</v>
      </c>
      <c r="L566">
        <f t="shared" si="35"/>
        <v>-11.5</v>
      </c>
    </row>
    <row r="567" spans="1:12" x14ac:dyDescent="0.3">
      <c r="A567" t="s">
        <v>16</v>
      </c>
      <c r="B567" t="s">
        <v>1048</v>
      </c>
      <c r="C567">
        <v>44</v>
      </c>
      <c r="D567">
        <v>53</v>
      </c>
      <c r="E567">
        <f t="shared" si="32"/>
        <v>-9</v>
      </c>
      <c r="F567" t="s">
        <v>1953</v>
      </c>
      <c r="G567" t="str">
        <f>IFERROR(VLOOKUP($A567,Sheet2!$A$2:$C$397,2,FALSE),"C")</f>
        <v>B</v>
      </c>
      <c r="H567">
        <f>IFERROR(VLOOKUP($A567,Sheet2!$A$2:$C$397,3,FALSE),0)</f>
        <v>0.26403360999999997</v>
      </c>
      <c r="I567">
        <f>VLOOKUP($G567,Sheet2!$F$4:$G$16,2,FALSE)</f>
        <v>3</v>
      </c>
      <c r="J567">
        <f t="shared" si="33"/>
        <v>43.867983195000001</v>
      </c>
      <c r="K567">
        <f t="shared" si="34"/>
        <v>53.132016804999999</v>
      </c>
      <c r="L567">
        <f t="shared" si="35"/>
        <v>-9.2640336099999985</v>
      </c>
    </row>
    <row r="568" spans="1:12" x14ac:dyDescent="0.3">
      <c r="A568" t="s">
        <v>6</v>
      </c>
      <c r="B568" t="s">
        <v>1048</v>
      </c>
      <c r="C568">
        <v>41</v>
      </c>
      <c r="D568">
        <v>59</v>
      </c>
      <c r="E568">
        <f t="shared" si="32"/>
        <v>-18</v>
      </c>
      <c r="F568" t="s">
        <v>1953</v>
      </c>
      <c r="G568" t="str">
        <f>IFERROR(VLOOKUP($A568,Sheet2!$A$2:$C$397,2,FALSE),"C")</f>
        <v>B</v>
      </c>
      <c r="H568">
        <f>IFERROR(VLOOKUP($A568,Sheet2!$A$2:$C$397,3,FALSE),0)</f>
        <v>0.25490195999999998</v>
      </c>
      <c r="I568">
        <f>VLOOKUP($G568,Sheet2!$F$4:$G$16,2,FALSE)</f>
        <v>3</v>
      </c>
      <c r="J568">
        <f t="shared" si="33"/>
        <v>40.872549020000001</v>
      </c>
      <c r="K568">
        <f t="shared" si="34"/>
        <v>59.127450979999999</v>
      </c>
      <c r="L568">
        <f t="shared" si="35"/>
        <v>-18.254901959999998</v>
      </c>
    </row>
    <row r="569" spans="1:12" x14ac:dyDescent="0.3">
      <c r="A569" t="s">
        <v>5</v>
      </c>
      <c r="B569" t="s">
        <v>968</v>
      </c>
      <c r="C569">
        <v>43</v>
      </c>
      <c r="D569">
        <v>50</v>
      </c>
      <c r="E569">
        <f t="shared" si="32"/>
        <v>-7</v>
      </c>
      <c r="F569" t="s">
        <v>1953</v>
      </c>
      <c r="G569" t="str">
        <f>IFERROR(VLOOKUP($A569,Sheet2!$A$2:$C$397,2,FALSE),"C")</f>
        <v>A-</v>
      </c>
      <c r="H569">
        <f>IFERROR(VLOOKUP($A569,Sheet2!$A$2:$C$397,3,FALSE),0)</f>
        <v>0.43547944999999999</v>
      </c>
      <c r="I569">
        <f>VLOOKUP($G569,Sheet2!$F$4:$G$16,2,FALSE)</f>
        <v>3.7</v>
      </c>
      <c r="J569">
        <f t="shared" si="33"/>
        <v>42.782260274999999</v>
      </c>
      <c r="K569">
        <f t="shared" si="34"/>
        <v>50.217739725000001</v>
      </c>
      <c r="L569">
        <f t="shared" si="35"/>
        <v>-7.4354794500000025</v>
      </c>
    </row>
    <row r="570" spans="1:12" x14ac:dyDescent="0.3">
      <c r="A570" t="s">
        <v>1670</v>
      </c>
      <c r="B570" t="s">
        <v>968</v>
      </c>
      <c r="C570">
        <v>46</v>
      </c>
      <c r="D570">
        <v>51</v>
      </c>
      <c r="E570">
        <f t="shared" si="32"/>
        <v>-5</v>
      </c>
      <c r="F570" t="s">
        <v>1953</v>
      </c>
      <c r="G570" t="str">
        <f>IFERROR(VLOOKUP($A570,Sheet2!$A$2:$C$397,2,FALSE),"C")</f>
        <v>C</v>
      </c>
      <c r="H570">
        <f>IFERROR(VLOOKUP($A570,Sheet2!$A$2:$C$397,3,FALSE),0)</f>
        <v>0</v>
      </c>
      <c r="I570">
        <f>VLOOKUP($G570,Sheet2!$F$4:$G$16,2,FALSE)</f>
        <v>2</v>
      </c>
      <c r="J570">
        <f t="shared" si="33"/>
        <v>46</v>
      </c>
      <c r="K570">
        <f t="shared" si="34"/>
        <v>51</v>
      </c>
      <c r="L570">
        <f t="shared" si="35"/>
        <v>-5</v>
      </c>
    </row>
    <row r="571" spans="1:12" x14ac:dyDescent="0.3">
      <c r="A571" t="s">
        <v>8</v>
      </c>
      <c r="B571" t="s">
        <v>970</v>
      </c>
      <c r="C571">
        <v>44</v>
      </c>
      <c r="D571">
        <v>53</v>
      </c>
      <c r="E571">
        <f t="shared" si="32"/>
        <v>-9</v>
      </c>
      <c r="F571" t="s">
        <v>1953</v>
      </c>
      <c r="G571" t="str">
        <f>IFERROR(VLOOKUP($A571,Sheet2!$A$2:$C$397,2,FALSE),"C")</f>
        <v>B</v>
      </c>
      <c r="H571">
        <f>IFERROR(VLOOKUP($A571,Sheet2!$A$2:$C$397,3,FALSE),0)</f>
        <v>-0.97508196999999996</v>
      </c>
      <c r="I571">
        <f>VLOOKUP($G571,Sheet2!$F$4:$G$16,2,FALSE)</f>
        <v>3</v>
      </c>
      <c r="J571">
        <f t="shared" si="33"/>
        <v>44.487540985000003</v>
      </c>
      <c r="K571">
        <f t="shared" si="34"/>
        <v>52.512459014999997</v>
      </c>
      <c r="L571">
        <f t="shared" si="35"/>
        <v>-8.0249180299999949</v>
      </c>
    </row>
    <row r="572" spans="1:12" x14ac:dyDescent="0.3">
      <c r="A572" t="s">
        <v>10</v>
      </c>
      <c r="B572" t="s">
        <v>1671</v>
      </c>
      <c r="C572">
        <v>41</v>
      </c>
      <c r="D572">
        <v>55</v>
      </c>
      <c r="E572">
        <f t="shared" si="32"/>
        <v>-14</v>
      </c>
      <c r="F572" t="s">
        <v>1953</v>
      </c>
      <c r="G572" t="str">
        <f>IFERROR(VLOOKUP($A572,Sheet2!$A$2:$C$397,2,FALSE),"C")</f>
        <v>B+</v>
      </c>
      <c r="H572">
        <f>IFERROR(VLOOKUP($A572,Sheet2!$A$2:$C$397,3,FALSE),0)</f>
        <v>0.59550000000000003</v>
      </c>
      <c r="I572">
        <f>VLOOKUP($G572,Sheet2!$F$4:$G$16,2,FALSE)</f>
        <v>3.3</v>
      </c>
      <c r="J572">
        <f t="shared" si="33"/>
        <v>40.702249999999999</v>
      </c>
      <c r="K572">
        <f t="shared" si="34"/>
        <v>55.297750000000001</v>
      </c>
      <c r="L572">
        <f t="shared" si="35"/>
        <v>-14.595500000000001</v>
      </c>
    </row>
    <row r="573" spans="1:12" x14ac:dyDescent="0.3">
      <c r="A573" t="s">
        <v>16</v>
      </c>
      <c r="B573" t="s">
        <v>1049</v>
      </c>
      <c r="C573">
        <v>42</v>
      </c>
      <c r="D573">
        <v>56</v>
      </c>
      <c r="E573">
        <f t="shared" si="32"/>
        <v>-14</v>
      </c>
      <c r="F573" t="s">
        <v>1953</v>
      </c>
      <c r="G573" t="str">
        <f>IFERROR(VLOOKUP($A573,Sheet2!$A$2:$C$397,2,FALSE),"C")</f>
        <v>B</v>
      </c>
      <c r="H573">
        <f>IFERROR(VLOOKUP($A573,Sheet2!$A$2:$C$397,3,FALSE),0)</f>
        <v>0.26403360999999997</v>
      </c>
      <c r="I573">
        <f>VLOOKUP($G573,Sheet2!$F$4:$G$16,2,FALSE)</f>
        <v>3</v>
      </c>
      <c r="J573">
        <f t="shared" si="33"/>
        <v>41.867983195000001</v>
      </c>
      <c r="K573">
        <f t="shared" si="34"/>
        <v>56.132016804999999</v>
      </c>
      <c r="L573">
        <f t="shared" si="35"/>
        <v>-14.264033609999998</v>
      </c>
    </row>
    <row r="574" spans="1:12" x14ac:dyDescent="0.3">
      <c r="A574" t="s">
        <v>10</v>
      </c>
      <c r="B574" t="s">
        <v>1672</v>
      </c>
      <c r="C574">
        <v>42</v>
      </c>
      <c r="D574">
        <v>53</v>
      </c>
      <c r="E574">
        <f t="shared" si="32"/>
        <v>-11</v>
      </c>
      <c r="F574" t="s">
        <v>1953</v>
      </c>
      <c r="G574" t="str">
        <f>IFERROR(VLOOKUP($A574,Sheet2!$A$2:$C$397,2,FALSE),"C")</f>
        <v>B+</v>
      </c>
      <c r="H574">
        <f>IFERROR(VLOOKUP($A574,Sheet2!$A$2:$C$397,3,FALSE),0)</f>
        <v>0.59550000000000003</v>
      </c>
      <c r="I574">
        <f>VLOOKUP($G574,Sheet2!$F$4:$G$16,2,FALSE)</f>
        <v>3.3</v>
      </c>
      <c r="J574">
        <f t="shared" si="33"/>
        <v>41.702249999999999</v>
      </c>
      <c r="K574">
        <f t="shared" si="34"/>
        <v>53.297750000000001</v>
      </c>
      <c r="L574">
        <f t="shared" si="35"/>
        <v>-11.595500000000001</v>
      </c>
    </row>
    <row r="575" spans="1:12" x14ac:dyDescent="0.3">
      <c r="A575" t="s">
        <v>16</v>
      </c>
      <c r="B575" t="s">
        <v>1050</v>
      </c>
      <c r="C575">
        <v>42</v>
      </c>
      <c r="D575">
        <v>56</v>
      </c>
      <c r="E575">
        <f t="shared" si="32"/>
        <v>-14</v>
      </c>
      <c r="F575" t="s">
        <v>1953</v>
      </c>
      <c r="G575" t="str">
        <f>IFERROR(VLOOKUP($A575,Sheet2!$A$2:$C$397,2,FALSE),"C")</f>
        <v>B</v>
      </c>
      <c r="H575">
        <f>IFERROR(VLOOKUP($A575,Sheet2!$A$2:$C$397,3,FALSE),0)</f>
        <v>0.26403360999999997</v>
      </c>
      <c r="I575">
        <f>VLOOKUP($G575,Sheet2!$F$4:$G$16,2,FALSE)</f>
        <v>3</v>
      </c>
      <c r="J575">
        <f t="shared" si="33"/>
        <v>41.867983195000001</v>
      </c>
      <c r="K575">
        <f t="shared" si="34"/>
        <v>56.132016804999999</v>
      </c>
      <c r="L575">
        <f t="shared" si="35"/>
        <v>-14.264033609999998</v>
      </c>
    </row>
    <row r="576" spans="1:12" x14ac:dyDescent="0.3">
      <c r="A576" t="s">
        <v>505</v>
      </c>
      <c r="B576" t="s">
        <v>1050</v>
      </c>
      <c r="C576">
        <v>48</v>
      </c>
      <c r="D576">
        <v>48</v>
      </c>
      <c r="E576">
        <f t="shared" si="32"/>
        <v>0</v>
      </c>
      <c r="F576" t="s">
        <v>1953</v>
      </c>
      <c r="G576" t="str">
        <f>IFERROR(VLOOKUP($A576,Sheet2!$A$2:$C$397,2,FALSE),"C")</f>
        <v>C</v>
      </c>
      <c r="H576">
        <f>IFERROR(VLOOKUP($A576,Sheet2!$A$2:$C$397,3,FALSE),0)</f>
        <v>0</v>
      </c>
      <c r="I576">
        <f>VLOOKUP($G576,Sheet2!$F$4:$G$16,2,FALSE)</f>
        <v>2</v>
      </c>
      <c r="J576">
        <f t="shared" si="33"/>
        <v>48</v>
      </c>
      <c r="K576">
        <f t="shared" si="34"/>
        <v>48</v>
      </c>
      <c r="L576">
        <f t="shared" si="35"/>
        <v>0</v>
      </c>
    </row>
    <row r="577" spans="1:12" x14ac:dyDescent="0.3">
      <c r="A577" t="s">
        <v>4</v>
      </c>
      <c r="B577" t="s">
        <v>972</v>
      </c>
      <c r="C577">
        <v>41</v>
      </c>
      <c r="D577">
        <v>54</v>
      </c>
      <c r="E577">
        <f t="shared" si="32"/>
        <v>-13</v>
      </c>
      <c r="F577" t="s">
        <v>1953</v>
      </c>
      <c r="G577" t="str">
        <f>IFERROR(VLOOKUP($A577,Sheet2!$A$2:$C$397,2,FALSE),"C")</f>
        <v>A-</v>
      </c>
      <c r="H577">
        <f>IFERROR(VLOOKUP($A577,Sheet2!$A$2:$C$397,3,FALSE),0)</f>
        <v>0.80923076999999999</v>
      </c>
      <c r="I577">
        <f>VLOOKUP($G577,Sheet2!$F$4:$G$16,2,FALSE)</f>
        <v>3.7</v>
      </c>
      <c r="J577">
        <f t="shared" si="33"/>
        <v>40.595384615</v>
      </c>
      <c r="K577">
        <f t="shared" si="34"/>
        <v>54.404615385</v>
      </c>
      <c r="L577">
        <f t="shared" si="35"/>
        <v>-13.809230769999999</v>
      </c>
    </row>
    <row r="578" spans="1:12" x14ac:dyDescent="0.3">
      <c r="A578" t="s">
        <v>9</v>
      </c>
      <c r="B578" t="s">
        <v>972</v>
      </c>
      <c r="C578">
        <v>43</v>
      </c>
      <c r="D578">
        <v>53</v>
      </c>
      <c r="E578">
        <f t="shared" si="32"/>
        <v>-10</v>
      </c>
      <c r="F578" t="s">
        <v>1953</v>
      </c>
      <c r="G578" t="str">
        <f>IFERROR(VLOOKUP($A578,Sheet2!$A$2:$C$397,2,FALSE),"C")</f>
        <v>B+</v>
      </c>
      <c r="H578">
        <f>IFERROR(VLOOKUP($A578,Sheet2!$A$2:$C$397,3,FALSE),0)</f>
        <v>6.0699999999999997E-2</v>
      </c>
      <c r="I578">
        <f>VLOOKUP($G578,Sheet2!$F$4:$G$16,2,FALSE)</f>
        <v>3.3</v>
      </c>
      <c r="J578">
        <f t="shared" si="33"/>
        <v>42.969650000000001</v>
      </c>
      <c r="K578">
        <f t="shared" si="34"/>
        <v>53.030349999999999</v>
      </c>
      <c r="L578">
        <f t="shared" si="35"/>
        <v>-10.060699999999997</v>
      </c>
    </row>
    <row r="579" spans="1:12" x14ac:dyDescent="0.3">
      <c r="A579" t="s">
        <v>14</v>
      </c>
      <c r="B579" t="s">
        <v>972</v>
      </c>
      <c r="C579">
        <v>43</v>
      </c>
      <c r="D579">
        <v>51</v>
      </c>
      <c r="E579">
        <f t="shared" ref="E579:E642" si="36">C579-D579</f>
        <v>-8</v>
      </c>
      <c r="F579" t="s">
        <v>1953</v>
      </c>
      <c r="G579" t="str">
        <f>IFERROR(VLOOKUP($A579,Sheet2!$A$2:$C$397,2,FALSE),"C")</f>
        <v>B</v>
      </c>
      <c r="H579">
        <f>IFERROR(VLOOKUP($A579,Sheet2!$A$2:$C$397,3,FALSE),0)</f>
        <v>0.26406832000000002</v>
      </c>
      <c r="I579">
        <f>VLOOKUP($G579,Sheet2!$F$4:$G$16,2,FALSE)</f>
        <v>3</v>
      </c>
      <c r="J579">
        <f t="shared" ref="J579:J642" si="37">IF(OR($F579="Bush",$F579="Trump"),C579+(H579/2),C579-(H579/2))</f>
        <v>42.867965839999997</v>
      </c>
      <c r="K579">
        <f t="shared" ref="K579:K642" si="38">IF(OR($F579="Bush",$F579="Trump"),D579-(H579/2),D579+(H579/2))</f>
        <v>51.132034160000003</v>
      </c>
      <c r="L579">
        <f t="shared" ref="L579:L642" si="39">J579-K579</f>
        <v>-8.2640683200000069</v>
      </c>
    </row>
    <row r="580" spans="1:12" x14ac:dyDescent="0.3">
      <c r="A580" t="s">
        <v>366</v>
      </c>
      <c r="B580" t="s">
        <v>973</v>
      </c>
      <c r="C580">
        <v>38</v>
      </c>
      <c r="D580">
        <v>54</v>
      </c>
      <c r="E580">
        <f t="shared" si="36"/>
        <v>-16</v>
      </c>
      <c r="F580" t="s">
        <v>1953</v>
      </c>
      <c r="G580" t="str">
        <f>IFERROR(VLOOKUP($A580,Sheet2!$A$2:$C$397,2,FALSE),"C")</f>
        <v>A</v>
      </c>
      <c r="H580">
        <f>IFERROR(VLOOKUP($A580,Sheet2!$A$2:$C$397,3,FALSE),0)</f>
        <v>-1.5</v>
      </c>
      <c r="I580">
        <f>VLOOKUP($G580,Sheet2!$F$4:$G$16,2,FALSE)</f>
        <v>4</v>
      </c>
      <c r="J580">
        <f t="shared" si="37"/>
        <v>38.75</v>
      </c>
      <c r="K580">
        <f t="shared" si="38"/>
        <v>53.25</v>
      </c>
      <c r="L580">
        <f t="shared" si="39"/>
        <v>-14.5</v>
      </c>
    </row>
    <row r="581" spans="1:12" x14ac:dyDescent="0.3">
      <c r="A581" t="s">
        <v>16</v>
      </c>
      <c r="B581" t="s">
        <v>1051</v>
      </c>
      <c r="C581">
        <v>42</v>
      </c>
      <c r="D581">
        <v>55</v>
      </c>
      <c r="E581">
        <f t="shared" si="36"/>
        <v>-13</v>
      </c>
      <c r="F581" t="s">
        <v>1953</v>
      </c>
      <c r="G581" t="str">
        <f>IFERROR(VLOOKUP($A581,Sheet2!$A$2:$C$397,2,FALSE),"C")</f>
        <v>B</v>
      </c>
      <c r="H581">
        <f>IFERROR(VLOOKUP($A581,Sheet2!$A$2:$C$397,3,FALSE),0)</f>
        <v>0.26403360999999997</v>
      </c>
      <c r="I581">
        <f>VLOOKUP($G581,Sheet2!$F$4:$G$16,2,FALSE)</f>
        <v>3</v>
      </c>
      <c r="J581">
        <f t="shared" si="37"/>
        <v>41.867983195000001</v>
      </c>
      <c r="K581">
        <f t="shared" si="38"/>
        <v>55.132016804999999</v>
      </c>
      <c r="L581">
        <f t="shared" si="39"/>
        <v>-13.264033609999998</v>
      </c>
    </row>
    <row r="582" spans="1:12" x14ac:dyDescent="0.3">
      <c r="A582" t="s">
        <v>13</v>
      </c>
      <c r="B582" t="s">
        <v>975</v>
      </c>
      <c r="C582">
        <v>46</v>
      </c>
      <c r="D582">
        <v>52</v>
      </c>
      <c r="E582">
        <f t="shared" si="36"/>
        <v>-6</v>
      </c>
      <c r="F582" t="s">
        <v>1953</v>
      </c>
      <c r="G582" t="str">
        <f>IFERROR(VLOOKUP($A582,Sheet2!$A$2:$C$397,2,FALSE),"C")</f>
        <v>A+</v>
      </c>
      <c r="H582">
        <f>IFERROR(VLOOKUP($A582,Sheet2!$A$2:$C$397,3,FALSE),0)</f>
        <v>0.61341175999999997</v>
      </c>
      <c r="I582">
        <f>VLOOKUP($G582,Sheet2!$F$4:$G$16,2,FALSE)</f>
        <v>4</v>
      </c>
      <c r="J582">
        <f t="shared" si="37"/>
        <v>45.693294119999997</v>
      </c>
      <c r="K582">
        <f t="shared" si="38"/>
        <v>52.306705880000003</v>
      </c>
      <c r="L582">
        <f t="shared" si="39"/>
        <v>-6.6134117600000053</v>
      </c>
    </row>
    <row r="583" spans="1:12" x14ac:dyDescent="0.3">
      <c r="A583" t="s">
        <v>16</v>
      </c>
      <c r="B583" t="s">
        <v>1052</v>
      </c>
      <c r="C583">
        <v>43</v>
      </c>
      <c r="D583">
        <v>55</v>
      </c>
      <c r="E583">
        <f t="shared" si="36"/>
        <v>-12</v>
      </c>
      <c r="F583" t="s">
        <v>1953</v>
      </c>
      <c r="G583" t="str">
        <f>IFERROR(VLOOKUP($A583,Sheet2!$A$2:$C$397,2,FALSE),"C")</f>
        <v>B</v>
      </c>
      <c r="H583">
        <f>IFERROR(VLOOKUP($A583,Sheet2!$A$2:$C$397,3,FALSE),0)</f>
        <v>0.26403360999999997</v>
      </c>
      <c r="I583">
        <f>VLOOKUP($G583,Sheet2!$F$4:$G$16,2,FALSE)</f>
        <v>3</v>
      </c>
      <c r="J583">
        <f t="shared" si="37"/>
        <v>42.867983195000001</v>
      </c>
      <c r="K583">
        <f t="shared" si="38"/>
        <v>55.132016804999999</v>
      </c>
      <c r="L583">
        <f t="shared" si="39"/>
        <v>-12.264033609999998</v>
      </c>
    </row>
    <row r="584" spans="1:12" x14ac:dyDescent="0.3">
      <c r="A584" t="s">
        <v>5</v>
      </c>
      <c r="B584" t="s">
        <v>976</v>
      </c>
      <c r="C584">
        <v>41</v>
      </c>
      <c r="D584">
        <v>51</v>
      </c>
      <c r="E584">
        <f t="shared" si="36"/>
        <v>-10</v>
      </c>
      <c r="F584" t="s">
        <v>1953</v>
      </c>
      <c r="G584" t="str">
        <f>IFERROR(VLOOKUP($A584,Sheet2!$A$2:$C$397,2,FALSE),"C")</f>
        <v>A-</v>
      </c>
      <c r="H584">
        <f>IFERROR(VLOOKUP($A584,Sheet2!$A$2:$C$397,3,FALSE),0)</f>
        <v>0.43547944999999999</v>
      </c>
      <c r="I584">
        <f>VLOOKUP($G584,Sheet2!$F$4:$G$16,2,FALSE)</f>
        <v>3.7</v>
      </c>
      <c r="J584">
        <f t="shared" si="37"/>
        <v>40.782260274999999</v>
      </c>
      <c r="K584">
        <f t="shared" si="38"/>
        <v>51.217739725000001</v>
      </c>
      <c r="L584">
        <f t="shared" si="39"/>
        <v>-10.435479450000003</v>
      </c>
    </row>
    <row r="585" spans="1:12" x14ac:dyDescent="0.3">
      <c r="A585" t="s">
        <v>16</v>
      </c>
      <c r="B585" t="s">
        <v>1053</v>
      </c>
      <c r="C585">
        <v>42</v>
      </c>
      <c r="D585">
        <v>56</v>
      </c>
      <c r="E585">
        <f t="shared" si="36"/>
        <v>-14</v>
      </c>
      <c r="F585" t="s">
        <v>1953</v>
      </c>
      <c r="G585" t="str">
        <f>IFERROR(VLOOKUP($A585,Sheet2!$A$2:$C$397,2,FALSE),"C")</f>
        <v>B</v>
      </c>
      <c r="H585">
        <f>IFERROR(VLOOKUP($A585,Sheet2!$A$2:$C$397,3,FALSE),0)</f>
        <v>0.26403360999999997</v>
      </c>
      <c r="I585">
        <f>VLOOKUP($G585,Sheet2!$F$4:$G$16,2,FALSE)</f>
        <v>3</v>
      </c>
      <c r="J585">
        <f t="shared" si="37"/>
        <v>41.867983195000001</v>
      </c>
      <c r="K585">
        <f t="shared" si="38"/>
        <v>56.132016804999999</v>
      </c>
      <c r="L585">
        <f t="shared" si="39"/>
        <v>-14.264033609999998</v>
      </c>
    </row>
    <row r="586" spans="1:12" x14ac:dyDescent="0.3">
      <c r="A586" t="s">
        <v>366</v>
      </c>
      <c r="B586" t="s">
        <v>1673</v>
      </c>
      <c r="C586">
        <v>42</v>
      </c>
      <c r="D586">
        <v>53</v>
      </c>
      <c r="E586">
        <f t="shared" si="36"/>
        <v>-11</v>
      </c>
      <c r="F586" t="s">
        <v>1953</v>
      </c>
      <c r="G586" t="str">
        <f>IFERROR(VLOOKUP($A586,Sheet2!$A$2:$C$397,2,FALSE),"C")</f>
        <v>A</v>
      </c>
      <c r="H586">
        <f>IFERROR(VLOOKUP($A586,Sheet2!$A$2:$C$397,3,FALSE),0)</f>
        <v>-1.5</v>
      </c>
      <c r="I586">
        <f>VLOOKUP($G586,Sheet2!$F$4:$G$16,2,FALSE)</f>
        <v>4</v>
      </c>
      <c r="J586">
        <f t="shared" si="37"/>
        <v>42.75</v>
      </c>
      <c r="K586">
        <f t="shared" si="38"/>
        <v>52.25</v>
      </c>
      <c r="L586">
        <f t="shared" si="39"/>
        <v>-9.5</v>
      </c>
    </row>
    <row r="587" spans="1:12" x14ac:dyDescent="0.3">
      <c r="A587" t="s">
        <v>16</v>
      </c>
      <c r="B587" t="s">
        <v>1054</v>
      </c>
      <c r="C587">
        <v>42</v>
      </c>
      <c r="D587">
        <v>56</v>
      </c>
      <c r="E587">
        <f t="shared" si="36"/>
        <v>-14</v>
      </c>
      <c r="F587" t="s">
        <v>1953</v>
      </c>
      <c r="G587" t="str">
        <f>IFERROR(VLOOKUP($A587,Sheet2!$A$2:$C$397,2,FALSE),"C")</f>
        <v>B</v>
      </c>
      <c r="H587">
        <f>IFERROR(VLOOKUP($A587,Sheet2!$A$2:$C$397,3,FALSE),0)</f>
        <v>0.26403360999999997</v>
      </c>
      <c r="I587">
        <f>VLOOKUP($G587,Sheet2!$F$4:$G$16,2,FALSE)</f>
        <v>3</v>
      </c>
      <c r="J587">
        <f t="shared" si="37"/>
        <v>41.867983195000001</v>
      </c>
      <c r="K587">
        <f t="shared" si="38"/>
        <v>56.132016804999999</v>
      </c>
      <c r="L587">
        <f t="shared" si="39"/>
        <v>-14.264033609999998</v>
      </c>
    </row>
    <row r="588" spans="1:12" x14ac:dyDescent="0.3">
      <c r="A588" t="s">
        <v>12</v>
      </c>
      <c r="B588" t="s">
        <v>978</v>
      </c>
      <c r="C588">
        <v>42</v>
      </c>
      <c r="D588">
        <v>52</v>
      </c>
      <c r="E588">
        <f t="shared" si="36"/>
        <v>-10</v>
      </c>
      <c r="F588" t="s">
        <v>1953</v>
      </c>
      <c r="G588" t="str">
        <f>IFERROR(VLOOKUP($A588,Sheet2!$A$2:$C$397,2,FALSE),"C")</f>
        <v>A</v>
      </c>
      <c r="H588">
        <f>IFERROR(VLOOKUP($A588,Sheet2!$A$2:$C$397,3,FALSE),0)</f>
        <v>-0.45775194000000002</v>
      </c>
      <c r="I588">
        <f>VLOOKUP($G588,Sheet2!$F$4:$G$16,2,FALSE)</f>
        <v>4</v>
      </c>
      <c r="J588">
        <f t="shared" si="37"/>
        <v>42.228875969999997</v>
      </c>
      <c r="K588">
        <f t="shared" si="38"/>
        <v>51.771124030000003</v>
      </c>
      <c r="L588">
        <f t="shared" si="39"/>
        <v>-9.5422480600000057</v>
      </c>
    </row>
    <row r="589" spans="1:12" x14ac:dyDescent="0.3">
      <c r="A589" t="s">
        <v>16</v>
      </c>
      <c r="B589" t="s">
        <v>1055</v>
      </c>
      <c r="C589">
        <v>44</v>
      </c>
      <c r="D589">
        <v>53</v>
      </c>
      <c r="E589">
        <f t="shared" si="36"/>
        <v>-9</v>
      </c>
      <c r="F589" t="s">
        <v>1953</v>
      </c>
      <c r="G589" t="str">
        <f>IFERROR(VLOOKUP($A589,Sheet2!$A$2:$C$397,2,FALSE),"C")</f>
        <v>B</v>
      </c>
      <c r="H589">
        <f>IFERROR(VLOOKUP($A589,Sheet2!$A$2:$C$397,3,FALSE),0)</f>
        <v>0.26403360999999997</v>
      </c>
      <c r="I589">
        <f>VLOOKUP($G589,Sheet2!$F$4:$G$16,2,FALSE)</f>
        <v>3</v>
      </c>
      <c r="J589">
        <f t="shared" si="37"/>
        <v>43.867983195000001</v>
      </c>
      <c r="K589">
        <f t="shared" si="38"/>
        <v>53.132016804999999</v>
      </c>
      <c r="L589">
        <f t="shared" si="39"/>
        <v>-9.2640336099999985</v>
      </c>
    </row>
    <row r="590" spans="1:12" x14ac:dyDescent="0.3">
      <c r="A590" t="s">
        <v>9</v>
      </c>
      <c r="B590" t="s">
        <v>980</v>
      </c>
      <c r="C590">
        <v>45</v>
      </c>
      <c r="D590">
        <v>51</v>
      </c>
      <c r="E590">
        <f t="shared" si="36"/>
        <v>-6</v>
      </c>
      <c r="F590" t="s">
        <v>1953</v>
      </c>
      <c r="G590" t="str">
        <f>IFERROR(VLOOKUP($A590,Sheet2!$A$2:$C$397,2,FALSE),"C")</f>
        <v>B+</v>
      </c>
      <c r="H590">
        <f>IFERROR(VLOOKUP($A590,Sheet2!$A$2:$C$397,3,FALSE),0)</f>
        <v>6.0699999999999997E-2</v>
      </c>
      <c r="I590">
        <f>VLOOKUP($G590,Sheet2!$F$4:$G$16,2,FALSE)</f>
        <v>3.3</v>
      </c>
      <c r="J590">
        <f t="shared" si="37"/>
        <v>44.969650000000001</v>
      </c>
      <c r="K590">
        <f t="shared" si="38"/>
        <v>51.030349999999999</v>
      </c>
      <c r="L590">
        <f t="shared" si="39"/>
        <v>-6.0606999999999971</v>
      </c>
    </row>
    <row r="591" spans="1:12" x14ac:dyDescent="0.3">
      <c r="A591" t="s">
        <v>10</v>
      </c>
      <c r="B591" t="s">
        <v>1674</v>
      </c>
      <c r="C591">
        <v>40</v>
      </c>
      <c r="D591">
        <v>54</v>
      </c>
      <c r="E591">
        <f t="shared" si="36"/>
        <v>-14</v>
      </c>
      <c r="F591" t="s">
        <v>1953</v>
      </c>
      <c r="G591" t="str">
        <f>IFERROR(VLOOKUP($A591,Sheet2!$A$2:$C$397,2,FALSE),"C")</f>
        <v>B+</v>
      </c>
      <c r="H591">
        <f>IFERROR(VLOOKUP($A591,Sheet2!$A$2:$C$397,3,FALSE),0)</f>
        <v>0.59550000000000003</v>
      </c>
      <c r="I591">
        <f>VLOOKUP($G591,Sheet2!$F$4:$G$16,2,FALSE)</f>
        <v>3.3</v>
      </c>
      <c r="J591">
        <f t="shared" si="37"/>
        <v>39.702249999999999</v>
      </c>
      <c r="K591">
        <f t="shared" si="38"/>
        <v>54.297750000000001</v>
      </c>
      <c r="L591">
        <f t="shared" si="39"/>
        <v>-14.595500000000001</v>
      </c>
    </row>
    <row r="592" spans="1:12" x14ac:dyDescent="0.3">
      <c r="A592" t="s">
        <v>16</v>
      </c>
      <c r="B592" t="s">
        <v>1056</v>
      </c>
      <c r="C592">
        <v>45</v>
      </c>
      <c r="D592">
        <v>52</v>
      </c>
      <c r="E592">
        <f t="shared" si="36"/>
        <v>-7</v>
      </c>
      <c r="F592" t="s">
        <v>1953</v>
      </c>
      <c r="G592" t="str">
        <f>IFERROR(VLOOKUP($A592,Sheet2!$A$2:$C$397,2,FALSE),"C")</f>
        <v>B</v>
      </c>
      <c r="H592">
        <f>IFERROR(VLOOKUP($A592,Sheet2!$A$2:$C$397,3,FALSE),0)</f>
        <v>0.26403360999999997</v>
      </c>
      <c r="I592">
        <f>VLOOKUP($G592,Sheet2!$F$4:$G$16,2,FALSE)</f>
        <v>3</v>
      </c>
      <c r="J592">
        <f t="shared" si="37"/>
        <v>44.867983195000001</v>
      </c>
      <c r="K592">
        <f t="shared" si="38"/>
        <v>52.132016804999999</v>
      </c>
      <c r="L592">
        <f t="shared" si="39"/>
        <v>-7.2640336099999985</v>
      </c>
    </row>
    <row r="593" spans="1:12" x14ac:dyDescent="0.3">
      <c r="A593" t="s">
        <v>4</v>
      </c>
      <c r="B593" t="s">
        <v>1675</v>
      </c>
      <c r="C593">
        <v>43</v>
      </c>
      <c r="D593">
        <v>51</v>
      </c>
      <c r="E593">
        <f t="shared" si="36"/>
        <v>-8</v>
      </c>
      <c r="F593" t="s">
        <v>1953</v>
      </c>
      <c r="G593" t="str">
        <f>IFERROR(VLOOKUP($A593,Sheet2!$A$2:$C$397,2,FALSE),"C")</f>
        <v>A-</v>
      </c>
      <c r="H593">
        <f>IFERROR(VLOOKUP($A593,Sheet2!$A$2:$C$397,3,FALSE),0)</f>
        <v>0.80923076999999999</v>
      </c>
      <c r="I593">
        <f>VLOOKUP($G593,Sheet2!$F$4:$G$16,2,FALSE)</f>
        <v>3.7</v>
      </c>
      <c r="J593">
        <f t="shared" si="37"/>
        <v>42.595384615</v>
      </c>
      <c r="K593">
        <f t="shared" si="38"/>
        <v>51.404615385</v>
      </c>
      <c r="L593">
        <f t="shared" si="39"/>
        <v>-8.8092307699999992</v>
      </c>
    </row>
    <row r="594" spans="1:12" x14ac:dyDescent="0.3">
      <c r="A594" t="s">
        <v>13</v>
      </c>
      <c r="B594" t="s">
        <v>1676</v>
      </c>
      <c r="C594">
        <v>45</v>
      </c>
      <c r="D594">
        <v>52</v>
      </c>
      <c r="E594">
        <f t="shared" si="36"/>
        <v>-7</v>
      </c>
      <c r="F594" t="s">
        <v>1953</v>
      </c>
      <c r="G594" t="str">
        <f>IFERROR(VLOOKUP($A594,Sheet2!$A$2:$C$397,2,FALSE),"C")</f>
        <v>A+</v>
      </c>
      <c r="H594">
        <f>IFERROR(VLOOKUP($A594,Sheet2!$A$2:$C$397,3,FALSE),0)</f>
        <v>0.61341175999999997</v>
      </c>
      <c r="I594">
        <f>VLOOKUP($G594,Sheet2!$F$4:$G$16,2,FALSE)</f>
        <v>4</v>
      </c>
      <c r="J594">
        <f t="shared" si="37"/>
        <v>44.693294119999997</v>
      </c>
      <c r="K594">
        <f t="shared" si="38"/>
        <v>52.306705880000003</v>
      </c>
      <c r="L594">
        <f t="shared" si="39"/>
        <v>-7.6134117600000053</v>
      </c>
    </row>
    <row r="595" spans="1:12" x14ac:dyDescent="0.3">
      <c r="A595" t="s">
        <v>366</v>
      </c>
      <c r="B595" t="s">
        <v>982</v>
      </c>
      <c r="C595">
        <v>42</v>
      </c>
      <c r="D595">
        <v>53</v>
      </c>
      <c r="E595">
        <f t="shared" si="36"/>
        <v>-11</v>
      </c>
      <c r="F595" t="s">
        <v>1953</v>
      </c>
      <c r="G595" t="str">
        <f>IFERROR(VLOOKUP($A595,Sheet2!$A$2:$C$397,2,FALSE),"C")</f>
        <v>A</v>
      </c>
      <c r="H595">
        <f>IFERROR(VLOOKUP($A595,Sheet2!$A$2:$C$397,3,FALSE),0)</f>
        <v>-1.5</v>
      </c>
      <c r="I595">
        <f>VLOOKUP($G595,Sheet2!$F$4:$G$16,2,FALSE)</f>
        <v>4</v>
      </c>
      <c r="J595">
        <f t="shared" si="37"/>
        <v>42.75</v>
      </c>
      <c r="K595">
        <f t="shared" si="38"/>
        <v>52.25</v>
      </c>
      <c r="L595">
        <f t="shared" si="39"/>
        <v>-9.5</v>
      </c>
    </row>
    <row r="596" spans="1:12" x14ac:dyDescent="0.3">
      <c r="A596" t="s">
        <v>10</v>
      </c>
      <c r="B596" t="s">
        <v>1677</v>
      </c>
      <c r="C596">
        <v>37</v>
      </c>
      <c r="D596">
        <v>55</v>
      </c>
      <c r="E596">
        <f t="shared" si="36"/>
        <v>-18</v>
      </c>
      <c r="F596" t="s">
        <v>1953</v>
      </c>
      <c r="G596" t="str">
        <f>IFERROR(VLOOKUP($A596,Sheet2!$A$2:$C$397,2,FALSE),"C")</f>
        <v>B+</v>
      </c>
      <c r="H596">
        <f>IFERROR(VLOOKUP($A596,Sheet2!$A$2:$C$397,3,FALSE),0)</f>
        <v>0.59550000000000003</v>
      </c>
      <c r="I596">
        <f>VLOOKUP($G596,Sheet2!$F$4:$G$16,2,FALSE)</f>
        <v>3.3</v>
      </c>
      <c r="J596">
        <f t="shared" si="37"/>
        <v>36.702249999999999</v>
      </c>
      <c r="K596">
        <f t="shared" si="38"/>
        <v>55.297750000000001</v>
      </c>
      <c r="L596">
        <f t="shared" si="39"/>
        <v>-18.595500000000001</v>
      </c>
    </row>
    <row r="597" spans="1:12" x14ac:dyDescent="0.3">
      <c r="A597" t="s">
        <v>16</v>
      </c>
      <c r="B597" t="s">
        <v>1057</v>
      </c>
      <c r="C597">
        <v>44</v>
      </c>
      <c r="D597">
        <v>54</v>
      </c>
      <c r="E597">
        <f t="shared" si="36"/>
        <v>-10</v>
      </c>
      <c r="F597" t="s">
        <v>1953</v>
      </c>
      <c r="G597" t="str">
        <f>IFERROR(VLOOKUP($A597,Sheet2!$A$2:$C$397,2,FALSE),"C")</f>
        <v>B</v>
      </c>
      <c r="H597">
        <f>IFERROR(VLOOKUP($A597,Sheet2!$A$2:$C$397,3,FALSE),0)</f>
        <v>0.26403360999999997</v>
      </c>
      <c r="I597">
        <f>VLOOKUP($G597,Sheet2!$F$4:$G$16,2,FALSE)</f>
        <v>3</v>
      </c>
      <c r="J597">
        <f t="shared" si="37"/>
        <v>43.867983195000001</v>
      </c>
      <c r="K597">
        <f t="shared" si="38"/>
        <v>54.132016804999999</v>
      </c>
      <c r="L597">
        <f t="shared" si="39"/>
        <v>-10.264033609999998</v>
      </c>
    </row>
    <row r="598" spans="1:12" x14ac:dyDescent="0.3">
      <c r="A598" t="s">
        <v>5</v>
      </c>
      <c r="B598" t="s">
        <v>982</v>
      </c>
      <c r="C598">
        <v>46</v>
      </c>
      <c r="D598">
        <v>47</v>
      </c>
      <c r="E598">
        <f t="shared" si="36"/>
        <v>-1</v>
      </c>
      <c r="F598" t="s">
        <v>1953</v>
      </c>
      <c r="G598" t="str">
        <f>IFERROR(VLOOKUP($A598,Sheet2!$A$2:$C$397,2,FALSE),"C")</f>
        <v>A-</v>
      </c>
      <c r="H598">
        <f>IFERROR(VLOOKUP($A598,Sheet2!$A$2:$C$397,3,FALSE),0)</f>
        <v>0.43547944999999999</v>
      </c>
      <c r="I598">
        <f>VLOOKUP($G598,Sheet2!$F$4:$G$16,2,FALSE)</f>
        <v>3.7</v>
      </c>
      <c r="J598">
        <f t="shared" si="37"/>
        <v>45.782260274999999</v>
      </c>
      <c r="K598">
        <f t="shared" si="38"/>
        <v>47.217739725000001</v>
      </c>
      <c r="L598">
        <f t="shared" si="39"/>
        <v>-1.4354794500000025</v>
      </c>
    </row>
    <row r="599" spans="1:12" x14ac:dyDescent="0.3">
      <c r="A599" t="s">
        <v>6</v>
      </c>
      <c r="B599" t="s">
        <v>982</v>
      </c>
      <c r="C599">
        <v>45</v>
      </c>
      <c r="D599">
        <v>53</v>
      </c>
      <c r="E599">
        <f t="shared" si="36"/>
        <v>-8</v>
      </c>
      <c r="F599" t="s">
        <v>1953</v>
      </c>
      <c r="G599" t="str">
        <f>IFERROR(VLOOKUP($A599,Sheet2!$A$2:$C$397,2,FALSE),"C")</f>
        <v>B</v>
      </c>
      <c r="H599">
        <f>IFERROR(VLOOKUP($A599,Sheet2!$A$2:$C$397,3,FALSE),0)</f>
        <v>0.25490195999999998</v>
      </c>
      <c r="I599">
        <f>VLOOKUP($G599,Sheet2!$F$4:$G$16,2,FALSE)</f>
        <v>3</v>
      </c>
      <c r="J599">
        <f t="shared" si="37"/>
        <v>44.872549020000001</v>
      </c>
      <c r="K599">
        <f t="shared" si="38"/>
        <v>53.127450979999999</v>
      </c>
      <c r="L599">
        <f t="shared" si="39"/>
        <v>-8.254901959999998</v>
      </c>
    </row>
    <row r="600" spans="1:12" x14ac:dyDescent="0.3">
      <c r="A600" t="s">
        <v>15</v>
      </c>
      <c r="B600" t="s">
        <v>984</v>
      </c>
      <c r="C600">
        <v>40</v>
      </c>
      <c r="D600">
        <v>54</v>
      </c>
      <c r="E600">
        <f t="shared" si="36"/>
        <v>-14</v>
      </c>
      <c r="F600" t="s">
        <v>1953</v>
      </c>
      <c r="G600" t="str">
        <f>IFERROR(VLOOKUP($A600,Sheet2!$A$2:$C$397,2,FALSE),"C")</f>
        <v>A-</v>
      </c>
      <c r="H600">
        <f>IFERROR(VLOOKUP($A600,Sheet2!$A$2:$C$397,3,FALSE),0)</f>
        <v>6.8150290000000002E-2</v>
      </c>
      <c r="I600">
        <f>VLOOKUP($G600,Sheet2!$F$4:$G$16,2,FALSE)</f>
        <v>3.7</v>
      </c>
      <c r="J600">
        <f t="shared" si="37"/>
        <v>39.965924854999997</v>
      </c>
      <c r="K600">
        <f t="shared" si="38"/>
        <v>54.034075145000003</v>
      </c>
      <c r="L600">
        <f t="shared" si="39"/>
        <v>-14.068150290000005</v>
      </c>
    </row>
    <row r="601" spans="1:12" x14ac:dyDescent="0.3">
      <c r="A601" t="s">
        <v>11</v>
      </c>
      <c r="B601" t="s">
        <v>984</v>
      </c>
      <c r="C601">
        <v>43</v>
      </c>
      <c r="D601">
        <v>49</v>
      </c>
      <c r="E601">
        <f t="shared" si="36"/>
        <v>-6</v>
      </c>
      <c r="F601" t="s">
        <v>1953</v>
      </c>
      <c r="G601" t="str">
        <f>IFERROR(VLOOKUP($A601,Sheet2!$A$2:$C$397,2,FALSE),"C")</f>
        <v>B-</v>
      </c>
      <c r="H601">
        <f>IFERROR(VLOOKUP($A601,Sheet2!$A$2:$C$397,3,FALSE),0)</f>
        <v>0.62980391999999996</v>
      </c>
      <c r="I601">
        <f>VLOOKUP($G601,Sheet2!$F$4:$G$16,2,FALSE)</f>
        <v>2.7</v>
      </c>
      <c r="J601">
        <f t="shared" si="37"/>
        <v>42.68509804</v>
      </c>
      <c r="K601">
        <f t="shared" si="38"/>
        <v>49.31490196</v>
      </c>
      <c r="L601">
        <f t="shared" si="39"/>
        <v>-6.6298039200000005</v>
      </c>
    </row>
    <row r="602" spans="1:12" x14ac:dyDescent="0.3">
      <c r="A602" t="s">
        <v>8</v>
      </c>
      <c r="B602" t="s">
        <v>986</v>
      </c>
      <c r="C602">
        <v>41</v>
      </c>
      <c r="D602">
        <v>54</v>
      </c>
      <c r="E602">
        <f t="shared" si="36"/>
        <v>-13</v>
      </c>
      <c r="F602" t="s">
        <v>1953</v>
      </c>
      <c r="G602" t="str">
        <f>IFERROR(VLOOKUP($A602,Sheet2!$A$2:$C$397,2,FALSE),"C")</f>
        <v>B</v>
      </c>
      <c r="H602">
        <f>IFERROR(VLOOKUP($A602,Sheet2!$A$2:$C$397,3,FALSE),0)</f>
        <v>-0.97508196999999996</v>
      </c>
      <c r="I602">
        <f>VLOOKUP($G602,Sheet2!$F$4:$G$16,2,FALSE)</f>
        <v>3</v>
      </c>
      <c r="J602">
        <f t="shared" si="37"/>
        <v>41.487540985000003</v>
      </c>
      <c r="K602">
        <f t="shared" si="38"/>
        <v>53.512459014999997</v>
      </c>
      <c r="L602">
        <f t="shared" si="39"/>
        <v>-12.024918029999995</v>
      </c>
    </row>
    <row r="603" spans="1:12" x14ac:dyDescent="0.3">
      <c r="A603" t="s">
        <v>10</v>
      </c>
      <c r="B603" t="s">
        <v>1678</v>
      </c>
      <c r="C603">
        <v>40</v>
      </c>
      <c r="D603">
        <v>53</v>
      </c>
      <c r="E603">
        <f t="shared" si="36"/>
        <v>-13</v>
      </c>
      <c r="F603" t="s">
        <v>1953</v>
      </c>
      <c r="G603" t="str">
        <f>IFERROR(VLOOKUP($A603,Sheet2!$A$2:$C$397,2,FALSE),"C")</f>
        <v>B+</v>
      </c>
      <c r="H603">
        <f>IFERROR(VLOOKUP($A603,Sheet2!$A$2:$C$397,3,FALSE),0)</f>
        <v>0.59550000000000003</v>
      </c>
      <c r="I603">
        <f>VLOOKUP($G603,Sheet2!$F$4:$G$16,2,FALSE)</f>
        <v>3.3</v>
      </c>
      <c r="J603">
        <f t="shared" si="37"/>
        <v>39.702249999999999</v>
      </c>
      <c r="K603">
        <f t="shared" si="38"/>
        <v>53.297750000000001</v>
      </c>
      <c r="L603">
        <f t="shared" si="39"/>
        <v>-13.595500000000001</v>
      </c>
    </row>
    <row r="604" spans="1:12" x14ac:dyDescent="0.3">
      <c r="A604" t="s">
        <v>16</v>
      </c>
      <c r="B604" t="s">
        <v>1058</v>
      </c>
      <c r="C604">
        <v>42</v>
      </c>
      <c r="D604">
        <v>57</v>
      </c>
      <c r="E604">
        <f t="shared" si="36"/>
        <v>-15</v>
      </c>
      <c r="F604" t="s">
        <v>1953</v>
      </c>
      <c r="G604" t="str">
        <f>IFERROR(VLOOKUP($A604,Sheet2!$A$2:$C$397,2,FALSE),"C")</f>
        <v>B</v>
      </c>
      <c r="H604">
        <f>IFERROR(VLOOKUP($A604,Sheet2!$A$2:$C$397,3,FALSE),0)</f>
        <v>0.26403360999999997</v>
      </c>
      <c r="I604">
        <f>VLOOKUP($G604,Sheet2!$F$4:$G$16,2,FALSE)</f>
        <v>3</v>
      </c>
      <c r="J604">
        <f t="shared" si="37"/>
        <v>41.867983195000001</v>
      </c>
      <c r="K604">
        <f t="shared" si="38"/>
        <v>57.132016804999999</v>
      </c>
      <c r="L604">
        <f t="shared" si="39"/>
        <v>-15.264033609999998</v>
      </c>
    </row>
    <row r="605" spans="1:12" x14ac:dyDescent="0.3">
      <c r="A605" t="s">
        <v>15</v>
      </c>
      <c r="B605" t="s">
        <v>988</v>
      </c>
      <c r="C605">
        <v>41</v>
      </c>
      <c r="D605">
        <v>53</v>
      </c>
      <c r="E605">
        <f t="shared" si="36"/>
        <v>-12</v>
      </c>
      <c r="F605" t="s">
        <v>1953</v>
      </c>
      <c r="G605" t="str">
        <f>IFERROR(VLOOKUP($A605,Sheet2!$A$2:$C$397,2,FALSE),"C")</f>
        <v>A-</v>
      </c>
      <c r="H605">
        <f>IFERROR(VLOOKUP($A605,Sheet2!$A$2:$C$397,3,FALSE),0)</f>
        <v>6.8150290000000002E-2</v>
      </c>
      <c r="I605">
        <f>VLOOKUP($G605,Sheet2!$F$4:$G$16,2,FALSE)</f>
        <v>3.7</v>
      </c>
      <c r="J605">
        <f t="shared" si="37"/>
        <v>40.965924854999997</v>
      </c>
      <c r="K605">
        <f t="shared" si="38"/>
        <v>53.034075145000003</v>
      </c>
      <c r="L605">
        <f t="shared" si="39"/>
        <v>-12.068150290000005</v>
      </c>
    </row>
    <row r="606" spans="1:12" x14ac:dyDescent="0.3">
      <c r="A606" t="s">
        <v>10</v>
      </c>
      <c r="B606" t="s">
        <v>988</v>
      </c>
      <c r="C606">
        <v>39</v>
      </c>
      <c r="D606">
        <v>51</v>
      </c>
      <c r="E606">
        <f t="shared" si="36"/>
        <v>-12</v>
      </c>
      <c r="F606" t="s">
        <v>1953</v>
      </c>
      <c r="G606" t="str">
        <f>IFERROR(VLOOKUP($A606,Sheet2!$A$2:$C$397,2,FALSE),"C")</f>
        <v>B+</v>
      </c>
      <c r="H606">
        <f>IFERROR(VLOOKUP($A606,Sheet2!$A$2:$C$397,3,FALSE),0)</f>
        <v>0.59550000000000003</v>
      </c>
      <c r="I606">
        <f>VLOOKUP($G606,Sheet2!$F$4:$G$16,2,FALSE)</f>
        <v>3.3</v>
      </c>
      <c r="J606">
        <f t="shared" si="37"/>
        <v>38.702249999999999</v>
      </c>
      <c r="K606">
        <f t="shared" si="38"/>
        <v>51.297750000000001</v>
      </c>
      <c r="L606">
        <f t="shared" si="39"/>
        <v>-12.595500000000001</v>
      </c>
    </row>
    <row r="607" spans="1:12" x14ac:dyDescent="0.3">
      <c r="A607" t="s">
        <v>16</v>
      </c>
      <c r="B607" t="s">
        <v>1059</v>
      </c>
      <c r="C607">
        <v>42</v>
      </c>
      <c r="D607">
        <v>56</v>
      </c>
      <c r="E607">
        <f t="shared" si="36"/>
        <v>-14</v>
      </c>
      <c r="F607" t="s">
        <v>1953</v>
      </c>
      <c r="G607" t="str">
        <f>IFERROR(VLOOKUP($A607,Sheet2!$A$2:$C$397,2,FALSE),"C")</f>
        <v>B</v>
      </c>
      <c r="H607">
        <f>IFERROR(VLOOKUP($A607,Sheet2!$A$2:$C$397,3,FALSE),0)</f>
        <v>0.26403360999999997</v>
      </c>
      <c r="I607">
        <f>VLOOKUP($G607,Sheet2!$F$4:$G$16,2,FALSE)</f>
        <v>3</v>
      </c>
      <c r="J607">
        <f t="shared" si="37"/>
        <v>41.867983195000001</v>
      </c>
      <c r="K607">
        <f t="shared" si="38"/>
        <v>56.132016804999999</v>
      </c>
      <c r="L607">
        <f t="shared" si="39"/>
        <v>-14.264033609999998</v>
      </c>
    </row>
    <row r="608" spans="1:12" x14ac:dyDescent="0.3">
      <c r="A608" t="s">
        <v>16</v>
      </c>
      <c r="B608" t="s">
        <v>1679</v>
      </c>
      <c r="C608">
        <v>40</v>
      </c>
      <c r="D608">
        <v>57</v>
      </c>
      <c r="E608">
        <f t="shared" si="36"/>
        <v>-17</v>
      </c>
      <c r="F608" t="s">
        <v>1953</v>
      </c>
      <c r="G608" t="str">
        <f>IFERROR(VLOOKUP($A608,Sheet2!$A$2:$C$397,2,FALSE),"C")</f>
        <v>B</v>
      </c>
      <c r="H608">
        <f>IFERROR(VLOOKUP($A608,Sheet2!$A$2:$C$397,3,FALSE),0)</f>
        <v>0.26403360999999997</v>
      </c>
      <c r="I608">
        <f>VLOOKUP($G608,Sheet2!$F$4:$G$16,2,FALSE)</f>
        <v>3</v>
      </c>
      <c r="J608">
        <f t="shared" si="37"/>
        <v>39.867983195000001</v>
      </c>
      <c r="K608">
        <f t="shared" si="38"/>
        <v>57.132016804999999</v>
      </c>
      <c r="L608">
        <f t="shared" si="39"/>
        <v>-17.264033609999998</v>
      </c>
    </row>
    <row r="609" spans="1:12" x14ac:dyDescent="0.3">
      <c r="A609" t="s">
        <v>16</v>
      </c>
      <c r="B609" t="s">
        <v>1680</v>
      </c>
      <c r="C609">
        <v>42</v>
      </c>
      <c r="D609">
        <v>55</v>
      </c>
      <c r="E609">
        <f t="shared" si="36"/>
        <v>-13</v>
      </c>
      <c r="F609" t="s">
        <v>1953</v>
      </c>
      <c r="G609" t="str">
        <f>IFERROR(VLOOKUP($A609,Sheet2!$A$2:$C$397,2,FALSE),"C")</f>
        <v>B</v>
      </c>
      <c r="H609">
        <f>IFERROR(VLOOKUP($A609,Sheet2!$A$2:$C$397,3,FALSE),0)</f>
        <v>0.26403360999999997</v>
      </c>
      <c r="I609">
        <f>VLOOKUP($G609,Sheet2!$F$4:$G$16,2,FALSE)</f>
        <v>3</v>
      </c>
      <c r="J609">
        <f t="shared" si="37"/>
        <v>41.867983195000001</v>
      </c>
      <c r="K609">
        <f t="shared" si="38"/>
        <v>55.132016804999999</v>
      </c>
      <c r="L609">
        <f t="shared" si="39"/>
        <v>-13.264033609999998</v>
      </c>
    </row>
    <row r="610" spans="1:12" x14ac:dyDescent="0.3">
      <c r="A610" t="s">
        <v>9</v>
      </c>
      <c r="B610" t="s">
        <v>1681</v>
      </c>
      <c r="C610">
        <v>41</v>
      </c>
      <c r="D610">
        <v>56</v>
      </c>
      <c r="E610">
        <f t="shared" si="36"/>
        <v>-15</v>
      </c>
      <c r="F610" t="s">
        <v>1953</v>
      </c>
      <c r="G610" t="str">
        <f>IFERROR(VLOOKUP($A610,Sheet2!$A$2:$C$397,2,FALSE),"C")</f>
        <v>B+</v>
      </c>
      <c r="H610">
        <f>IFERROR(VLOOKUP($A610,Sheet2!$A$2:$C$397,3,FALSE),0)</f>
        <v>6.0699999999999997E-2</v>
      </c>
      <c r="I610">
        <f>VLOOKUP($G610,Sheet2!$F$4:$G$16,2,FALSE)</f>
        <v>3.3</v>
      </c>
      <c r="J610">
        <f t="shared" si="37"/>
        <v>40.969650000000001</v>
      </c>
      <c r="K610">
        <f t="shared" si="38"/>
        <v>56.030349999999999</v>
      </c>
      <c r="L610">
        <f t="shared" si="39"/>
        <v>-15.060699999999997</v>
      </c>
    </row>
    <row r="611" spans="1:12" x14ac:dyDescent="0.3">
      <c r="A611" t="s">
        <v>16</v>
      </c>
      <c r="B611" t="s">
        <v>1682</v>
      </c>
      <c r="C611">
        <v>40</v>
      </c>
      <c r="D611">
        <v>58</v>
      </c>
      <c r="E611">
        <f t="shared" si="36"/>
        <v>-18</v>
      </c>
      <c r="F611" t="s">
        <v>1953</v>
      </c>
      <c r="G611" t="str">
        <f>IFERROR(VLOOKUP($A611,Sheet2!$A$2:$C$397,2,FALSE),"C")</f>
        <v>B</v>
      </c>
      <c r="H611">
        <f>IFERROR(VLOOKUP($A611,Sheet2!$A$2:$C$397,3,FALSE),0)</f>
        <v>0.26403360999999997</v>
      </c>
      <c r="I611">
        <f>VLOOKUP($G611,Sheet2!$F$4:$G$16,2,FALSE)</f>
        <v>3</v>
      </c>
      <c r="J611">
        <f t="shared" si="37"/>
        <v>39.867983195000001</v>
      </c>
      <c r="K611">
        <f t="shared" si="38"/>
        <v>58.132016804999999</v>
      </c>
      <c r="L611">
        <f t="shared" si="39"/>
        <v>-18.264033609999998</v>
      </c>
    </row>
    <row r="612" spans="1:12" x14ac:dyDescent="0.3">
      <c r="A612" t="s">
        <v>366</v>
      </c>
      <c r="B612" t="s">
        <v>1682</v>
      </c>
      <c r="C612">
        <v>41</v>
      </c>
      <c r="D612">
        <v>53</v>
      </c>
      <c r="E612">
        <f t="shared" si="36"/>
        <v>-12</v>
      </c>
      <c r="F612" t="s">
        <v>1953</v>
      </c>
      <c r="G612" t="str">
        <f>IFERROR(VLOOKUP($A612,Sheet2!$A$2:$C$397,2,FALSE),"C")</f>
        <v>A</v>
      </c>
      <c r="H612">
        <f>IFERROR(VLOOKUP($A612,Sheet2!$A$2:$C$397,3,FALSE),0)</f>
        <v>-1.5</v>
      </c>
      <c r="I612">
        <f>VLOOKUP($G612,Sheet2!$F$4:$G$16,2,FALSE)</f>
        <v>4</v>
      </c>
      <c r="J612">
        <f t="shared" si="37"/>
        <v>41.75</v>
      </c>
      <c r="K612">
        <f t="shared" si="38"/>
        <v>52.25</v>
      </c>
      <c r="L612">
        <f t="shared" si="39"/>
        <v>-10.5</v>
      </c>
    </row>
    <row r="613" spans="1:12" x14ac:dyDescent="0.3">
      <c r="A613" t="s">
        <v>13</v>
      </c>
      <c r="B613" t="s">
        <v>1683</v>
      </c>
      <c r="C613">
        <v>43</v>
      </c>
      <c r="D613">
        <v>55</v>
      </c>
      <c r="E613">
        <f t="shared" si="36"/>
        <v>-12</v>
      </c>
      <c r="F613" t="s">
        <v>1953</v>
      </c>
      <c r="G613" t="str">
        <f>IFERROR(VLOOKUP($A613,Sheet2!$A$2:$C$397,2,FALSE),"C")</f>
        <v>A+</v>
      </c>
      <c r="H613">
        <f>IFERROR(VLOOKUP($A613,Sheet2!$A$2:$C$397,3,FALSE),0)</f>
        <v>0.61341175999999997</v>
      </c>
      <c r="I613">
        <f>VLOOKUP($G613,Sheet2!$F$4:$G$16,2,FALSE)</f>
        <v>4</v>
      </c>
      <c r="J613">
        <f t="shared" si="37"/>
        <v>42.693294119999997</v>
      </c>
      <c r="K613">
        <f t="shared" si="38"/>
        <v>55.306705880000003</v>
      </c>
      <c r="L613">
        <f t="shared" si="39"/>
        <v>-12.613411760000005</v>
      </c>
    </row>
    <row r="614" spans="1:12" x14ac:dyDescent="0.3">
      <c r="A614" t="s">
        <v>16</v>
      </c>
      <c r="B614" t="s">
        <v>1684</v>
      </c>
      <c r="C614">
        <v>41</v>
      </c>
      <c r="D614">
        <v>56</v>
      </c>
      <c r="E614">
        <f t="shared" si="36"/>
        <v>-15</v>
      </c>
      <c r="F614" t="s">
        <v>1953</v>
      </c>
      <c r="G614" t="str">
        <f>IFERROR(VLOOKUP($A614,Sheet2!$A$2:$C$397,2,FALSE),"C")</f>
        <v>B</v>
      </c>
      <c r="H614">
        <f>IFERROR(VLOOKUP($A614,Sheet2!$A$2:$C$397,3,FALSE),0)</f>
        <v>0.26403360999999997</v>
      </c>
      <c r="I614">
        <f>VLOOKUP($G614,Sheet2!$F$4:$G$16,2,FALSE)</f>
        <v>3</v>
      </c>
      <c r="J614">
        <f t="shared" si="37"/>
        <v>40.867983195000001</v>
      </c>
      <c r="K614">
        <f t="shared" si="38"/>
        <v>56.132016804999999</v>
      </c>
      <c r="L614">
        <f t="shared" si="39"/>
        <v>-15.264033609999998</v>
      </c>
    </row>
    <row r="615" spans="1:12" x14ac:dyDescent="0.3">
      <c r="A615" t="s">
        <v>505</v>
      </c>
      <c r="B615" t="s">
        <v>1684</v>
      </c>
      <c r="C615">
        <v>42</v>
      </c>
      <c r="D615">
        <v>55</v>
      </c>
      <c r="E615">
        <f t="shared" si="36"/>
        <v>-13</v>
      </c>
      <c r="F615" t="s">
        <v>1953</v>
      </c>
      <c r="G615" t="str">
        <f>IFERROR(VLOOKUP($A615,Sheet2!$A$2:$C$397,2,FALSE),"C")</f>
        <v>C</v>
      </c>
      <c r="H615">
        <f>IFERROR(VLOOKUP($A615,Sheet2!$A$2:$C$397,3,FALSE),0)</f>
        <v>0</v>
      </c>
      <c r="I615">
        <f>VLOOKUP($G615,Sheet2!$F$4:$G$16,2,FALSE)</f>
        <v>2</v>
      </c>
      <c r="J615">
        <f t="shared" si="37"/>
        <v>42</v>
      </c>
      <c r="K615">
        <f t="shared" si="38"/>
        <v>55</v>
      </c>
      <c r="L615">
        <f t="shared" si="39"/>
        <v>-13</v>
      </c>
    </row>
    <row r="616" spans="1:12" x14ac:dyDescent="0.3">
      <c r="A616" t="s">
        <v>6</v>
      </c>
      <c r="B616" t="s">
        <v>1684</v>
      </c>
      <c r="C616">
        <v>42</v>
      </c>
      <c r="D616">
        <v>58</v>
      </c>
      <c r="E616">
        <f t="shared" si="36"/>
        <v>-16</v>
      </c>
      <c r="F616" t="s">
        <v>1953</v>
      </c>
      <c r="G616" t="str">
        <f>IFERROR(VLOOKUP($A616,Sheet2!$A$2:$C$397,2,FALSE),"C")</f>
        <v>B</v>
      </c>
      <c r="H616">
        <f>IFERROR(VLOOKUP($A616,Sheet2!$A$2:$C$397,3,FALSE),0)</f>
        <v>0.25490195999999998</v>
      </c>
      <c r="I616">
        <f>VLOOKUP($G616,Sheet2!$F$4:$G$16,2,FALSE)</f>
        <v>3</v>
      </c>
      <c r="J616">
        <f t="shared" si="37"/>
        <v>41.872549020000001</v>
      </c>
      <c r="K616">
        <f t="shared" si="38"/>
        <v>58.127450979999999</v>
      </c>
      <c r="L616">
        <f t="shared" si="39"/>
        <v>-16.254901959999998</v>
      </c>
    </row>
    <row r="617" spans="1:12" x14ac:dyDescent="0.3">
      <c r="A617" t="s">
        <v>5</v>
      </c>
      <c r="B617" t="s">
        <v>1685</v>
      </c>
      <c r="C617">
        <v>42</v>
      </c>
      <c r="D617">
        <v>50</v>
      </c>
      <c r="E617">
        <f t="shared" si="36"/>
        <v>-8</v>
      </c>
      <c r="F617" t="s">
        <v>1953</v>
      </c>
      <c r="G617" t="str">
        <f>IFERROR(VLOOKUP($A617,Sheet2!$A$2:$C$397,2,FALSE),"C")</f>
        <v>A-</v>
      </c>
      <c r="H617">
        <f>IFERROR(VLOOKUP($A617,Sheet2!$A$2:$C$397,3,FALSE),0)</f>
        <v>0.43547944999999999</v>
      </c>
      <c r="I617">
        <f>VLOOKUP($G617,Sheet2!$F$4:$G$16,2,FALSE)</f>
        <v>3.7</v>
      </c>
      <c r="J617">
        <f t="shared" si="37"/>
        <v>41.782260274999999</v>
      </c>
      <c r="K617">
        <f t="shared" si="38"/>
        <v>50.217739725000001</v>
      </c>
      <c r="L617">
        <f t="shared" si="39"/>
        <v>-8.4354794500000025</v>
      </c>
    </row>
    <row r="618" spans="1:12" x14ac:dyDescent="0.3">
      <c r="A618" t="s">
        <v>4</v>
      </c>
      <c r="B618" t="s">
        <v>1685</v>
      </c>
      <c r="C618">
        <v>43</v>
      </c>
      <c r="D618">
        <v>54</v>
      </c>
      <c r="E618">
        <f t="shared" si="36"/>
        <v>-11</v>
      </c>
      <c r="F618" t="s">
        <v>1953</v>
      </c>
      <c r="G618" t="str">
        <f>IFERROR(VLOOKUP($A618,Sheet2!$A$2:$C$397,2,FALSE),"C")</f>
        <v>A-</v>
      </c>
      <c r="H618">
        <f>IFERROR(VLOOKUP($A618,Sheet2!$A$2:$C$397,3,FALSE),0)</f>
        <v>0.80923076999999999</v>
      </c>
      <c r="I618">
        <f>VLOOKUP($G618,Sheet2!$F$4:$G$16,2,FALSE)</f>
        <v>3.7</v>
      </c>
      <c r="J618">
        <f t="shared" si="37"/>
        <v>42.595384615</v>
      </c>
      <c r="K618">
        <f t="shared" si="38"/>
        <v>54.404615385</v>
      </c>
      <c r="L618">
        <f t="shared" si="39"/>
        <v>-11.809230769999999</v>
      </c>
    </row>
    <row r="619" spans="1:12" x14ac:dyDescent="0.3">
      <c r="A619" t="s">
        <v>966</v>
      </c>
      <c r="B619" t="s">
        <v>1685</v>
      </c>
      <c r="C619">
        <v>47</v>
      </c>
      <c r="D619">
        <v>50</v>
      </c>
      <c r="E619">
        <f t="shared" si="36"/>
        <v>-3</v>
      </c>
      <c r="F619" t="s">
        <v>1953</v>
      </c>
      <c r="G619" t="str">
        <f>IFERROR(VLOOKUP($A619,Sheet2!$A$2:$C$397,2,FALSE),"C")</f>
        <v>C</v>
      </c>
      <c r="H619">
        <f>IFERROR(VLOOKUP($A619,Sheet2!$A$2:$C$397,3,FALSE),0)</f>
        <v>0</v>
      </c>
      <c r="I619">
        <f>VLOOKUP($G619,Sheet2!$F$4:$G$16,2,FALSE)</f>
        <v>2</v>
      </c>
      <c r="J619">
        <f t="shared" si="37"/>
        <v>47</v>
      </c>
      <c r="K619">
        <f t="shared" si="38"/>
        <v>50</v>
      </c>
      <c r="L619">
        <f t="shared" si="39"/>
        <v>-3</v>
      </c>
    </row>
    <row r="620" spans="1:12" x14ac:dyDescent="0.3">
      <c r="A620" t="s">
        <v>15</v>
      </c>
      <c r="B620" t="s">
        <v>1684</v>
      </c>
      <c r="C620">
        <v>38</v>
      </c>
      <c r="D620">
        <v>57</v>
      </c>
      <c r="E620">
        <f t="shared" si="36"/>
        <v>-19</v>
      </c>
      <c r="F620" t="s">
        <v>1953</v>
      </c>
      <c r="G620" t="str">
        <f>IFERROR(VLOOKUP($A620,Sheet2!$A$2:$C$397,2,FALSE),"C")</f>
        <v>A-</v>
      </c>
      <c r="H620">
        <f>IFERROR(VLOOKUP($A620,Sheet2!$A$2:$C$397,3,FALSE),0)</f>
        <v>6.8150290000000002E-2</v>
      </c>
      <c r="I620">
        <f>VLOOKUP($G620,Sheet2!$F$4:$G$16,2,FALSE)</f>
        <v>3.7</v>
      </c>
      <c r="J620">
        <f t="shared" si="37"/>
        <v>37.965924854999997</v>
      </c>
      <c r="K620">
        <f t="shared" si="38"/>
        <v>57.034075145000003</v>
      </c>
      <c r="L620">
        <f t="shared" si="39"/>
        <v>-19.068150290000005</v>
      </c>
    </row>
    <row r="621" spans="1:12" x14ac:dyDescent="0.3">
      <c r="A621" t="s">
        <v>11</v>
      </c>
      <c r="B621" t="s">
        <v>1685</v>
      </c>
      <c r="C621">
        <v>43</v>
      </c>
      <c r="D621">
        <v>51</v>
      </c>
      <c r="E621">
        <f t="shared" si="36"/>
        <v>-8</v>
      </c>
      <c r="F621" t="s">
        <v>1953</v>
      </c>
      <c r="G621" t="str">
        <f>IFERROR(VLOOKUP($A621,Sheet2!$A$2:$C$397,2,FALSE),"C")</f>
        <v>B-</v>
      </c>
      <c r="H621">
        <f>IFERROR(VLOOKUP($A621,Sheet2!$A$2:$C$397,3,FALSE),0)</f>
        <v>0.62980391999999996</v>
      </c>
      <c r="I621">
        <f>VLOOKUP($G621,Sheet2!$F$4:$G$16,2,FALSE)</f>
        <v>2.7</v>
      </c>
      <c r="J621">
        <f t="shared" si="37"/>
        <v>42.68509804</v>
      </c>
      <c r="K621">
        <f t="shared" si="38"/>
        <v>51.31490196</v>
      </c>
      <c r="L621">
        <f t="shared" si="39"/>
        <v>-8.6298039200000005</v>
      </c>
    </row>
    <row r="622" spans="1:12" x14ac:dyDescent="0.3">
      <c r="A622" t="s">
        <v>12</v>
      </c>
      <c r="B622" t="s">
        <v>1686</v>
      </c>
      <c r="C622">
        <v>43</v>
      </c>
      <c r="D622">
        <v>53</v>
      </c>
      <c r="E622">
        <f t="shared" si="36"/>
        <v>-10</v>
      </c>
      <c r="F622" t="s">
        <v>1953</v>
      </c>
      <c r="G622" t="str">
        <f>IFERROR(VLOOKUP($A622,Sheet2!$A$2:$C$397,2,FALSE),"C")</f>
        <v>A</v>
      </c>
      <c r="H622">
        <f>IFERROR(VLOOKUP($A622,Sheet2!$A$2:$C$397,3,FALSE),0)</f>
        <v>-0.45775194000000002</v>
      </c>
      <c r="I622">
        <f>VLOOKUP($G622,Sheet2!$F$4:$G$16,2,FALSE)</f>
        <v>4</v>
      </c>
      <c r="J622">
        <f t="shared" si="37"/>
        <v>43.228875969999997</v>
      </c>
      <c r="K622">
        <f t="shared" si="38"/>
        <v>52.771124030000003</v>
      </c>
      <c r="L622">
        <f t="shared" si="39"/>
        <v>-9.5422480600000057</v>
      </c>
    </row>
    <row r="623" spans="1:12" x14ac:dyDescent="0.3">
      <c r="A623" t="s">
        <v>10</v>
      </c>
      <c r="B623" t="s">
        <v>1687</v>
      </c>
      <c r="C623">
        <v>38</v>
      </c>
      <c r="D623">
        <v>55</v>
      </c>
      <c r="E623">
        <f t="shared" si="36"/>
        <v>-17</v>
      </c>
      <c r="F623" t="s">
        <v>1953</v>
      </c>
      <c r="G623" t="str">
        <f>IFERROR(VLOOKUP($A623,Sheet2!$A$2:$C$397,2,FALSE),"C")</f>
        <v>B+</v>
      </c>
      <c r="H623">
        <f>IFERROR(VLOOKUP($A623,Sheet2!$A$2:$C$397,3,FALSE),0)</f>
        <v>0.59550000000000003</v>
      </c>
      <c r="I623">
        <f>VLOOKUP($G623,Sheet2!$F$4:$G$16,2,FALSE)</f>
        <v>3.3</v>
      </c>
      <c r="J623">
        <f t="shared" si="37"/>
        <v>37.702249999999999</v>
      </c>
      <c r="K623">
        <f t="shared" si="38"/>
        <v>55.297750000000001</v>
      </c>
      <c r="L623">
        <f t="shared" si="39"/>
        <v>-17.595500000000001</v>
      </c>
    </row>
    <row r="624" spans="1:12" x14ac:dyDescent="0.3">
      <c r="A624" t="s">
        <v>16</v>
      </c>
      <c r="B624" t="s">
        <v>1688</v>
      </c>
      <c r="C624">
        <v>39</v>
      </c>
      <c r="D624">
        <v>57</v>
      </c>
      <c r="E624">
        <f t="shared" si="36"/>
        <v>-18</v>
      </c>
      <c r="F624" t="s">
        <v>1953</v>
      </c>
      <c r="G624" t="str">
        <f>IFERROR(VLOOKUP($A624,Sheet2!$A$2:$C$397,2,FALSE),"C")</f>
        <v>B</v>
      </c>
      <c r="H624">
        <f>IFERROR(VLOOKUP($A624,Sheet2!$A$2:$C$397,3,FALSE),0)</f>
        <v>0.26403360999999997</v>
      </c>
      <c r="I624">
        <f>VLOOKUP($G624,Sheet2!$F$4:$G$16,2,FALSE)</f>
        <v>3</v>
      </c>
      <c r="J624">
        <f t="shared" si="37"/>
        <v>38.867983195000001</v>
      </c>
      <c r="K624">
        <f t="shared" si="38"/>
        <v>57.132016804999999</v>
      </c>
      <c r="L624">
        <f t="shared" si="39"/>
        <v>-18.264033609999998</v>
      </c>
    </row>
    <row r="625" spans="1:12" x14ac:dyDescent="0.3">
      <c r="A625" t="s">
        <v>10</v>
      </c>
      <c r="B625" t="s">
        <v>1689</v>
      </c>
      <c r="C625">
        <v>38</v>
      </c>
      <c r="D625">
        <v>56</v>
      </c>
      <c r="E625">
        <f t="shared" si="36"/>
        <v>-18</v>
      </c>
      <c r="F625" t="s">
        <v>1953</v>
      </c>
      <c r="G625" t="str">
        <f>IFERROR(VLOOKUP($A625,Sheet2!$A$2:$C$397,2,FALSE),"C")</f>
        <v>B+</v>
      </c>
      <c r="H625">
        <f>IFERROR(VLOOKUP($A625,Sheet2!$A$2:$C$397,3,FALSE),0)</f>
        <v>0.59550000000000003</v>
      </c>
      <c r="I625">
        <f>VLOOKUP($G625,Sheet2!$F$4:$G$16,2,FALSE)</f>
        <v>3.3</v>
      </c>
      <c r="J625">
        <f t="shared" si="37"/>
        <v>37.702249999999999</v>
      </c>
      <c r="K625">
        <f t="shared" si="38"/>
        <v>56.297750000000001</v>
      </c>
      <c r="L625">
        <f t="shared" si="39"/>
        <v>-18.595500000000001</v>
      </c>
    </row>
    <row r="626" spans="1:12" x14ac:dyDescent="0.3">
      <c r="A626" t="s">
        <v>16</v>
      </c>
      <c r="B626" t="s">
        <v>1690</v>
      </c>
      <c r="C626">
        <v>37</v>
      </c>
      <c r="D626">
        <v>58</v>
      </c>
      <c r="E626">
        <f t="shared" si="36"/>
        <v>-21</v>
      </c>
      <c r="F626" t="s">
        <v>1953</v>
      </c>
      <c r="G626" t="str">
        <f>IFERROR(VLOOKUP($A626,Sheet2!$A$2:$C$397,2,FALSE),"C")</f>
        <v>B</v>
      </c>
      <c r="H626">
        <f>IFERROR(VLOOKUP($A626,Sheet2!$A$2:$C$397,3,FALSE),0)</f>
        <v>0.26403360999999997</v>
      </c>
      <c r="I626">
        <f>VLOOKUP($G626,Sheet2!$F$4:$G$16,2,FALSE)</f>
        <v>3</v>
      </c>
      <c r="J626">
        <f t="shared" si="37"/>
        <v>36.867983195000001</v>
      </c>
      <c r="K626">
        <f t="shared" si="38"/>
        <v>58.132016804999999</v>
      </c>
      <c r="L626">
        <f t="shared" si="39"/>
        <v>-21.264033609999998</v>
      </c>
    </row>
    <row r="627" spans="1:12" x14ac:dyDescent="0.3">
      <c r="A627" t="s">
        <v>9</v>
      </c>
      <c r="B627" t="s">
        <v>1691</v>
      </c>
      <c r="C627">
        <v>41</v>
      </c>
      <c r="D627">
        <v>57</v>
      </c>
      <c r="E627">
        <f t="shared" si="36"/>
        <v>-16</v>
      </c>
      <c r="F627" t="s">
        <v>1953</v>
      </c>
      <c r="G627" t="str">
        <f>IFERROR(VLOOKUP($A627,Sheet2!$A$2:$C$397,2,FALSE),"C")</f>
        <v>B+</v>
      </c>
      <c r="H627">
        <f>IFERROR(VLOOKUP($A627,Sheet2!$A$2:$C$397,3,FALSE),0)</f>
        <v>6.0699999999999997E-2</v>
      </c>
      <c r="I627">
        <f>VLOOKUP($G627,Sheet2!$F$4:$G$16,2,FALSE)</f>
        <v>3.3</v>
      </c>
      <c r="J627">
        <f t="shared" si="37"/>
        <v>40.969650000000001</v>
      </c>
      <c r="K627">
        <f t="shared" si="38"/>
        <v>57.030349999999999</v>
      </c>
      <c r="L627">
        <f t="shared" si="39"/>
        <v>-16.060699999999997</v>
      </c>
    </row>
    <row r="628" spans="1:12" x14ac:dyDescent="0.3">
      <c r="A628" t="s">
        <v>16</v>
      </c>
      <c r="B628" t="s">
        <v>1692</v>
      </c>
      <c r="C628">
        <v>42</v>
      </c>
      <c r="D628">
        <v>56</v>
      </c>
      <c r="E628">
        <f t="shared" si="36"/>
        <v>-14</v>
      </c>
      <c r="F628" t="s">
        <v>1953</v>
      </c>
      <c r="G628" t="str">
        <f>IFERROR(VLOOKUP($A628,Sheet2!$A$2:$C$397,2,FALSE),"C")</f>
        <v>B</v>
      </c>
      <c r="H628">
        <f>IFERROR(VLOOKUP($A628,Sheet2!$A$2:$C$397,3,FALSE),0)</f>
        <v>0.26403360999999997</v>
      </c>
      <c r="I628">
        <f>VLOOKUP($G628,Sheet2!$F$4:$G$16,2,FALSE)</f>
        <v>3</v>
      </c>
      <c r="J628">
        <f t="shared" si="37"/>
        <v>41.867983195000001</v>
      </c>
      <c r="K628">
        <f t="shared" si="38"/>
        <v>56.132016804999999</v>
      </c>
      <c r="L628">
        <f t="shared" si="39"/>
        <v>-14.264033609999998</v>
      </c>
    </row>
    <row r="629" spans="1:12" x14ac:dyDescent="0.3">
      <c r="A629" t="s">
        <v>5</v>
      </c>
      <c r="B629" t="s">
        <v>1692</v>
      </c>
      <c r="C629">
        <v>37</v>
      </c>
      <c r="D629">
        <v>57</v>
      </c>
      <c r="E629">
        <f t="shared" si="36"/>
        <v>-20</v>
      </c>
      <c r="F629" t="s">
        <v>1953</v>
      </c>
      <c r="G629" t="str">
        <f>IFERROR(VLOOKUP($A629,Sheet2!$A$2:$C$397,2,FALSE),"C")</f>
        <v>A-</v>
      </c>
      <c r="H629">
        <f>IFERROR(VLOOKUP($A629,Sheet2!$A$2:$C$397,3,FALSE),0)</f>
        <v>0.43547944999999999</v>
      </c>
      <c r="I629">
        <f>VLOOKUP($G629,Sheet2!$F$4:$G$16,2,FALSE)</f>
        <v>3.7</v>
      </c>
      <c r="J629">
        <f t="shared" si="37"/>
        <v>36.782260274999999</v>
      </c>
      <c r="K629">
        <f t="shared" si="38"/>
        <v>57.217739725000001</v>
      </c>
      <c r="L629">
        <f t="shared" si="39"/>
        <v>-20.435479450000003</v>
      </c>
    </row>
    <row r="630" spans="1:12" x14ac:dyDescent="0.3">
      <c r="A630" t="s">
        <v>13</v>
      </c>
      <c r="B630" t="s">
        <v>1693</v>
      </c>
      <c r="C630">
        <v>41</v>
      </c>
      <c r="D630">
        <v>56</v>
      </c>
      <c r="E630">
        <f t="shared" si="36"/>
        <v>-15</v>
      </c>
      <c r="F630" t="s">
        <v>1953</v>
      </c>
      <c r="G630" t="str">
        <f>IFERROR(VLOOKUP($A630,Sheet2!$A$2:$C$397,2,FALSE),"C")</f>
        <v>A+</v>
      </c>
      <c r="H630">
        <f>IFERROR(VLOOKUP($A630,Sheet2!$A$2:$C$397,3,FALSE),0)</f>
        <v>0.61341175999999997</v>
      </c>
      <c r="I630">
        <f>VLOOKUP($G630,Sheet2!$F$4:$G$16,2,FALSE)</f>
        <v>4</v>
      </c>
      <c r="J630">
        <f t="shared" si="37"/>
        <v>40.693294119999997</v>
      </c>
      <c r="K630">
        <f t="shared" si="38"/>
        <v>56.306705880000003</v>
      </c>
      <c r="L630">
        <f t="shared" si="39"/>
        <v>-15.613411760000005</v>
      </c>
    </row>
    <row r="631" spans="1:12" x14ac:dyDescent="0.3">
      <c r="A631" t="s">
        <v>366</v>
      </c>
      <c r="B631" t="s">
        <v>1694</v>
      </c>
      <c r="C631">
        <v>40</v>
      </c>
      <c r="D631">
        <v>55</v>
      </c>
      <c r="E631">
        <f t="shared" si="36"/>
        <v>-15</v>
      </c>
      <c r="F631" t="s">
        <v>1953</v>
      </c>
      <c r="G631" t="str">
        <f>IFERROR(VLOOKUP($A631,Sheet2!$A$2:$C$397,2,FALSE),"C")</f>
        <v>A</v>
      </c>
      <c r="H631">
        <f>IFERROR(VLOOKUP($A631,Sheet2!$A$2:$C$397,3,FALSE),0)</f>
        <v>-1.5</v>
      </c>
      <c r="I631">
        <f>VLOOKUP($G631,Sheet2!$F$4:$G$16,2,FALSE)</f>
        <v>4</v>
      </c>
      <c r="J631">
        <f t="shared" si="37"/>
        <v>40.75</v>
      </c>
      <c r="K631">
        <f t="shared" si="38"/>
        <v>54.25</v>
      </c>
      <c r="L631">
        <f t="shared" si="39"/>
        <v>-13.5</v>
      </c>
    </row>
    <row r="632" spans="1:12" x14ac:dyDescent="0.3">
      <c r="A632" t="s">
        <v>16</v>
      </c>
      <c r="B632" t="s">
        <v>1695</v>
      </c>
      <c r="C632">
        <v>44</v>
      </c>
      <c r="D632">
        <v>54</v>
      </c>
      <c r="E632">
        <f t="shared" si="36"/>
        <v>-10</v>
      </c>
      <c r="F632" t="s">
        <v>1953</v>
      </c>
      <c r="G632" t="str">
        <f>IFERROR(VLOOKUP($A632,Sheet2!$A$2:$C$397,2,FALSE),"C")</f>
        <v>B</v>
      </c>
      <c r="H632">
        <f>IFERROR(VLOOKUP($A632,Sheet2!$A$2:$C$397,3,FALSE),0)</f>
        <v>0.26403360999999997</v>
      </c>
      <c r="I632">
        <f>VLOOKUP($G632,Sheet2!$F$4:$G$16,2,FALSE)</f>
        <v>3</v>
      </c>
      <c r="J632">
        <f t="shared" si="37"/>
        <v>43.867983195000001</v>
      </c>
      <c r="K632">
        <f t="shared" si="38"/>
        <v>54.132016804999999</v>
      </c>
      <c r="L632">
        <f t="shared" si="39"/>
        <v>-10.264033609999998</v>
      </c>
    </row>
    <row r="633" spans="1:12" x14ac:dyDescent="0.3">
      <c r="A633" t="s">
        <v>15</v>
      </c>
      <c r="B633" t="s">
        <v>1695</v>
      </c>
      <c r="C633">
        <v>39</v>
      </c>
      <c r="D633">
        <v>54</v>
      </c>
      <c r="E633">
        <f t="shared" si="36"/>
        <v>-15</v>
      </c>
      <c r="F633" t="s">
        <v>1953</v>
      </c>
      <c r="G633" t="str">
        <f>IFERROR(VLOOKUP($A633,Sheet2!$A$2:$C$397,2,FALSE),"C")</f>
        <v>A-</v>
      </c>
      <c r="H633">
        <f>IFERROR(VLOOKUP($A633,Sheet2!$A$2:$C$397,3,FALSE),0)</f>
        <v>6.8150290000000002E-2</v>
      </c>
      <c r="I633">
        <f>VLOOKUP($G633,Sheet2!$F$4:$G$16,2,FALSE)</f>
        <v>3.7</v>
      </c>
      <c r="J633">
        <f t="shared" si="37"/>
        <v>38.965924854999997</v>
      </c>
      <c r="K633">
        <f t="shared" si="38"/>
        <v>54.034075145000003</v>
      </c>
      <c r="L633">
        <f t="shared" si="39"/>
        <v>-15.068150290000005</v>
      </c>
    </row>
    <row r="634" spans="1:12" x14ac:dyDescent="0.3">
      <c r="A634" t="s">
        <v>361</v>
      </c>
      <c r="B634" t="s">
        <v>1696</v>
      </c>
      <c r="C634">
        <v>38</v>
      </c>
      <c r="D634">
        <v>55</v>
      </c>
      <c r="E634">
        <f t="shared" si="36"/>
        <v>-17</v>
      </c>
      <c r="F634" t="s">
        <v>1953</v>
      </c>
      <c r="G634" t="str">
        <f>IFERROR(VLOOKUP($A634,Sheet2!$A$2:$C$397,2,FALSE),"C")</f>
        <v>A</v>
      </c>
      <c r="H634">
        <f>IFERROR(VLOOKUP($A634,Sheet2!$A$2:$C$397,3,FALSE),0)</f>
        <v>-0.17857143</v>
      </c>
      <c r="I634">
        <f>VLOOKUP($G634,Sheet2!$F$4:$G$16,2,FALSE)</f>
        <v>4</v>
      </c>
      <c r="J634">
        <f t="shared" si="37"/>
        <v>38.089285715000003</v>
      </c>
      <c r="K634">
        <f t="shared" si="38"/>
        <v>54.910714284999997</v>
      </c>
      <c r="L634">
        <f t="shared" si="39"/>
        <v>-16.821428569999995</v>
      </c>
    </row>
    <row r="635" spans="1:12" x14ac:dyDescent="0.3">
      <c r="A635" t="s">
        <v>11</v>
      </c>
      <c r="B635" t="s">
        <v>1696</v>
      </c>
      <c r="C635">
        <v>39</v>
      </c>
      <c r="D635">
        <v>56</v>
      </c>
      <c r="E635">
        <f t="shared" si="36"/>
        <v>-17</v>
      </c>
      <c r="F635" t="s">
        <v>1953</v>
      </c>
      <c r="G635" t="str">
        <f>IFERROR(VLOOKUP($A635,Sheet2!$A$2:$C$397,2,FALSE),"C")</f>
        <v>B-</v>
      </c>
      <c r="H635">
        <f>IFERROR(VLOOKUP($A635,Sheet2!$A$2:$C$397,3,FALSE),0)</f>
        <v>0.62980391999999996</v>
      </c>
      <c r="I635">
        <f>VLOOKUP($G635,Sheet2!$F$4:$G$16,2,FALSE)</f>
        <v>2.7</v>
      </c>
      <c r="J635">
        <f t="shared" si="37"/>
        <v>38.68509804</v>
      </c>
      <c r="K635">
        <f t="shared" si="38"/>
        <v>56.31490196</v>
      </c>
      <c r="L635">
        <f t="shared" si="39"/>
        <v>-17.629803920000001</v>
      </c>
    </row>
    <row r="636" spans="1:12" x14ac:dyDescent="0.3">
      <c r="A636" t="s">
        <v>16</v>
      </c>
      <c r="B636" t="s">
        <v>1697</v>
      </c>
      <c r="C636">
        <v>41</v>
      </c>
      <c r="D636">
        <v>53</v>
      </c>
      <c r="E636">
        <f t="shared" si="36"/>
        <v>-12</v>
      </c>
      <c r="F636" t="s">
        <v>1953</v>
      </c>
      <c r="G636" t="str">
        <f>IFERROR(VLOOKUP($A636,Sheet2!$A$2:$C$397,2,FALSE),"C")</f>
        <v>B</v>
      </c>
      <c r="H636">
        <f>IFERROR(VLOOKUP($A636,Sheet2!$A$2:$C$397,3,FALSE),0)</f>
        <v>0.26403360999999997</v>
      </c>
      <c r="I636">
        <f>VLOOKUP($G636,Sheet2!$F$4:$G$16,2,FALSE)</f>
        <v>3</v>
      </c>
      <c r="J636">
        <f t="shared" si="37"/>
        <v>40.867983195000001</v>
      </c>
      <c r="K636">
        <f t="shared" si="38"/>
        <v>53.132016804999999</v>
      </c>
      <c r="L636">
        <f t="shared" si="39"/>
        <v>-12.264033609999998</v>
      </c>
    </row>
    <row r="637" spans="1:12" x14ac:dyDescent="0.3">
      <c r="A637" t="s">
        <v>8</v>
      </c>
      <c r="B637" t="s">
        <v>1698</v>
      </c>
      <c r="C637">
        <v>45</v>
      </c>
      <c r="D637">
        <v>52</v>
      </c>
      <c r="E637">
        <f t="shared" si="36"/>
        <v>-7</v>
      </c>
      <c r="F637" t="s">
        <v>1953</v>
      </c>
      <c r="G637" t="str">
        <f>IFERROR(VLOOKUP($A637,Sheet2!$A$2:$C$397,2,FALSE),"C")</f>
        <v>B</v>
      </c>
      <c r="H637">
        <f>IFERROR(VLOOKUP($A637,Sheet2!$A$2:$C$397,3,FALSE),0)</f>
        <v>-0.97508196999999996</v>
      </c>
      <c r="I637">
        <f>VLOOKUP($G637,Sheet2!$F$4:$G$16,2,FALSE)</f>
        <v>3</v>
      </c>
      <c r="J637">
        <f t="shared" si="37"/>
        <v>45.487540985000003</v>
      </c>
      <c r="K637">
        <f t="shared" si="38"/>
        <v>51.512459014999997</v>
      </c>
      <c r="L637">
        <f t="shared" si="39"/>
        <v>-6.0249180299999949</v>
      </c>
    </row>
    <row r="638" spans="1:12" x14ac:dyDescent="0.3">
      <c r="A638" t="s">
        <v>10</v>
      </c>
      <c r="B638" t="s">
        <v>1699</v>
      </c>
      <c r="C638">
        <v>40</v>
      </c>
      <c r="D638">
        <v>52</v>
      </c>
      <c r="E638">
        <f t="shared" si="36"/>
        <v>-12</v>
      </c>
      <c r="F638" t="s">
        <v>1953</v>
      </c>
      <c r="G638" t="str">
        <f>IFERROR(VLOOKUP($A638,Sheet2!$A$2:$C$397,2,FALSE),"C")</f>
        <v>B+</v>
      </c>
      <c r="H638">
        <f>IFERROR(VLOOKUP($A638,Sheet2!$A$2:$C$397,3,FALSE),0)</f>
        <v>0.59550000000000003</v>
      </c>
      <c r="I638">
        <f>VLOOKUP($G638,Sheet2!$F$4:$G$16,2,FALSE)</f>
        <v>3.3</v>
      </c>
      <c r="J638">
        <f t="shared" si="37"/>
        <v>39.702249999999999</v>
      </c>
      <c r="K638">
        <f t="shared" si="38"/>
        <v>52.297750000000001</v>
      </c>
      <c r="L638">
        <f t="shared" si="39"/>
        <v>-12.595500000000001</v>
      </c>
    </row>
    <row r="639" spans="1:12" x14ac:dyDescent="0.3">
      <c r="A639" t="s">
        <v>16</v>
      </c>
      <c r="B639" t="s">
        <v>1700</v>
      </c>
      <c r="C639">
        <v>44</v>
      </c>
      <c r="D639">
        <v>54</v>
      </c>
      <c r="E639">
        <f t="shared" si="36"/>
        <v>-10</v>
      </c>
      <c r="F639" t="s">
        <v>1953</v>
      </c>
      <c r="G639" t="str">
        <f>IFERROR(VLOOKUP($A639,Sheet2!$A$2:$C$397,2,FALSE),"C")</f>
        <v>B</v>
      </c>
      <c r="H639">
        <f>IFERROR(VLOOKUP($A639,Sheet2!$A$2:$C$397,3,FALSE),0)</f>
        <v>0.26403360999999997</v>
      </c>
      <c r="I639">
        <f>VLOOKUP($G639,Sheet2!$F$4:$G$16,2,FALSE)</f>
        <v>3</v>
      </c>
      <c r="J639">
        <f t="shared" si="37"/>
        <v>43.867983195000001</v>
      </c>
      <c r="K639">
        <f t="shared" si="38"/>
        <v>54.132016804999999</v>
      </c>
      <c r="L639">
        <f t="shared" si="39"/>
        <v>-10.264033609999998</v>
      </c>
    </row>
    <row r="640" spans="1:12" x14ac:dyDescent="0.3">
      <c r="A640" t="s">
        <v>4</v>
      </c>
      <c r="B640" t="s">
        <v>1700</v>
      </c>
      <c r="C640">
        <v>42</v>
      </c>
      <c r="D640">
        <v>51</v>
      </c>
      <c r="E640">
        <f t="shared" si="36"/>
        <v>-9</v>
      </c>
      <c r="F640" t="s">
        <v>1953</v>
      </c>
      <c r="G640" t="str">
        <f>IFERROR(VLOOKUP($A640,Sheet2!$A$2:$C$397,2,FALSE),"C")</f>
        <v>A-</v>
      </c>
      <c r="H640">
        <f>IFERROR(VLOOKUP($A640,Sheet2!$A$2:$C$397,3,FALSE),0)</f>
        <v>0.80923076999999999</v>
      </c>
      <c r="I640">
        <f>VLOOKUP($G640,Sheet2!$F$4:$G$16,2,FALSE)</f>
        <v>3.7</v>
      </c>
      <c r="J640">
        <f t="shared" si="37"/>
        <v>41.595384615</v>
      </c>
      <c r="K640">
        <f t="shared" si="38"/>
        <v>51.404615385</v>
      </c>
      <c r="L640">
        <f t="shared" si="39"/>
        <v>-9.8092307699999992</v>
      </c>
    </row>
    <row r="641" spans="1:12" x14ac:dyDescent="0.3">
      <c r="A641" t="s">
        <v>366</v>
      </c>
      <c r="B641" t="s">
        <v>1701</v>
      </c>
      <c r="C641">
        <v>41</v>
      </c>
      <c r="D641">
        <v>53</v>
      </c>
      <c r="E641">
        <f t="shared" si="36"/>
        <v>-12</v>
      </c>
      <c r="F641" t="s">
        <v>1953</v>
      </c>
      <c r="G641" t="str">
        <f>IFERROR(VLOOKUP($A641,Sheet2!$A$2:$C$397,2,FALSE),"C")</f>
        <v>A</v>
      </c>
      <c r="H641">
        <f>IFERROR(VLOOKUP($A641,Sheet2!$A$2:$C$397,3,FALSE),0)</f>
        <v>-1.5</v>
      </c>
      <c r="I641">
        <f>VLOOKUP($G641,Sheet2!$F$4:$G$16,2,FALSE)</f>
        <v>4</v>
      </c>
      <c r="J641">
        <f t="shared" si="37"/>
        <v>41.75</v>
      </c>
      <c r="K641">
        <f t="shared" si="38"/>
        <v>52.25</v>
      </c>
      <c r="L641">
        <f t="shared" si="39"/>
        <v>-10.5</v>
      </c>
    </row>
    <row r="642" spans="1:12" x14ac:dyDescent="0.3">
      <c r="A642" t="s">
        <v>16</v>
      </c>
      <c r="B642" t="s">
        <v>1702</v>
      </c>
      <c r="C642">
        <v>47</v>
      </c>
      <c r="D642">
        <v>50</v>
      </c>
      <c r="E642">
        <f t="shared" si="36"/>
        <v>-3</v>
      </c>
      <c r="F642" t="s">
        <v>1953</v>
      </c>
      <c r="G642" t="str">
        <f>IFERROR(VLOOKUP($A642,Sheet2!$A$2:$C$397,2,FALSE),"C")</f>
        <v>B</v>
      </c>
      <c r="H642">
        <f>IFERROR(VLOOKUP($A642,Sheet2!$A$2:$C$397,3,FALSE),0)</f>
        <v>0.26403360999999997</v>
      </c>
      <c r="I642">
        <f>VLOOKUP($G642,Sheet2!$F$4:$G$16,2,FALSE)</f>
        <v>3</v>
      </c>
      <c r="J642">
        <f t="shared" si="37"/>
        <v>46.867983195000001</v>
      </c>
      <c r="K642">
        <f t="shared" si="38"/>
        <v>50.132016804999999</v>
      </c>
      <c r="L642">
        <f t="shared" si="39"/>
        <v>-3.2640336099999985</v>
      </c>
    </row>
    <row r="643" spans="1:12" x14ac:dyDescent="0.3">
      <c r="A643" t="s">
        <v>5</v>
      </c>
      <c r="B643" t="s">
        <v>1702</v>
      </c>
      <c r="C643">
        <v>46</v>
      </c>
      <c r="D643">
        <v>49</v>
      </c>
      <c r="E643">
        <f t="shared" ref="E643:E706" si="40">C643-D643</f>
        <v>-3</v>
      </c>
      <c r="F643" t="s">
        <v>1953</v>
      </c>
      <c r="G643" t="str">
        <f>IFERROR(VLOOKUP($A643,Sheet2!$A$2:$C$397,2,FALSE),"C")</f>
        <v>A-</v>
      </c>
      <c r="H643">
        <f>IFERROR(VLOOKUP($A643,Sheet2!$A$2:$C$397,3,FALSE),0)</f>
        <v>0.43547944999999999</v>
      </c>
      <c r="I643">
        <f>VLOOKUP($G643,Sheet2!$F$4:$G$16,2,FALSE)</f>
        <v>3.7</v>
      </c>
      <c r="J643">
        <f t="shared" ref="J643:J706" si="41">IF(OR($F643="Bush",$F643="Trump"),C643+(H643/2),C643-(H643/2))</f>
        <v>45.782260274999999</v>
      </c>
      <c r="K643">
        <f t="shared" ref="K643:K706" si="42">IF(OR($F643="Bush",$F643="Trump"),D643-(H643/2),D643+(H643/2))</f>
        <v>49.217739725000001</v>
      </c>
      <c r="L643">
        <f t="shared" ref="L643:L706" si="43">J643-K643</f>
        <v>-3.4354794500000025</v>
      </c>
    </row>
    <row r="644" spans="1:12" x14ac:dyDescent="0.3">
      <c r="A644" t="s">
        <v>9</v>
      </c>
      <c r="B644" t="s">
        <v>1703</v>
      </c>
      <c r="C644">
        <v>43</v>
      </c>
      <c r="D644">
        <v>53</v>
      </c>
      <c r="E644">
        <f t="shared" si="40"/>
        <v>-10</v>
      </c>
      <c r="F644" t="s">
        <v>1953</v>
      </c>
      <c r="G644" t="str">
        <f>IFERROR(VLOOKUP($A644,Sheet2!$A$2:$C$397,2,FALSE),"C")</f>
        <v>B+</v>
      </c>
      <c r="H644">
        <f>IFERROR(VLOOKUP($A644,Sheet2!$A$2:$C$397,3,FALSE),0)</f>
        <v>6.0699999999999997E-2</v>
      </c>
      <c r="I644">
        <f>VLOOKUP($G644,Sheet2!$F$4:$G$16,2,FALSE)</f>
        <v>3.3</v>
      </c>
      <c r="J644">
        <f t="shared" si="41"/>
        <v>42.969650000000001</v>
      </c>
      <c r="K644">
        <f t="shared" si="42"/>
        <v>53.030349999999999</v>
      </c>
      <c r="L644">
        <f t="shared" si="43"/>
        <v>-10.060699999999997</v>
      </c>
    </row>
    <row r="645" spans="1:12" x14ac:dyDescent="0.3">
      <c r="A645" t="s">
        <v>13</v>
      </c>
      <c r="B645" t="s">
        <v>1703</v>
      </c>
      <c r="C645">
        <v>46</v>
      </c>
      <c r="D645">
        <v>51</v>
      </c>
      <c r="E645">
        <f t="shared" si="40"/>
        <v>-5</v>
      </c>
      <c r="F645" t="s">
        <v>1953</v>
      </c>
      <c r="G645" t="str">
        <f>IFERROR(VLOOKUP($A645,Sheet2!$A$2:$C$397,2,FALSE),"C")</f>
        <v>A+</v>
      </c>
      <c r="H645">
        <f>IFERROR(VLOOKUP($A645,Sheet2!$A$2:$C$397,3,FALSE),0)</f>
        <v>0.61341175999999997</v>
      </c>
      <c r="I645">
        <f>VLOOKUP($G645,Sheet2!$F$4:$G$16,2,FALSE)</f>
        <v>4</v>
      </c>
      <c r="J645">
        <f t="shared" si="41"/>
        <v>45.693294119999997</v>
      </c>
      <c r="K645">
        <f t="shared" si="42"/>
        <v>51.306705880000003</v>
      </c>
      <c r="L645">
        <f t="shared" si="43"/>
        <v>-5.6134117600000053</v>
      </c>
    </row>
    <row r="646" spans="1:12" x14ac:dyDescent="0.3">
      <c r="A646" t="s">
        <v>16</v>
      </c>
      <c r="B646" t="s">
        <v>1704</v>
      </c>
      <c r="C646">
        <v>42</v>
      </c>
      <c r="D646">
        <v>56</v>
      </c>
      <c r="E646">
        <f t="shared" si="40"/>
        <v>-14</v>
      </c>
      <c r="F646" t="s">
        <v>1953</v>
      </c>
      <c r="G646" t="str">
        <f>IFERROR(VLOOKUP($A646,Sheet2!$A$2:$C$397,2,FALSE),"C")</f>
        <v>B</v>
      </c>
      <c r="H646">
        <f>IFERROR(VLOOKUP($A646,Sheet2!$A$2:$C$397,3,FALSE),0)</f>
        <v>0.26403360999999997</v>
      </c>
      <c r="I646">
        <f>VLOOKUP($G646,Sheet2!$F$4:$G$16,2,FALSE)</f>
        <v>3</v>
      </c>
      <c r="J646">
        <f t="shared" si="41"/>
        <v>41.867983195000001</v>
      </c>
      <c r="K646">
        <f t="shared" si="42"/>
        <v>56.132016804999999</v>
      </c>
      <c r="L646">
        <f t="shared" si="43"/>
        <v>-14.264033609999998</v>
      </c>
    </row>
    <row r="647" spans="1:12" x14ac:dyDescent="0.3">
      <c r="A647" t="s">
        <v>11</v>
      </c>
      <c r="B647" t="s">
        <v>1705</v>
      </c>
      <c r="C647">
        <v>43</v>
      </c>
      <c r="D647">
        <v>51</v>
      </c>
      <c r="E647">
        <f t="shared" si="40"/>
        <v>-8</v>
      </c>
      <c r="F647" t="s">
        <v>1953</v>
      </c>
      <c r="G647" t="str">
        <f>IFERROR(VLOOKUP($A647,Sheet2!$A$2:$C$397,2,FALSE),"C")</f>
        <v>B-</v>
      </c>
      <c r="H647">
        <f>IFERROR(VLOOKUP($A647,Sheet2!$A$2:$C$397,3,FALSE),0)</f>
        <v>0.62980391999999996</v>
      </c>
      <c r="I647">
        <f>VLOOKUP($G647,Sheet2!$F$4:$G$16,2,FALSE)</f>
        <v>2.7</v>
      </c>
      <c r="J647">
        <f t="shared" si="41"/>
        <v>42.68509804</v>
      </c>
      <c r="K647">
        <f t="shared" si="42"/>
        <v>51.31490196</v>
      </c>
      <c r="L647">
        <f t="shared" si="43"/>
        <v>-8.6298039200000005</v>
      </c>
    </row>
    <row r="648" spans="1:12" x14ac:dyDescent="0.3">
      <c r="A648" t="s">
        <v>4</v>
      </c>
      <c r="B648" t="s">
        <v>1706</v>
      </c>
      <c r="C648">
        <v>47</v>
      </c>
      <c r="D648">
        <v>48</v>
      </c>
      <c r="E648">
        <f t="shared" si="40"/>
        <v>-1</v>
      </c>
      <c r="F648" t="s">
        <v>1953</v>
      </c>
      <c r="G648" t="str">
        <f>IFERROR(VLOOKUP($A648,Sheet2!$A$2:$C$397,2,FALSE),"C")</f>
        <v>A-</v>
      </c>
      <c r="H648">
        <f>IFERROR(VLOOKUP($A648,Sheet2!$A$2:$C$397,3,FALSE),0)</f>
        <v>0.80923076999999999</v>
      </c>
      <c r="I648">
        <f>VLOOKUP($G648,Sheet2!$F$4:$G$16,2,FALSE)</f>
        <v>3.7</v>
      </c>
      <c r="J648">
        <f t="shared" si="41"/>
        <v>46.595384615</v>
      </c>
      <c r="K648">
        <f t="shared" si="42"/>
        <v>48.404615385</v>
      </c>
      <c r="L648">
        <f t="shared" si="43"/>
        <v>-1.8092307699999992</v>
      </c>
    </row>
    <row r="649" spans="1:12" x14ac:dyDescent="0.3">
      <c r="A649" t="s">
        <v>10</v>
      </c>
      <c r="B649" t="s">
        <v>1707</v>
      </c>
      <c r="C649">
        <v>40</v>
      </c>
      <c r="D649">
        <v>54</v>
      </c>
      <c r="E649">
        <f t="shared" si="40"/>
        <v>-14</v>
      </c>
      <c r="F649" t="s">
        <v>1953</v>
      </c>
      <c r="G649" t="str">
        <f>IFERROR(VLOOKUP($A649,Sheet2!$A$2:$C$397,2,FALSE),"C")</f>
        <v>B+</v>
      </c>
      <c r="H649">
        <f>IFERROR(VLOOKUP($A649,Sheet2!$A$2:$C$397,3,FALSE),0)</f>
        <v>0.59550000000000003</v>
      </c>
      <c r="I649">
        <f>VLOOKUP($G649,Sheet2!$F$4:$G$16,2,FALSE)</f>
        <v>3.3</v>
      </c>
      <c r="J649">
        <f t="shared" si="41"/>
        <v>39.702249999999999</v>
      </c>
      <c r="K649">
        <f t="shared" si="42"/>
        <v>54.297750000000001</v>
      </c>
      <c r="L649">
        <f t="shared" si="43"/>
        <v>-14.595500000000001</v>
      </c>
    </row>
    <row r="650" spans="1:12" x14ac:dyDescent="0.3">
      <c r="A650" t="s">
        <v>16</v>
      </c>
      <c r="B650" t="s">
        <v>1708</v>
      </c>
      <c r="C650">
        <v>48</v>
      </c>
      <c r="D650">
        <v>48</v>
      </c>
      <c r="E650">
        <f t="shared" si="40"/>
        <v>0</v>
      </c>
      <c r="F650" t="s">
        <v>1953</v>
      </c>
      <c r="G650" t="str">
        <f>IFERROR(VLOOKUP($A650,Sheet2!$A$2:$C$397,2,FALSE),"C")</f>
        <v>B</v>
      </c>
      <c r="H650">
        <f>IFERROR(VLOOKUP($A650,Sheet2!$A$2:$C$397,3,FALSE),0)</f>
        <v>0.26403360999999997</v>
      </c>
      <c r="I650">
        <f>VLOOKUP($G650,Sheet2!$F$4:$G$16,2,FALSE)</f>
        <v>3</v>
      </c>
      <c r="J650">
        <f t="shared" si="41"/>
        <v>47.867983195000001</v>
      </c>
      <c r="K650">
        <f t="shared" si="42"/>
        <v>48.132016804999999</v>
      </c>
      <c r="L650">
        <f t="shared" si="43"/>
        <v>-0.26403360999999848</v>
      </c>
    </row>
    <row r="651" spans="1:12" x14ac:dyDescent="0.3">
      <c r="A651" t="s">
        <v>6</v>
      </c>
      <c r="B651" t="s">
        <v>1708</v>
      </c>
      <c r="C651">
        <v>37</v>
      </c>
      <c r="D651">
        <v>53</v>
      </c>
      <c r="E651">
        <f t="shared" si="40"/>
        <v>-16</v>
      </c>
      <c r="F651" t="s">
        <v>1953</v>
      </c>
      <c r="G651" t="str">
        <f>IFERROR(VLOOKUP($A651,Sheet2!$A$2:$C$397,2,FALSE),"C")</f>
        <v>B</v>
      </c>
      <c r="H651">
        <f>IFERROR(VLOOKUP($A651,Sheet2!$A$2:$C$397,3,FALSE),0)</f>
        <v>0.25490195999999998</v>
      </c>
      <c r="I651">
        <f>VLOOKUP($G651,Sheet2!$F$4:$G$16,2,FALSE)</f>
        <v>3</v>
      </c>
      <c r="J651">
        <f t="shared" si="41"/>
        <v>36.872549020000001</v>
      </c>
      <c r="K651">
        <f t="shared" si="42"/>
        <v>53.127450979999999</v>
      </c>
      <c r="L651">
        <f t="shared" si="43"/>
        <v>-16.254901959999998</v>
      </c>
    </row>
    <row r="652" spans="1:12" x14ac:dyDescent="0.3">
      <c r="A652" t="s">
        <v>366</v>
      </c>
      <c r="B652" t="s">
        <v>1709</v>
      </c>
      <c r="C652">
        <v>45</v>
      </c>
      <c r="D652">
        <v>49</v>
      </c>
      <c r="E652">
        <f t="shared" si="40"/>
        <v>-4</v>
      </c>
      <c r="F652" t="s">
        <v>1953</v>
      </c>
      <c r="G652" t="str">
        <f>IFERROR(VLOOKUP($A652,Sheet2!$A$2:$C$397,2,FALSE),"C")</f>
        <v>A</v>
      </c>
      <c r="H652">
        <f>IFERROR(VLOOKUP($A652,Sheet2!$A$2:$C$397,3,FALSE),0)</f>
        <v>-1.5</v>
      </c>
      <c r="I652">
        <f>VLOOKUP($G652,Sheet2!$F$4:$G$16,2,FALSE)</f>
        <v>4</v>
      </c>
      <c r="J652">
        <f t="shared" si="41"/>
        <v>45.75</v>
      </c>
      <c r="K652">
        <f t="shared" si="42"/>
        <v>48.25</v>
      </c>
      <c r="L652">
        <f t="shared" si="43"/>
        <v>-2.5</v>
      </c>
    </row>
    <row r="653" spans="1:12" x14ac:dyDescent="0.3">
      <c r="A653" t="s">
        <v>10</v>
      </c>
      <c r="B653" t="s">
        <v>1710</v>
      </c>
      <c r="C653">
        <v>41</v>
      </c>
      <c r="D653">
        <v>51</v>
      </c>
      <c r="E653">
        <f t="shared" si="40"/>
        <v>-10</v>
      </c>
      <c r="F653" t="s">
        <v>1953</v>
      </c>
      <c r="G653" t="str">
        <f>IFERROR(VLOOKUP($A653,Sheet2!$A$2:$C$397,2,FALSE),"C")</f>
        <v>B+</v>
      </c>
      <c r="H653">
        <f>IFERROR(VLOOKUP($A653,Sheet2!$A$2:$C$397,3,FALSE),0)</f>
        <v>0.59550000000000003</v>
      </c>
      <c r="I653">
        <f>VLOOKUP($G653,Sheet2!$F$4:$G$16,2,FALSE)</f>
        <v>3.3</v>
      </c>
      <c r="J653">
        <f t="shared" si="41"/>
        <v>40.702249999999999</v>
      </c>
      <c r="K653">
        <f t="shared" si="42"/>
        <v>51.297750000000001</v>
      </c>
      <c r="L653">
        <f t="shared" si="43"/>
        <v>-10.595500000000001</v>
      </c>
    </row>
    <row r="654" spans="1:12" x14ac:dyDescent="0.3">
      <c r="A654" t="s">
        <v>16</v>
      </c>
      <c r="B654" t="s">
        <v>1711</v>
      </c>
      <c r="C654">
        <v>43</v>
      </c>
      <c r="D654">
        <v>53</v>
      </c>
      <c r="E654">
        <f t="shared" si="40"/>
        <v>-10</v>
      </c>
      <c r="F654" t="s">
        <v>1953</v>
      </c>
      <c r="G654" t="str">
        <f>IFERROR(VLOOKUP($A654,Sheet2!$A$2:$C$397,2,FALSE),"C")</f>
        <v>B</v>
      </c>
      <c r="H654">
        <f>IFERROR(VLOOKUP($A654,Sheet2!$A$2:$C$397,3,FALSE),0)</f>
        <v>0.26403360999999997</v>
      </c>
      <c r="I654">
        <f>VLOOKUP($G654,Sheet2!$F$4:$G$16,2,FALSE)</f>
        <v>3</v>
      </c>
      <c r="J654">
        <f t="shared" si="41"/>
        <v>42.867983195000001</v>
      </c>
      <c r="K654">
        <f t="shared" si="42"/>
        <v>53.132016804999999</v>
      </c>
      <c r="L654">
        <f t="shared" si="43"/>
        <v>-10.264033609999998</v>
      </c>
    </row>
    <row r="655" spans="1:12" x14ac:dyDescent="0.3">
      <c r="A655" t="s">
        <v>9</v>
      </c>
      <c r="B655" t="s">
        <v>1712</v>
      </c>
      <c r="C655">
        <v>44</v>
      </c>
      <c r="D655">
        <v>53</v>
      </c>
      <c r="E655">
        <f t="shared" si="40"/>
        <v>-9</v>
      </c>
      <c r="F655" t="s">
        <v>1953</v>
      </c>
      <c r="G655" t="str">
        <f>IFERROR(VLOOKUP($A655,Sheet2!$A$2:$C$397,2,FALSE),"C")</f>
        <v>B+</v>
      </c>
      <c r="H655">
        <f>IFERROR(VLOOKUP($A655,Sheet2!$A$2:$C$397,3,FALSE),0)</f>
        <v>6.0699999999999997E-2</v>
      </c>
      <c r="I655">
        <f>VLOOKUP($G655,Sheet2!$F$4:$G$16,2,FALSE)</f>
        <v>3.3</v>
      </c>
      <c r="J655">
        <f t="shared" si="41"/>
        <v>43.969650000000001</v>
      </c>
      <c r="K655">
        <f t="shared" si="42"/>
        <v>53.030349999999999</v>
      </c>
      <c r="L655">
        <f t="shared" si="43"/>
        <v>-9.0606999999999971</v>
      </c>
    </row>
    <row r="656" spans="1:12" x14ac:dyDescent="0.3">
      <c r="A656" t="s">
        <v>15</v>
      </c>
      <c r="B656" t="s">
        <v>1712</v>
      </c>
      <c r="C656">
        <v>45</v>
      </c>
      <c r="D656">
        <v>49</v>
      </c>
      <c r="E656">
        <f t="shared" si="40"/>
        <v>-4</v>
      </c>
      <c r="F656" t="s">
        <v>1953</v>
      </c>
      <c r="G656" t="str">
        <f>IFERROR(VLOOKUP($A656,Sheet2!$A$2:$C$397,2,FALSE),"C")</f>
        <v>A-</v>
      </c>
      <c r="H656">
        <f>IFERROR(VLOOKUP($A656,Sheet2!$A$2:$C$397,3,FALSE),0)</f>
        <v>6.8150290000000002E-2</v>
      </c>
      <c r="I656">
        <f>VLOOKUP($G656,Sheet2!$F$4:$G$16,2,FALSE)</f>
        <v>3.7</v>
      </c>
      <c r="J656">
        <f t="shared" si="41"/>
        <v>44.965924854999997</v>
      </c>
      <c r="K656">
        <f t="shared" si="42"/>
        <v>49.034075145000003</v>
      </c>
      <c r="L656">
        <f t="shared" si="43"/>
        <v>-4.0681502900000055</v>
      </c>
    </row>
    <row r="657" spans="1:12" x14ac:dyDescent="0.3">
      <c r="A657" t="s">
        <v>10</v>
      </c>
      <c r="B657" t="s">
        <v>1713</v>
      </c>
      <c r="C657">
        <v>39</v>
      </c>
      <c r="D657">
        <v>55</v>
      </c>
      <c r="E657">
        <f t="shared" si="40"/>
        <v>-16</v>
      </c>
      <c r="F657" t="s">
        <v>1953</v>
      </c>
      <c r="G657" t="str">
        <f>IFERROR(VLOOKUP($A657,Sheet2!$A$2:$C$397,2,FALSE),"C")</f>
        <v>B+</v>
      </c>
      <c r="H657">
        <f>IFERROR(VLOOKUP($A657,Sheet2!$A$2:$C$397,3,FALSE),0)</f>
        <v>0.59550000000000003</v>
      </c>
      <c r="I657">
        <f>VLOOKUP($G657,Sheet2!$F$4:$G$16,2,FALSE)</f>
        <v>3.3</v>
      </c>
      <c r="J657">
        <f t="shared" si="41"/>
        <v>38.702249999999999</v>
      </c>
      <c r="K657">
        <f t="shared" si="42"/>
        <v>55.297750000000001</v>
      </c>
      <c r="L657">
        <f t="shared" si="43"/>
        <v>-16.595500000000001</v>
      </c>
    </row>
    <row r="658" spans="1:12" x14ac:dyDescent="0.3">
      <c r="A658" t="s">
        <v>16</v>
      </c>
      <c r="B658" t="s">
        <v>1714</v>
      </c>
      <c r="C658">
        <v>43</v>
      </c>
      <c r="D658">
        <v>55</v>
      </c>
      <c r="E658">
        <f t="shared" si="40"/>
        <v>-12</v>
      </c>
      <c r="F658" t="s">
        <v>1953</v>
      </c>
      <c r="G658" t="str">
        <f>IFERROR(VLOOKUP($A658,Sheet2!$A$2:$C$397,2,FALSE),"C")</f>
        <v>B</v>
      </c>
      <c r="H658">
        <f>IFERROR(VLOOKUP($A658,Sheet2!$A$2:$C$397,3,FALSE),0)</f>
        <v>0.26403360999999997</v>
      </c>
      <c r="I658">
        <f>VLOOKUP($G658,Sheet2!$F$4:$G$16,2,FALSE)</f>
        <v>3</v>
      </c>
      <c r="J658">
        <f t="shared" si="41"/>
        <v>42.867983195000001</v>
      </c>
      <c r="K658">
        <f t="shared" si="42"/>
        <v>55.132016804999999</v>
      </c>
      <c r="L658">
        <f t="shared" si="43"/>
        <v>-12.264033609999998</v>
      </c>
    </row>
    <row r="659" spans="1:12" x14ac:dyDescent="0.3">
      <c r="A659" t="s">
        <v>505</v>
      </c>
      <c r="B659" t="s">
        <v>1714</v>
      </c>
      <c r="C659">
        <v>45</v>
      </c>
      <c r="D659">
        <v>49</v>
      </c>
      <c r="E659">
        <f t="shared" si="40"/>
        <v>-4</v>
      </c>
      <c r="F659" t="s">
        <v>1953</v>
      </c>
      <c r="G659" t="str">
        <f>IFERROR(VLOOKUP($A659,Sheet2!$A$2:$C$397,2,FALSE),"C")</f>
        <v>C</v>
      </c>
      <c r="H659">
        <f>IFERROR(VLOOKUP($A659,Sheet2!$A$2:$C$397,3,FALSE),0)</f>
        <v>0</v>
      </c>
      <c r="I659">
        <f>VLOOKUP($G659,Sheet2!$F$4:$G$16,2,FALSE)</f>
        <v>2</v>
      </c>
      <c r="J659">
        <f t="shared" si="41"/>
        <v>45</v>
      </c>
      <c r="K659">
        <f t="shared" si="42"/>
        <v>49</v>
      </c>
      <c r="L659">
        <f t="shared" si="43"/>
        <v>-4</v>
      </c>
    </row>
    <row r="660" spans="1:12" x14ac:dyDescent="0.3">
      <c r="A660" t="s">
        <v>5</v>
      </c>
      <c r="B660" t="s">
        <v>1714</v>
      </c>
      <c r="C660">
        <v>43</v>
      </c>
      <c r="D660">
        <v>49</v>
      </c>
      <c r="E660">
        <f t="shared" si="40"/>
        <v>-6</v>
      </c>
      <c r="F660" t="s">
        <v>1953</v>
      </c>
      <c r="G660" t="str">
        <f>IFERROR(VLOOKUP($A660,Sheet2!$A$2:$C$397,2,FALSE),"C")</f>
        <v>A-</v>
      </c>
      <c r="H660">
        <f>IFERROR(VLOOKUP($A660,Sheet2!$A$2:$C$397,3,FALSE),0)</f>
        <v>0.43547944999999999</v>
      </c>
      <c r="I660">
        <f>VLOOKUP($G660,Sheet2!$F$4:$G$16,2,FALSE)</f>
        <v>3.7</v>
      </c>
      <c r="J660">
        <f t="shared" si="41"/>
        <v>42.782260274999999</v>
      </c>
      <c r="K660">
        <f t="shared" si="42"/>
        <v>49.217739725000001</v>
      </c>
      <c r="L660">
        <f t="shared" si="43"/>
        <v>-6.4354794500000025</v>
      </c>
    </row>
    <row r="661" spans="1:12" x14ac:dyDescent="0.3">
      <c r="A661" t="s">
        <v>16</v>
      </c>
      <c r="B661" t="s">
        <v>1715</v>
      </c>
      <c r="C661">
        <v>44</v>
      </c>
      <c r="D661">
        <v>55</v>
      </c>
      <c r="E661">
        <f t="shared" si="40"/>
        <v>-11</v>
      </c>
      <c r="F661" t="s">
        <v>1953</v>
      </c>
      <c r="G661" t="str">
        <f>IFERROR(VLOOKUP($A661,Sheet2!$A$2:$C$397,2,FALSE),"C")</f>
        <v>B</v>
      </c>
      <c r="H661">
        <f>IFERROR(VLOOKUP($A661,Sheet2!$A$2:$C$397,3,FALSE),0)</f>
        <v>0.26403360999999997</v>
      </c>
      <c r="I661">
        <f>VLOOKUP($G661,Sheet2!$F$4:$G$16,2,FALSE)</f>
        <v>3</v>
      </c>
      <c r="J661">
        <f t="shared" si="41"/>
        <v>43.867983195000001</v>
      </c>
      <c r="K661">
        <f t="shared" si="42"/>
        <v>55.132016804999999</v>
      </c>
      <c r="L661">
        <f t="shared" si="43"/>
        <v>-11.264033609999998</v>
      </c>
    </row>
    <row r="662" spans="1:12" x14ac:dyDescent="0.3">
      <c r="A662" t="s">
        <v>13</v>
      </c>
      <c r="B662" t="s">
        <v>1716</v>
      </c>
      <c r="C662">
        <v>47</v>
      </c>
      <c r="D662">
        <v>47</v>
      </c>
      <c r="E662">
        <f t="shared" si="40"/>
        <v>0</v>
      </c>
      <c r="F662" t="s">
        <v>1953</v>
      </c>
      <c r="G662" t="str">
        <f>IFERROR(VLOOKUP($A662,Sheet2!$A$2:$C$397,2,FALSE),"C")</f>
        <v>A+</v>
      </c>
      <c r="H662">
        <f>IFERROR(VLOOKUP($A662,Sheet2!$A$2:$C$397,3,FALSE),0)</f>
        <v>0.61341175999999997</v>
      </c>
      <c r="I662">
        <f>VLOOKUP($G662,Sheet2!$F$4:$G$16,2,FALSE)</f>
        <v>4</v>
      </c>
      <c r="J662">
        <f t="shared" si="41"/>
        <v>46.693294119999997</v>
      </c>
      <c r="K662">
        <f t="shared" si="42"/>
        <v>47.306705880000003</v>
      </c>
      <c r="L662">
        <f t="shared" si="43"/>
        <v>-0.6134117600000053</v>
      </c>
    </row>
    <row r="663" spans="1:12" x14ac:dyDescent="0.3">
      <c r="A663" t="s">
        <v>10</v>
      </c>
      <c r="B663" t="s">
        <v>1717</v>
      </c>
      <c r="C663">
        <v>39</v>
      </c>
      <c r="D663">
        <v>56</v>
      </c>
      <c r="E663">
        <f t="shared" si="40"/>
        <v>-17</v>
      </c>
      <c r="F663" t="s">
        <v>1953</v>
      </c>
      <c r="G663" t="str">
        <f>IFERROR(VLOOKUP($A663,Sheet2!$A$2:$C$397,2,FALSE),"C")</f>
        <v>B+</v>
      </c>
      <c r="H663">
        <f>IFERROR(VLOOKUP($A663,Sheet2!$A$2:$C$397,3,FALSE),0)</f>
        <v>0.59550000000000003</v>
      </c>
      <c r="I663">
        <f>VLOOKUP($G663,Sheet2!$F$4:$G$16,2,FALSE)</f>
        <v>3.3</v>
      </c>
      <c r="J663">
        <f t="shared" si="41"/>
        <v>38.702249999999999</v>
      </c>
      <c r="K663">
        <f t="shared" si="42"/>
        <v>56.297750000000001</v>
      </c>
      <c r="L663">
        <f t="shared" si="43"/>
        <v>-17.595500000000001</v>
      </c>
    </row>
    <row r="664" spans="1:12" x14ac:dyDescent="0.3">
      <c r="A664" t="s">
        <v>16</v>
      </c>
      <c r="B664" t="s">
        <v>1718</v>
      </c>
      <c r="C664">
        <v>43</v>
      </c>
      <c r="D664">
        <v>55</v>
      </c>
      <c r="E664">
        <f t="shared" si="40"/>
        <v>-12</v>
      </c>
      <c r="F664" t="s">
        <v>1953</v>
      </c>
      <c r="G664" t="str">
        <f>IFERROR(VLOOKUP($A664,Sheet2!$A$2:$C$397,2,FALSE),"C")</f>
        <v>B</v>
      </c>
      <c r="H664">
        <f>IFERROR(VLOOKUP($A664,Sheet2!$A$2:$C$397,3,FALSE),0)</f>
        <v>0.26403360999999997</v>
      </c>
      <c r="I664">
        <f>VLOOKUP($G664,Sheet2!$F$4:$G$16,2,FALSE)</f>
        <v>3</v>
      </c>
      <c r="J664">
        <f t="shared" si="41"/>
        <v>42.867983195000001</v>
      </c>
      <c r="K664">
        <f t="shared" si="42"/>
        <v>55.132016804999999</v>
      </c>
      <c r="L664">
        <f t="shared" si="43"/>
        <v>-12.264033609999998</v>
      </c>
    </row>
    <row r="665" spans="1:12" x14ac:dyDescent="0.3">
      <c r="A665" t="s">
        <v>12</v>
      </c>
      <c r="B665" t="s">
        <v>1719</v>
      </c>
      <c r="C665">
        <v>44</v>
      </c>
      <c r="D665">
        <v>47</v>
      </c>
      <c r="E665">
        <f t="shared" si="40"/>
        <v>-3</v>
      </c>
      <c r="F665" t="s">
        <v>1953</v>
      </c>
      <c r="G665" t="str">
        <f>IFERROR(VLOOKUP($A665,Sheet2!$A$2:$C$397,2,FALSE),"C")</f>
        <v>A</v>
      </c>
      <c r="H665">
        <f>IFERROR(VLOOKUP($A665,Sheet2!$A$2:$C$397,3,FALSE),0)</f>
        <v>-0.45775194000000002</v>
      </c>
      <c r="I665">
        <f>VLOOKUP($G665,Sheet2!$F$4:$G$16,2,FALSE)</f>
        <v>4</v>
      </c>
      <c r="J665">
        <f t="shared" si="41"/>
        <v>44.228875969999997</v>
      </c>
      <c r="K665">
        <f t="shared" si="42"/>
        <v>46.771124030000003</v>
      </c>
      <c r="L665">
        <f t="shared" si="43"/>
        <v>-2.5422480600000057</v>
      </c>
    </row>
    <row r="666" spans="1:12" x14ac:dyDescent="0.3">
      <c r="A666" t="s">
        <v>366</v>
      </c>
      <c r="B666" t="s">
        <v>1719</v>
      </c>
      <c r="C666">
        <v>40</v>
      </c>
      <c r="D666">
        <v>54</v>
      </c>
      <c r="E666">
        <f t="shared" si="40"/>
        <v>-14</v>
      </c>
      <c r="F666" t="s">
        <v>1953</v>
      </c>
      <c r="G666" t="str">
        <f>IFERROR(VLOOKUP($A666,Sheet2!$A$2:$C$397,2,FALSE),"C")</f>
        <v>A</v>
      </c>
      <c r="H666">
        <f>IFERROR(VLOOKUP($A666,Sheet2!$A$2:$C$397,3,FALSE),0)</f>
        <v>-1.5</v>
      </c>
      <c r="I666">
        <f>VLOOKUP($G666,Sheet2!$F$4:$G$16,2,FALSE)</f>
        <v>4</v>
      </c>
      <c r="J666">
        <f t="shared" si="41"/>
        <v>40.75</v>
      </c>
      <c r="K666">
        <f t="shared" si="42"/>
        <v>53.25</v>
      </c>
      <c r="L666">
        <f t="shared" si="43"/>
        <v>-12.5</v>
      </c>
    </row>
    <row r="667" spans="1:12" x14ac:dyDescent="0.3">
      <c r="A667" t="s">
        <v>5</v>
      </c>
      <c r="B667" t="s">
        <v>1719</v>
      </c>
      <c r="C667">
        <v>46</v>
      </c>
      <c r="D667">
        <v>46</v>
      </c>
      <c r="E667">
        <f t="shared" si="40"/>
        <v>0</v>
      </c>
      <c r="F667" t="s">
        <v>1953</v>
      </c>
      <c r="G667" t="str">
        <f>IFERROR(VLOOKUP($A667,Sheet2!$A$2:$C$397,2,FALSE),"C")</f>
        <v>A-</v>
      </c>
      <c r="H667">
        <f>IFERROR(VLOOKUP($A667,Sheet2!$A$2:$C$397,3,FALSE),0)</f>
        <v>0.43547944999999999</v>
      </c>
      <c r="I667">
        <f>VLOOKUP($G667,Sheet2!$F$4:$G$16,2,FALSE)</f>
        <v>3.7</v>
      </c>
      <c r="J667">
        <f t="shared" si="41"/>
        <v>45.782260274999999</v>
      </c>
      <c r="K667">
        <f t="shared" si="42"/>
        <v>46.217739725000001</v>
      </c>
      <c r="L667">
        <f t="shared" si="43"/>
        <v>-0.43547945000000254</v>
      </c>
    </row>
    <row r="668" spans="1:12" x14ac:dyDescent="0.3">
      <c r="A668" t="s">
        <v>9</v>
      </c>
      <c r="B668" t="s">
        <v>1719</v>
      </c>
      <c r="C668">
        <v>45</v>
      </c>
      <c r="D668">
        <v>52</v>
      </c>
      <c r="E668">
        <f t="shared" si="40"/>
        <v>-7</v>
      </c>
      <c r="F668" t="s">
        <v>1953</v>
      </c>
      <c r="G668" t="str">
        <f>IFERROR(VLOOKUP($A668,Sheet2!$A$2:$C$397,2,FALSE),"C")</f>
        <v>B+</v>
      </c>
      <c r="H668">
        <f>IFERROR(VLOOKUP($A668,Sheet2!$A$2:$C$397,3,FALSE),0)</f>
        <v>6.0699999999999997E-2</v>
      </c>
      <c r="I668">
        <f>VLOOKUP($G668,Sheet2!$F$4:$G$16,2,FALSE)</f>
        <v>3.3</v>
      </c>
      <c r="J668">
        <f t="shared" si="41"/>
        <v>44.969650000000001</v>
      </c>
      <c r="K668">
        <f t="shared" si="42"/>
        <v>52.030349999999999</v>
      </c>
      <c r="L668">
        <f t="shared" si="43"/>
        <v>-7.0606999999999971</v>
      </c>
    </row>
    <row r="669" spans="1:12" x14ac:dyDescent="0.3">
      <c r="A669" t="s">
        <v>4</v>
      </c>
      <c r="B669" t="s">
        <v>1719</v>
      </c>
      <c r="C669">
        <v>45</v>
      </c>
      <c r="D669">
        <v>50</v>
      </c>
      <c r="E669">
        <f t="shared" si="40"/>
        <v>-5</v>
      </c>
      <c r="F669" t="s">
        <v>1953</v>
      </c>
      <c r="G669" t="str">
        <f>IFERROR(VLOOKUP($A669,Sheet2!$A$2:$C$397,2,FALSE),"C")</f>
        <v>A-</v>
      </c>
      <c r="H669">
        <f>IFERROR(VLOOKUP($A669,Sheet2!$A$2:$C$397,3,FALSE),0)</f>
        <v>0.80923076999999999</v>
      </c>
      <c r="I669">
        <f>VLOOKUP($G669,Sheet2!$F$4:$G$16,2,FALSE)</f>
        <v>3.7</v>
      </c>
      <c r="J669">
        <f t="shared" si="41"/>
        <v>44.595384615</v>
      </c>
      <c r="K669">
        <f t="shared" si="42"/>
        <v>50.404615385</v>
      </c>
      <c r="L669">
        <f t="shared" si="43"/>
        <v>-5.8092307699999992</v>
      </c>
    </row>
    <row r="670" spans="1:12" x14ac:dyDescent="0.3">
      <c r="A670" t="s">
        <v>11</v>
      </c>
      <c r="B670" t="s">
        <v>1719</v>
      </c>
      <c r="C670">
        <v>43</v>
      </c>
      <c r="D670">
        <v>52</v>
      </c>
      <c r="E670">
        <f t="shared" si="40"/>
        <v>-9</v>
      </c>
      <c r="F670" t="s">
        <v>1953</v>
      </c>
      <c r="G670" t="str">
        <f>IFERROR(VLOOKUP($A670,Sheet2!$A$2:$C$397,2,FALSE),"C")</f>
        <v>B-</v>
      </c>
      <c r="H670">
        <f>IFERROR(VLOOKUP($A670,Sheet2!$A$2:$C$397,3,FALSE),0)</f>
        <v>0.62980391999999996</v>
      </c>
      <c r="I670">
        <f>VLOOKUP($G670,Sheet2!$F$4:$G$16,2,FALSE)</f>
        <v>2.7</v>
      </c>
      <c r="J670">
        <f t="shared" si="41"/>
        <v>42.68509804</v>
      </c>
      <c r="K670">
        <f t="shared" si="42"/>
        <v>52.31490196</v>
      </c>
      <c r="L670">
        <f t="shared" si="43"/>
        <v>-9.6298039200000005</v>
      </c>
    </row>
    <row r="671" spans="1:12" x14ac:dyDescent="0.3">
      <c r="A671" t="s">
        <v>966</v>
      </c>
      <c r="B671" t="s">
        <v>1719</v>
      </c>
      <c r="C671">
        <v>43</v>
      </c>
      <c r="D671">
        <v>51</v>
      </c>
      <c r="E671">
        <f t="shared" si="40"/>
        <v>-8</v>
      </c>
      <c r="F671" t="s">
        <v>1953</v>
      </c>
      <c r="G671" t="str">
        <f>IFERROR(VLOOKUP($A671,Sheet2!$A$2:$C$397,2,FALSE),"C")</f>
        <v>C</v>
      </c>
      <c r="H671">
        <f>IFERROR(VLOOKUP($A671,Sheet2!$A$2:$C$397,3,FALSE),0)</f>
        <v>0</v>
      </c>
      <c r="I671">
        <f>VLOOKUP($G671,Sheet2!$F$4:$G$16,2,FALSE)</f>
        <v>2</v>
      </c>
      <c r="J671">
        <f t="shared" si="41"/>
        <v>43</v>
      </c>
      <c r="K671">
        <f t="shared" si="42"/>
        <v>51</v>
      </c>
      <c r="L671">
        <f t="shared" si="43"/>
        <v>-8</v>
      </c>
    </row>
    <row r="672" spans="1:12" x14ac:dyDescent="0.3">
      <c r="A672" t="s">
        <v>361</v>
      </c>
      <c r="B672" t="s">
        <v>1720</v>
      </c>
      <c r="C672">
        <v>40</v>
      </c>
      <c r="D672">
        <v>54</v>
      </c>
      <c r="E672">
        <f t="shared" si="40"/>
        <v>-14</v>
      </c>
      <c r="F672" t="s">
        <v>1953</v>
      </c>
      <c r="G672" t="str">
        <f>IFERROR(VLOOKUP($A672,Sheet2!$A$2:$C$397,2,FALSE),"C")</f>
        <v>A</v>
      </c>
      <c r="H672">
        <f>IFERROR(VLOOKUP($A672,Sheet2!$A$2:$C$397,3,FALSE),0)</f>
        <v>-0.17857143</v>
      </c>
      <c r="I672">
        <f>VLOOKUP($G672,Sheet2!$F$4:$G$16,2,FALSE)</f>
        <v>4</v>
      </c>
      <c r="J672">
        <f t="shared" si="41"/>
        <v>40.089285715000003</v>
      </c>
      <c r="K672">
        <f t="shared" si="42"/>
        <v>53.910714284999997</v>
      </c>
      <c r="L672">
        <f t="shared" si="43"/>
        <v>-13.821428569999995</v>
      </c>
    </row>
    <row r="673" spans="1:12" x14ac:dyDescent="0.3">
      <c r="A673" t="s">
        <v>10</v>
      </c>
      <c r="B673" t="s">
        <v>1721</v>
      </c>
      <c r="C673">
        <v>41</v>
      </c>
      <c r="D673">
        <v>53</v>
      </c>
      <c r="E673">
        <f t="shared" si="40"/>
        <v>-12</v>
      </c>
      <c r="F673" t="s">
        <v>1953</v>
      </c>
      <c r="G673" t="str">
        <f>IFERROR(VLOOKUP($A673,Sheet2!$A$2:$C$397,2,FALSE),"C")</f>
        <v>B+</v>
      </c>
      <c r="H673">
        <f>IFERROR(VLOOKUP($A673,Sheet2!$A$2:$C$397,3,FALSE),0)</f>
        <v>0.59550000000000003</v>
      </c>
      <c r="I673">
        <f>VLOOKUP($G673,Sheet2!$F$4:$G$16,2,FALSE)</f>
        <v>3.3</v>
      </c>
      <c r="J673">
        <f t="shared" si="41"/>
        <v>40.702249999999999</v>
      </c>
      <c r="K673">
        <f t="shared" si="42"/>
        <v>53.297750000000001</v>
      </c>
      <c r="L673">
        <f t="shared" si="43"/>
        <v>-12.595500000000001</v>
      </c>
    </row>
    <row r="674" spans="1:12" x14ac:dyDescent="0.3">
      <c r="A674" t="s">
        <v>16</v>
      </c>
      <c r="B674" t="s">
        <v>1722</v>
      </c>
      <c r="C674">
        <v>44</v>
      </c>
      <c r="D674">
        <v>55</v>
      </c>
      <c r="E674">
        <f t="shared" si="40"/>
        <v>-11</v>
      </c>
      <c r="F674" t="s">
        <v>1953</v>
      </c>
      <c r="G674" t="str">
        <f>IFERROR(VLOOKUP($A674,Sheet2!$A$2:$C$397,2,FALSE),"C")</f>
        <v>B</v>
      </c>
      <c r="H674">
        <f>IFERROR(VLOOKUP($A674,Sheet2!$A$2:$C$397,3,FALSE),0)</f>
        <v>0.26403360999999997</v>
      </c>
      <c r="I674">
        <f>VLOOKUP($G674,Sheet2!$F$4:$G$16,2,FALSE)</f>
        <v>3</v>
      </c>
      <c r="J674">
        <f t="shared" si="41"/>
        <v>43.867983195000001</v>
      </c>
      <c r="K674">
        <f t="shared" si="42"/>
        <v>55.132016804999999</v>
      </c>
      <c r="L674">
        <f t="shared" si="43"/>
        <v>-11.264033609999998</v>
      </c>
    </row>
    <row r="675" spans="1:12" x14ac:dyDescent="0.3">
      <c r="A675" t="s">
        <v>4</v>
      </c>
      <c r="B675" t="s">
        <v>1723</v>
      </c>
      <c r="C675">
        <v>44</v>
      </c>
      <c r="D675">
        <v>48</v>
      </c>
      <c r="E675">
        <f t="shared" si="40"/>
        <v>-4</v>
      </c>
      <c r="F675" t="s">
        <v>1953</v>
      </c>
      <c r="G675" t="str">
        <f>IFERROR(VLOOKUP($A675,Sheet2!$A$2:$C$397,2,FALSE),"C")</f>
        <v>A-</v>
      </c>
      <c r="H675">
        <f>IFERROR(VLOOKUP($A675,Sheet2!$A$2:$C$397,3,FALSE),0)</f>
        <v>0.80923076999999999</v>
      </c>
      <c r="I675">
        <f>VLOOKUP($G675,Sheet2!$F$4:$G$16,2,FALSE)</f>
        <v>3.7</v>
      </c>
      <c r="J675">
        <f t="shared" si="41"/>
        <v>43.595384615</v>
      </c>
      <c r="K675">
        <f t="shared" si="42"/>
        <v>48.404615385</v>
      </c>
      <c r="L675">
        <f t="shared" si="43"/>
        <v>-4.8092307699999992</v>
      </c>
    </row>
    <row r="676" spans="1:12" x14ac:dyDescent="0.3">
      <c r="A676" t="s">
        <v>10</v>
      </c>
      <c r="B676" t="s">
        <v>1724</v>
      </c>
      <c r="C676">
        <v>42</v>
      </c>
      <c r="D676">
        <v>52</v>
      </c>
      <c r="E676">
        <f t="shared" si="40"/>
        <v>-10</v>
      </c>
      <c r="F676" t="s">
        <v>1953</v>
      </c>
      <c r="G676" t="str">
        <f>IFERROR(VLOOKUP($A676,Sheet2!$A$2:$C$397,2,FALSE),"C")</f>
        <v>B+</v>
      </c>
      <c r="H676">
        <f>IFERROR(VLOOKUP($A676,Sheet2!$A$2:$C$397,3,FALSE),0)</f>
        <v>0.59550000000000003</v>
      </c>
      <c r="I676">
        <f>VLOOKUP($G676,Sheet2!$F$4:$G$16,2,FALSE)</f>
        <v>3.3</v>
      </c>
      <c r="J676">
        <f t="shared" si="41"/>
        <v>41.702249999999999</v>
      </c>
      <c r="K676">
        <f t="shared" si="42"/>
        <v>52.297750000000001</v>
      </c>
      <c r="L676">
        <f t="shared" si="43"/>
        <v>-10.595500000000001</v>
      </c>
    </row>
    <row r="677" spans="1:12" x14ac:dyDescent="0.3">
      <c r="A677" t="s">
        <v>16</v>
      </c>
      <c r="B677" t="s">
        <v>1725</v>
      </c>
      <c r="C677">
        <v>41</v>
      </c>
      <c r="D677">
        <v>55</v>
      </c>
      <c r="E677">
        <f t="shared" si="40"/>
        <v>-14</v>
      </c>
      <c r="F677" t="s">
        <v>1953</v>
      </c>
      <c r="G677" t="str">
        <f>IFERROR(VLOOKUP($A677,Sheet2!$A$2:$C$397,2,FALSE),"C")</f>
        <v>B</v>
      </c>
      <c r="H677">
        <f>IFERROR(VLOOKUP($A677,Sheet2!$A$2:$C$397,3,FALSE),0)</f>
        <v>0.26403360999999997</v>
      </c>
      <c r="I677">
        <f>VLOOKUP($G677,Sheet2!$F$4:$G$16,2,FALSE)</f>
        <v>3</v>
      </c>
      <c r="J677">
        <f t="shared" si="41"/>
        <v>40.867983195000001</v>
      </c>
      <c r="K677">
        <f t="shared" si="42"/>
        <v>55.132016804999999</v>
      </c>
      <c r="L677">
        <f t="shared" si="43"/>
        <v>-14.264033609999998</v>
      </c>
    </row>
    <row r="678" spans="1:12" x14ac:dyDescent="0.3">
      <c r="A678" t="s">
        <v>10</v>
      </c>
      <c r="B678" t="s">
        <v>1726</v>
      </c>
      <c r="C678">
        <v>41</v>
      </c>
      <c r="D678">
        <v>52</v>
      </c>
      <c r="E678">
        <f t="shared" si="40"/>
        <v>-11</v>
      </c>
      <c r="F678" t="s">
        <v>1953</v>
      </c>
      <c r="G678" t="str">
        <f>IFERROR(VLOOKUP($A678,Sheet2!$A$2:$C$397,2,FALSE),"C")</f>
        <v>B+</v>
      </c>
      <c r="H678">
        <f>IFERROR(VLOOKUP($A678,Sheet2!$A$2:$C$397,3,FALSE),0)</f>
        <v>0.59550000000000003</v>
      </c>
      <c r="I678">
        <f>VLOOKUP($G678,Sheet2!$F$4:$G$16,2,FALSE)</f>
        <v>3.3</v>
      </c>
      <c r="J678">
        <f t="shared" si="41"/>
        <v>40.702249999999999</v>
      </c>
      <c r="K678">
        <f t="shared" si="42"/>
        <v>52.297750000000001</v>
      </c>
      <c r="L678">
        <f t="shared" si="43"/>
        <v>-11.595500000000001</v>
      </c>
    </row>
    <row r="679" spans="1:12" x14ac:dyDescent="0.3">
      <c r="A679" t="s">
        <v>16</v>
      </c>
      <c r="B679" t="s">
        <v>1727</v>
      </c>
      <c r="C679">
        <v>44</v>
      </c>
      <c r="D679">
        <v>53</v>
      </c>
      <c r="E679">
        <f t="shared" si="40"/>
        <v>-9</v>
      </c>
      <c r="F679" t="s">
        <v>1953</v>
      </c>
      <c r="G679" t="str">
        <f>IFERROR(VLOOKUP($A679,Sheet2!$A$2:$C$397,2,FALSE),"C")</f>
        <v>B</v>
      </c>
      <c r="H679">
        <f>IFERROR(VLOOKUP($A679,Sheet2!$A$2:$C$397,3,FALSE),0)</f>
        <v>0.26403360999999997</v>
      </c>
      <c r="I679">
        <f>VLOOKUP($G679,Sheet2!$F$4:$G$16,2,FALSE)</f>
        <v>3</v>
      </c>
      <c r="J679">
        <f t="shared" si="41"/>
        <v>43.867983195000001</v>
      </c>
      <c r="K679">
        <f t="shared" si="42"/>
        <v>53.132016804999999</v>
      </c>
      <c r="L679">
        <f t="shared" si="43"/>
        <v>-9.2640336099999985</v>
      </c>
    </row>
    <row r="680" spans="1:12" x14ac:dyDescent="0.3">
      <c r="A680" t="s">
        <v>10</v>
      </c>
      <c r="B680" t="s">
        <v>1728</v>
      </c>
      <c r="C680">
        <v>42</v>
      </c>
      <c r="D680">
        <v>52</v>
      </c>
      <c r="E680">
        <f t="shared" si="40"/>
        <v>-10</v>
      </c>
      <c r="F680" t="s">
        <v>1953</v>
      </c>
      <c r="G680" t="str">
        <f>IFERROR(VLOOKUP($A680,Sheet2!$A$2:$C$397,2,FALSE),"C")</f>
        <v>B+</v>
      </c>
      <c r="H680">
        <f>IFERROR(VLOOKUP($A680,Sheet2!$A$2:$C$397,3,FALSE),0)</f>
        <v>0.59550000000000003</v>
      </c>
      <c r="I680">
        <f>VLOOKUP($G680,Sheet2!$F$4:$G$16,2,FALSE)</f>
        <v>3.3</v>
      </c>
      <c r="J680">
        <f t="shared" si="41"/>
        <v>41.702249999999999</v>
      </c>
      <c r="K680">
        <f t="shared" si="42"/>
        <v>52.297750000000001</v>
      </c>
      <c r="L680">
        <f t="shared" si="43"/>
        <v>-10.595500000000001</v>
      </c>
    </row>
    <row r="681" spans="1:12" x14ac:dyDescent="0.3">
      <c r="A681" t="s">
        <v>16</v>
      </c>
      <c r="B681" t="s">
        <v>1729</v>
      </c>
      <c r="C681">
        <v>44</v>
      </c>
      <c r="D681">
        <v>53</v>
      </c>
      <c r="E681">
        <f t="shared" si="40"/>
        <v>-9</v>
      </c>
      <c r="F681" t="s">
        <v>1953</v>
      </c>
      <c r="G681" t="str">
        <f>IFERROR(VLOOKUP($A681,Sheet2!$A$2:$C$397,2,FALSE),"C")</f>
        <v>B</v>
      </c>
      <c r="H681">
        <f>IFERROR(VLOOKUP($A681,Sheet2!$A$2:$C$397,3,FALSE),0)</f>
        <v>0.26403360999999997</v>
      </c>
      <c r="I681">
        <f>VLOOKUP($G681,Sheet2!$F$4:$G$16,2,FALSE)</f>
        <v>3</v>
      </c>
      <c r="J681">
        <f t="shared" si="41"/>
        <v>43.867983195000001</v>
      </c>
      <c r="K681">
        <f t="shared" si="42"/>
        <v>53.132016804999999</v>
      </c>
      <c r="L681">
        <f t="shared" si="43"/>
        <v>-9.2640336099999985</v>
      </c>
    </row>
    <row r="682" spans="1:12" x14ac:dyDescent="0.3">
      <c r="A682" t="s">
        <v>366</v>
      </c>
      <c r="B682" t="s">
        <v>1730</v>
      </c>
      <c r="C682">
        <v>42</v>
      </c>
      <c r="D682">
        <v>52</v>
      </c>
      <c r="E682">
        <f t="shared" si="40"/>
        <v>-10</v>
      </c>
      <c r="F682" t="s">
        <v>1953</v>
      </c>
      <c r="G682" t="str">
        <f>IFERROR(VLOOKUP($A682,Sheet2!$A$2:$C$397,2,FALSE),"C")</f>
        <v>A</v>
      </c>
      <c r="H682">
        <f>IFERROR(VLOOKUP($A682,Sheet2!$A$2:$C$397,3,FALSE),0)</f>
        <v>-1.5</v>
      </c>
      <c r="I682">
        <f>VLOOKUP($G682,Sheet2!$F$4:$G$16,2,FALSE)</f>
        <v>4</v>
      </c>
      <c r="J682">
        <f t="shared" si="41"/>
        <v>42.75</v>
      </c>
      <c r="K682">
        <f t="shared" si="42"/>
        <v>51.25</v>
      </c>
      <c r="L682">
        <f t="shared" si="43"/>
        <v>-8.5</v>
      </c>
    </row>
    <row r="683" spans="1:12" x14ac:dyDescent="0.3">
      <c r="A683" t="s">
        <v>16</v>
      </c>
      <c r="B683" t="s">
        <v>1730</v>
      </c>
      <c r="C683">
        <v>42</v>
      </c>
      <c r="D683">
        <v>57</v>
      </c>
      <c r="E683">
        <f t="shared" si="40"/>
        <v>-15</v>
      </c>
      <c r="F683" t="s">
        <v>1953</v>
      </c>
      <c r="G683" t="str">
        <f>IFERROR(VLOOKUP($A683,Sheet2!$A$2:$C$397,2,FALSE),"C")</f>
        <v>B</v>
      </c>
      <c r="H683">
        <f>IFERROR(VLOOKUP($A683,Sheet2!$A$2:$C$397,3,FALSE),0)</f>
        <v>0.26403360999999997</v>
      </c>
      <c r="I683">
        <f>VLOOKUP($G683,Sheet2!$F$4:$G$16,2,FALSE)</f>
        <v>3</v>
      </c>
      <c r="J683">
        <f t="shared" si="41"/>
        <v>41.867983195000001</v>
      </c>
      <c r="K683">
        <f t="shared" si="42"/>
        <v>57.132016804999999</v>
      </c>
      <c r="L683">
        <f t="shared" si="43"/>
        <v>-15.264033609999998</v>
      </c>
    </row>
    <row r="684" spans="1:12" x14ac:dyDescent="0.3">
      <c r="A684" t="s">
        <v>15</v>
      </c>
      <c r="B684" t="s">
        <v>1731</v>
      </c>
      <c r="C684">
        <v>46</v>
      </c>
      <c r="D684">
        <v>48</v>
      </c>
      <c r="E684">
        <f t="shared" si="40"/>
        <v>-2</v>
      </c>
      <c r="F684" t="s">
        <v>1953</v>
      </c>
      <c r="G684" t="str">
        <f>IFERROR(VLOOKUP($A684,Sheet2!$A$2:$C$397,2,FALSE),"C")</f>
        <v>A-</v>
      </c>
      <c r="H684">
        <f>IFERROR(VLOOKUP($A684,Sheet2!$A$2:$C$397,3,FALSE),0)</f>
        <v>6.8150290000000002E-2</v>
      </c>
      <c r="I684">
        <f>VLOOKUP($G684,Sheet2!$F$4:$G$16,2,FALSE)</f>
        <v>3.7</v>
      </c>
      <c r="J684">
        <f t="shared" si="41"/>
        <v>45.965924854999997</v>
      </c>
      <c r="K684">
        <f t="shared" si="42"/>
        <v>48.034075145000003</v>
      </c>
      <c r="L684">
        <f t="shared" si="43"/>
        <v>-2.0681502900000055</v>
      </c>
    </row>
    <row r="685" spans="1:12" x14ac:dyDescent="0.3">
      <c r="A685" t="s">
        <v>10</v>
      </c>
      <c r="B685" t="s">
        <v>1732</v>
      </c>
      <c r="C685">
        <v>40</v>
      </c>
      <c r="D685">
        <v>51</v>
      </c>
      <c r="E685">
        <f t="shared" si="40"/>
        <v>-11</v>
      </c>
      <c r="F685" t="s">
        <v>1953</v>
      </c>
      <c r="G685" t="str">
        <f>IFERROR(VLOOKUP($A685,Sheet2!$A$2:$C$397,2,FALSE),"C")</f>
        <v>B+</v>
      </c>
      <c r="H685">
        <f>IFERROR(VLOOKUP($A685,Sheet2!$A$2:$C$397,3,FALSE),0)</f>
        <v>0.59550000000000003</v>
      </c>
      <c r="I685">
        <f>VLOOKUP($G685,Sheet2!$F$4:$G$16,2,FALSE)</f>
        <v>3.3</v>
      </c>
      <c r="J685">
        <f t="shared" si="41"/>
        <v>39.702249999999999</v>
      </c>
      <c r="K685">
        <f t="shared" si="42"/>
        <v>51.297750000000001</v>
      </c>
      <c r="L685">
        <f t="shared" si="43"/>
        <v>-11.595500000000001</v>
      </c>
    </row>
    <row r="686" spans="1:12" x14ac:dyDescent="0.3">
      <c r="A686" t="s">
        <v>16</v>
      </c>
      <c r="B686" t="s">
        <v>1733</v>
      </c>
      <c r="C686">
        <v>47</v>
      </c>
      <c r="D686">
        <v>52</v>
      </c>
      <c r="E686">
        <f t="shared" si="40"/>
        <v>-5</v>
      </c>
      <c r="F686" t="s">
        <v>1953</v>
      </c>
      <c r="G686" t="str">
        <f>IFERROR(VLOOKUP($A686,Sheet2!$A$2:$C$397,2,FALSE),"C")</f>
        <v>B</v>
      </c>
      <c r="H686">
        <f>IFERROR(VLOOKUP($A686,Sheet2!$A$2:$C$397,3,FALSE),0)</f>
        <v>0.26403360999999997</v>
      </c>
      <c r="I686">
        <f>VLOOKUP($G686,Sheet2!$F$4:$G$16,2,FALSE)</f>
        <v>3</v>
      </c>
      <c r="J686">
        <f t="shared" si="41"/>
        <v>46.867983195000001</v>
      </c>
      <c r="K686">
        <f t="shared" si="42"/>
        <v>52.132016804999999</v>
      </c>
      <c r="L686">
        <f t="shared" si="43"/>
        <v>-5.2640336099999985</v>
      </c>
    </row>
    <row r="687" spans="1:12" x14ac:dyDescent="0.3">
      <c r="A687" t="s">
        <v>354</v>
      </c>
      <c r="B687" t="s">
        <v>1732</v>
      </c>
      <c r="C687">
        <v>41</v>
      </c>
      <c r="D687">
        <v>54</v>
      </c>
      <c r="E687">
        <f t="shared" si="40"/>
        <v>-13</v>
      </c>
      <c r="F687" t="s">
        <v>1953</v>
      </c>
      <c r="G687" t="str">
        <f>IFERROR(VLOOKUP($A687,Sheet2!$A$2:$C$397,2,FALSE),"C")</f>
        <v>A+</v>
      </c>
      <c r="H687">
        <f>IFERROR(VLOOKUP($A687,Sheet2!$A$2:$C$397,3,FALSE),0)</f>
        <v>0.2</v>
      </c>
      <c r="I687">
        <f>VLOOKUP($G687,Sheet2!$F$4:$G$16,2,FALSE)</f>
        <v>4</v>
      </c>
      <c r="J687">
        <f t="shared" si="41"/>
        <v>40.9</v>
      </c>
      <c r="K687">
        <f t="shared" si="42"/>
        <v>54.1</v>
      </c>
      <c r="L687">
        <f t="shared" si="43"/>
        <v>-13.200000000000003</v>
      </c>
    </row>
    <row r="688" spans="1:12" x14ac:dyDescent="0.3">
      <c r="A688" t="s">
        <v>366</v>
      </c>
      <c r="B688" t="s">
        <v>1734</v>
      </c>
      <c r="C688">
        <v>46</v>
      </c>
      <c r="D688">
        <v>47</v>
      </c>
      <c r="E688">
        <f t="shared" si="40"/>
        <v>-1</v>
      </c>
      <c r="F688" t="s">
        <v>1953</v>
      </c>
      <c r="G688" t="str">
        <f>IFERROR(VLOOKUP($A688,Sheet2!$A$2:$C$397,2,FALSE),"C")</f>
        <v>A</v>
      </c>
      <c r="H688">
        <f>IFERROR(VLOOKUP($A688,Sheet2!$A$2:$C$397,3,FALSE),0)</f>
        <v>-1.5</v>
      </c>
      <c r="I688">
        <f>VLOOKUP($G688,Sheet2!$F$4:$G$16,2,FALSE)</f>
        <v>4</v>
      </c>
      <c r="J688">
        <f t="shared" si="41"/>
        <v>46.75</v>
      </c>
      <c r="K688">
        <f t="shared" si="42"/>
        <v>46.25</v>
      </c>
      <c r="L688">
        <f t="shared" si="43"/>
        <v>0.5</v>
      </c>
    </row>
    <row r="689" spans="1:12" x14ac:dyDescent="0.3">
      <c r="A689" t="s">
        <v>16</v>
      </c>
      <c r="B689" t="s">
        <v>1735</v>
      </c>
      <c r="C689">
        <v>41</v>
      </c>
      <c r="D689">
        <v>56</v>
      </c>
      <c r="E689">
        <f t="shared" si="40"/>
        <v>-15</v>
      </c>
      <c r="F689" t="s">
        <v>1953</v>
      </c>
      <c r="G689" t="str">
        <f>IFERROR(VLOOKUP($A689,Sheet2!$A$2:$C$397,2,FALSE),"C")</f>
        <v>B</v>
      </c>
      <c r="H689">
        <f>IFERROR(VLOOKUP($A689,Sheet2!$A$2:$C$397,3,FALSE),0)</f>
        <v>0.26403360999999997</v>
      </c>
      <c r="I689">
        <f>VLOOKUP($G689,Sheet2!$F$4:$G$16,2,FALSE)</f>
        <v>3</v>
      </c>
      <c r="J689">
        <f t="shared" si="41"/>
        <v>40.867983195000001</v>
      </c>
      <c r="K689">
        <f t="shared" si="42"/>
        <v>56.132016804999999</v>
      </c>
      <c r="L689">
        <f t="shared" si="43"/>
        <v>-15.264033609999998</v>
      </c>
    </row>
    <row r="690" spans="1:12" x14ac:dyDescent="0.3">
      <c r="A690" t="s">
        <v>10</v>
      </c>
      <c r="B690" t="s">
        <v>1734</v>
      </c>
      <c r="C690">
        <v>41</v>
      </c>
      <c r="D690">
        <v>51</v>
      </c>
      <c r="E690">
        <f t="shared" si="40"/>
        <v>-10</v>
      </c>
      <c r="F690" t="s">
        <v>1953</v>
      </c>
      <c r="G690" t="str">
        <f>IFERROR(VLOOKUP($A690,Sheet2!$A$2:$C$397,2,FALSE),"C")</f>
        <v>B+</v>
      </c>
      <c r="H690">
        <f>IFERROR(VLOOKUP($A690,Sheet2!$A$2:$C$397,3,FALSE),0)</f>
        <v>0.59550000000000003</v>
      </c>
      <c r="I690">
        <f>VLOOKUP($G690,Sheet2!$F$4:$G$16,2,FALSE)</f>
        <v>3.3</v>
      </c>
      <c r="J690">
        <f t="shared" si="41"/>
        <v>40.702249999999999</v>
      </c>
      <c r="K690">
        <f t="shared" si="42"/>
        <v>51.297750000000001</v>
      </c>
      <c r="L690">
        <f t="shared" si="43"/>
        <v>-10.595500000000001</v>
      </c>
    </row>
    <row r="691" spans="1:12" x14ac:dyDescent="0.3">
      <c r="A691" t="s">
        <v>5</v>
      </c>
      <c r="B691" t="s">
        <v>1735</v>
      </c>
      <c r="C691">
        <v>48</v>
      </c>
      <c r="D691">
        <v>45</v>
      </c>
      <c r="E691">
        <f t="shared" si="40"/>
        <v>3</v>
      </c>
      <c r="F691" t="s">
        <v>1953</v>
      </c>
      <c r="G691" t="str">
        <f>IFERROR(VLOOKUP($A691,Sheet2!$A$2:$C$397,2,FALSE),"C")</f>
        <v>A-</v>
      </c>
      <c r="H691">
        <f>IFERROR(VLOOKUP($A691,Sheet2!$A$2:$C$397,3,FALSE),0)</f>
        <v>0.43547944999999999</v>
      </c>
      <c r="I691">
        <f>VLOOKUP($G691,Sheet2!$F$4:$G$16,2,FALSE)</f>
        <v>3.7</v>
      </c>
      <c r="J691">
        <f t="shared" si="41"/>
        <v>47.782260274999999</v>
      </c>
      <c r="K691">
        <f t="shared" si="42"/>
        <v>45.217739725000001</v>
      </c>
      <c r="L691">
        <f t="shared" si="43"/>
        <v>2.5645205499999975</v>
      </c>
    </row>
    <row r="692" spans="1:12" x14ac:dyDescent="0.3">
      <c r="A692" t="s">
        <v>4</v>
      </c>
      <c r="B692" t="s">
        <v>1736</v>
      </c>
      <c r="C692">
        <v>45</v>
      </c>
      <c r="D692">
        <v>50</v>
      </c>
      <c r="E692">
        <f t="shared" si="40"/>
        <v>-5</v>
      </c>
      <c r="F692" t="s">
        <v>1953</v>
      </c>
      <c r="G692" t="str">
        <f>IFERROR(VLOOKUP($A692,Sheet2!$A$2:$C$397,2,FALSE),"C")</f>
        <v>A-</v>
      </c>
      <c r="H692">
        <f>IFERROR(VLOOKUP($A692,Sheet2!$A$2:$C$397,3,FALSE),0)</f>
        <v>0.80923076999999999</v>
      </c>
      <c r="I692">
        <f>VLOOKUP($G692,Sheet2!$F$4:$G$16,2,FALSE)</f>
        <v>3.7</v>
      </c>
      <c r="J692">
        <f t="shared" si="41"/>
        <v>44.595384615</v>
      </c>
      <c r="K692">
        <f t="shared" si="42"/>
        <v>50.404615385</v>
      </c>
      <c r="L692">
        <f t="shared" si="43"/>
        <v>-5.8092307699999992</v>
      </c>
    </row>
    <row r="693" spans="1:12" x14ac:dyDescent="0.3">
      <c r="A693" t="s">
        <v>13</v>
      </c>
      <c r="B693" t="s">
        <v>1736</v>
      </c>
      <c r="C693">
        <v>49</v>
      </c>
      <c r="D693">
        <v>44</v>
      </c>
      <c r="E693">
        <f t="shared" si="40"/>
        <v>5</v>
      </c>
      <c r="F693" t="s">
        <v>1953</v>
      </c>
      <c r="G693" t="str">
        <f>IFERROR(VLOOKUP($A693,Sheet2!$A$2:$C$397,2,FALSE),"C")</f>
        <v>A+</v>
      </c>
      <c r="H693">
        <f>IFERROR(VLOOKUP($A693,Sheet2!$A$2:$C$397,3,FALSE),0)</f>
        <v>0.61341175999999997</v>
      </c>
      <c r="I693">
        <f>VLOOKUP($G693,Sheet2!$F$4:$G$16,2,FALSE)</f>
        <v>4</v>
      </c>
      <c r="J693">
        <f t="shared" si="41"/>
        <v>48.693294119999997</v>
      </c>
      <c r="K693">
        <f t="shared" si="42"/>
        <v>44.306705880000003</v>
      </c>
      <c r="L693">
        <f t="shared" si="43"/>
        <v>4.3865882399999947</v>
      </c>
    </row>
    <row r="694" spans="1:12" x14ac:dyDescent="0.3">
      <c r="A694" t="s">
        <v>11</v>
      </c>
      <c r="B694" t="s">
        <v>1736</v>
      </c>
      <c r="C694">
        <v>45</v>
      </c>
      <c r="D694">
        <v>50</v>
      </c>
      <c r="E694">
        <f t="shared" si="40"/>
        <v>-5</v>
      </c>
      <c r="F694" t="s">
        <v>1953</v>
      </c>
      <c r="G694" t="str">
        <f>IFERROR(VLOOKUP($A694,Sheet2!$A$2:$C$397,2,FALSE),"C")</f>
        <v>B-</v>
      </c>
      <c r="H694">
        <f>IFERROR(VLOOKUP($A694,Sheet2!$A$2:$C$397,3,FALSE),0)</f>
        <v>0.62980391999999996</v>
      </c>
      <c r="I694">
        <f>VLOOKUP($G694,Sheet2!$F$4:$G$16,2,FALSE)</f>
        <v>2.7</v>
      </c>
      <c r="J694">
        <f t="shared" si="41"/>
        <v>44.68509804</v>
      </c>
      <c r="K694">
        <f t="shared" si="42"/>
        <v>50.31490196</v>
      </c>
      <c r="L694">
        <f t="shared" si="43"/>
        <v>-5.6298039200000005</v>
      </c>
    </row>
    <row r="695" spans="1:12" x14ac:dyDescent="0.3">
      <c r="A695" t="s">
        <v>12</v>
      </c>
      <c r="B695" t="s">
        <v>1737</v>
      </c>
      <c r="C695">
        <v>41</v>
      </c>
      <c r="D695">
        <v>48</v>
      </c>
      <c r="E695">
        <f t="shared" si="40"/>
        <v>-7</v>
      </c>
      <c r="F695" t="s">
        <v>1953</v>
      </c>
      <c r="G695" t="str">
        <f>IFERROR(VLOOKUP($A695,Sheet2!$A$2:$C$397,2,FALSE),"C")</f>
        <v>A</v>
      </c>
      <c r="H695">
        <f>IFERROR(VLOOKUP($A695,Sheet2!$A$2:$C$397,3,FALSE),0)</f>
        <v>-0.45775194000000002</v>
      </c>
      <c r="I695">
        <f>VLOOKUP($G695,Sheet2!$F$4:$G$16,2,FALSE)</f>
        <v>4</v>
      </c>
      <c r="J695">
        <f t="shared" si="41"/>
        <v>41.228875969999997</v>
      </c>
      <c r="K695">
        <f t="shared" si="42"/>
        <v>47.771124030000003</v>
      </c>
      <c r="L695">
        <f t="shared" si="43"/>
        <v>-6.5422480600000057</v>
      </c>
    </row>
    <row r="696" spans="1:12" x14ac:dyDescent="0.3">
      <c r="A696" t="s">
        <v>16</v>
      </c>
      <c r="B696" t="s">
        <v>1738</v>
      </c>
      <c r="C696">
        <v>46</v>
      </c>
      <c r="D696">
        <v>53</v>
      </c>
      <c r="E696">
        <f t="shared" si="40"/>
        <v>-7</v>
      </c>
      <c r="F696" t="s">
        <v>1953</v>
      </c>
      <c r="G696" t="str">
        <f>IFERROR(VLOOKUP($A696,Sheet2!$A$2:$C$397,2,FALSE),"C")</f>
        <v>B</v>
      </c>
      <c r="H696">
        <f>IFERROR(VLOOKUP($A696,Sheet2!$A$2:$C$397,3,FALSE),0)</f>
        <v>0.26403360999999997</v>
      </c>
      <c r="I696">
        <f>VLOOKUP($G696,Sheet2!$F$4:$G$16,2,FALSE)</f>
        <v>3</v>
      </c>
      <c r="J696">
        <f t="shared" si="41"/>
        <v>45.867983195000001</v>
      </c>
      <c r="K696">
        <f t="shared" si="42"/>
        <v>53.132016804999999</v>
      </c>
      <c r="L696">
        <f t="shared" si="43"/>
        <v>-7.2640336099999985</v>
      </c>
    </row>
    <row r="697" spans="1:12" x14ac:dyDescent="0.3">
      <c r="A697" t="s">
        <v>10</v>
      </c>
      <c r="B697" t="s">
        <v>1739</v>
      </c>
      <c r="C697">
        <v>43</v>
      </c>
      <c r="D697">
        <v>49</v>
      </c>
      <c r="E697">
        <f t="shared" si="40"/>
        <v>-6</v>
      </c>
      <c r="F697" t="s">
        <v>1953</v>
      </c>
      <c r="G697" t="str">
        <f>IFERROR(VLOOKUP($A697,Sheet2!$A$2:$C$397,2,FALSE),"C")</f>
        <v>B+</v>
      </c>
      <c r="H697">
        <f>IFERROR(VLOOKUP($A697,Sheet2!$A$2:$C$397,3,FALSE),0)</f>
        <v>0.59550000000000003</v>
      </c>
      <c r="I697">
        <f>VLOOKUP($G697,Sheet2!$F$4:$G$16,2,FALSE)</f>
        <v>3.3</v>
      </c>
      <c r="J697">
        <f t="shared" si="41"/>
        <v>42.702249999999999</v>
      </c>
      <c r="K697">
        <f t="shared" si="42"/>
        <v>49.297750000000001</v>
      </c>
      <c r="L697">
        <f t="shared" si="43"/>
        <v>-6.5955000000000013</v>
      </c>
    </row>
    <row r="698" spans="1:12" x14ac:dyDescent="0.3">
      <c r="A698" t="s">
        <v>16</v>
      </c>
      <c r="B698" t="s">
        <v>1740</v>
      </c>
      <c r="C698">
        <v>43</v>
      </c>
      <c r="D698">
        <v>53</v>
      </c>
      <c r="E698">
        <f t="shared" si="40"/>
        <v>-10</v>
      </c>
      <c r="F698" t="s">
        <v>1953</v>
      </c>
      <c r="G698" t="str">
        <f>IFERROR(VLOOKUP($A698,Sheet2!$A$2:$C$397,2,FALSE),"C")</f>
        <v>B</v>
      </c>
      <c r="H698">
        <f>IFERROR(VLOOKUP($A698,Sheet2!$A$2:$C$397,3,FALSE),0)</f>
        <v>0.26403360999999997</v>
      </c>
      <c r="I698">
        <f>VLOOKUP($G698,Sheet2!$F$4:$G$16,2,FALSE)</f>
        <v>3</v>
      </c>
      <c r="J698">
        <f t="shared" si="41"/>
        <v>42.867983195000001</v>
      </c>
      <c r="K698">
        <f t="shared" si="42"/>
        <v>53.132016804999999</v>
      </c>
      <c r="L698">
        <f t="shared" si="43"/>
        <v>-10.264033609999998</v>
      </c>
    </row>
    <row r="699" spans="1:12" x14ac:dyDescent="0.3">
      <c r="A699" t="s">
        <v>10</v>
      </c>
      <c r="B699" t="s">
        <v>1741</v>
      </c>
      <c r="C699">
        <v>45</v>
      </c>
      <c r="D699">
        <v>48</v>
      </c>
      <c r="E699">
        <f t="shared" si="40"/>
        <v>-3</v>
      </c>
      <c r="F699" t="s">
        <v>1953</v>
      </c>
      <c r="G699" t="str">
        <f>IFERROR(VLOOKUP($A699,Sheet2!$A$2:$C$397,2,FALSE),"C")</f>
        <v>B+</v>
      </c>
      <c r="H699">
        <f>IFERROR(VLOOKUP($A699,Sheet2!$A$2:$C$397,3,FALSE),0)</f>
        <v>0.59550000000000003</v>
      </c>
      <c r="I699">
        <f>VLOOKUP($G699,Sheet2!$F$4:$G$16,2,FALSE)</f>
        <v>3.3</v>
      </c>
      <c r="J699">
        <f t="shared" si="41"/>
        <v>44.702249999999999</v>
      </c>
      <c r="K699">
        <f t="shared" si="42"/>
        <v>48.297750000000001</v>
      </c>
      <c r="L699">
        <f t="shared" si="43"/>
        <v>-3.5955000000000013</v>
      </c>
    </row>
    <row r="700" spans="1:12" x14ac:dyDescent="0.3">
      <c r="A700" t="s">
        <v>15</v>
      </c>
      <c r="B700" t="s">
        <v>1740</v>
      </c>
      <c r="C700">
        <v>44</v>
      </c>
      <c r="D700">
        <v>48</v>
      </c>
      <c r="E700">
        <f t="shared" si="40"/>
        <v>-4</v>
      </c>
      <c r="F700" t="s">
        <v>1953</v>
      </c>
      <c r="G700" t="str">
        <f>IFERROR(VLOOKUP($A700,Sheet2!$A$2:$C$397,2,FALSE),"C")</f>
        <v>A-</v>
      </c>
      <c r="H700">
        <f>IFERROR(VLOOKUP($A700,Sheet2!$A$2:$C$397,3,FALSE),0)</f>
        <v>6.8150290000000002E-2</v>
      </c>
      <c r="I700">
        <f>VLOOKUP($G700,Sheet2!$F$4:$G$16,2,FALSE)</f>
        <v>3.7</v>
      </c>
      <c r="J700">
        <f t="shared" si="41"/>
        <v>43.965924854999997</v>
      </c>
      <c r="K700">
        <f t="shared" si="42"/>
        <v>48.034075145000003</v>
      </c>
      <c r="L700">
        <f t="shared" si="43"/>
        <v>-4.0681502900000055</v>
      </c>
    </row>
    <row r="701" spans="1:12" x14ac:dyDescent="0.3">
      <c r="A701" t="s">
        <v>10</v>
      </c>
      <c r="B701" t="s">
        <v>1742</v>
      </c>
      <c r="C701">
        <v>43</v>
      </c>
      <c r="D701">
        <v>51</v>
      </c>
      <c r="E701">
        <f t="shared" si="40"/>
        <v>-8</v>
      </c>
      <c r="F701" t="s">
        <v>1953</v>
      </c>
      <c r="G701" t="str">
        <f>IFERROR(VLOOKUP($A701,Sheet2!$A$2:$C$397,2,FALSE),"C")</f>
        <v>B+</v>
      </c>
      <c r="H701">
        <f>IFERROR(VLOOKUP($A701,Sheet2!$A$2:$C$397,3,FALSE),0)</f>
        <v>0.59550000000000003</v>
      </c>
      <c r="I701">
        <f>VLOOKUP($G701,Sheet2!$F$4:$G$16,2,FALSE)</f>
        <v>3.3</v>
      </c>
      <c r="J701">
        <f t="shared" si="41"/>
        <v>42.702249999999999</v>
      </c>
      <c r="K701">
        <f t="shared" si="42"/>
        <v>51.297750000000001</v>
      </c>
      <c r="L701">
        <f t="shared" si="43"/>
        <v>-8.5955000000000013</v>
      </c>
    </row>
    <row r="702" spans="1:12" x14ac:dyDescent="0.3">
      <c r="A702" t="s">
        <v>16</v>
      </c>
      <c r="B702" t="s">
        <v>1743</v>
      </c>
      <c r="C702">
        <v>45</v>
      </c>
      <c r="D702">
        <v>51</v>
      </c>
      <c r="E702">
        <f t="shared" si="40"/>
        <v>-6</v>
      </c>
      <c r="F702" t="s">
        <v>1953</v>
      </c>
      <c r="G702" t="str">
        <f>IFERROR(VLOOKUP($A702,Sheet2!$A$2:$C$397,2,FALSE),"C")</f>
        <v>B</v>
      </c>
      <c r="H702">
        <f>IFERROR(VLOOKUP($A702,Sheet2!$A$2:$C$397,3,FALSE),0)</f>
        <v>0.26403360999999997</v>
      </c>
      <c r="I702">
        <f>VLOOKUP($G702,Sheet2!$F$4:$G$16,2,FALSE)</f>
        <v>3</v>
      </c>
      <c r="J702">
        <f t="shared" si="41"/>
        <v>44.867983195000001</v>
      </c>
      <c r="K702">
        <f t="shared" si="42"/>
        <v>51.132016804999999</v>
      </c>
      <c r="L702">
        <f t="shared" si="43"/>
        <v>-6.2640336099999985</v>
      </c>
    </row>
    <row r="703" spans="1:12" x14ac:dyDescent="0.3">
      <c r="A703" t="s">
        <v>10</v>
      </c>
      <c r="B703" t="s">
        <v>1744</v>
      </c>
      <c r="C703">
        <v>43</v>
      </c>
      <c r="D703">
        <v>50</v>
      </c>
      <c r="E703">
        <f t="shared" si="40"/>
        <v>-7</v>
      </c>
      <c r="F703" t="s">
        <v>1953</v>
      </c>
      <c r="G703" t="str">
        <f>IFERROR(VLOOKUP($A703,Sheet2!$A$2:$C$397,2,FALSE),"C")</f>
        <v>B+</v>
      </c>
      <c r="H703">
        <f>IFERROR(VLOOKUP($A703,Sheet2!$A$2:$C$397,3,FALSE),0)</f>
        <v>0.59550000000000003</v>
      </c>
      <c r="I703">
        <f>VLOOKUP($G703,Sheet2!$F$4:$G$16,2,FALSE)</f>
        <v>3.3</v>
      </c>
      <c r="J703">
        <f t="shared" si="41"/>
        <v>42.702249999999999</v>
      </c>
      <c r="K703">
        <f t="shared" si="42"/>
        <v>50.297750000000001</v>
      </c>
      <c r="L703">
        <f t="shared" si="43"/>
        <v>-7.5955000000000013</v>
      </c>
    </row>
    <row r="704" spans="1:12" x14ac:dyDescent="0.3">
      <c r="A704" t="s">
        <v>16</v>
      </c>
      <c r="B704" t="s">
        <v>1745</v>
      </c>
      <c r="C704">
        <v>46</v>
      </c>
      <c r="D704">
        <v>52</v>
      </c>
      <c r="E704">
        <f t="shared" si="40"/>
        <v>-6</v>
      </c>
      <c r="F704" t="s">
        <v>1953</v>
      </c>
      <c r="G704" t="str">
        <f>IFERROR(VLOOKUP($A704,Sheet2!$A$2:$C$397,2,FALSE),"C")</f>
        <v>B</v>
      </c>
      <c r="H704">
        <f>IFERROR(VLOOKUP($A704,Sheet2!$A$2:$C$397,3,FALSE),0)</f>
        <v>0.26403360999999997</v>
      </c>
      <c r="I704">
        <f>VLOOKUP($G704,Sheet2!$F$4:$G$16,2,FALSE)</f>
        <v>3</v>
      </c>
      <c r="J704">
        <f t="shared" si="41"/>
        <v>45.867983195000001</v>
      </c>
      <c r="K704">
        <f t="shared" si="42"/>
        <v>52.132016804999999</v>
      </c>
      <c r="L704">
        <f t="shared" si="43"/>
        <v>-6.2640336099999985</v>
      </c>
    </row>
    <row r="705" spans="1:12" x14ac:dyDescent="0.3">
      <c r="A705" t="s">
        <v>366</v>
      </c>
      <c r="B705" t="s">
        <v>1745</v>
      </c>
      <c r="C705">
        <v>43</v>
      </c>
      <c r="D705">
        <v>51</v>
      </c>
      <c r="E705">
        <f t="shared" si="40"/>
        <v>-8</v>
      </c>
      <c r="F705" t="s">
        <v>1953</v>
      </c>
      <c r="G705" t="str">
        <f>IFERROR(VLOOKUP($A705,Sheet2!$A$2:$C$397,2,FALSE),"C")</f>
        <v>A</v>
      </c>
      <c r="H705">
        <f>IFERROR(VLOOKUP($A705,Sheet2!$A$2:$C$397,3,FALSE),0)</f>
        <v>-1.5</v>
      </c>
      <c r="I705">
        <f>VLOOKUP($G705,Sheet2!$F$4:$G$16,2,FALSE)</f>
        <v>4</v>
      </c>
      <c r="J705">
        <f t="shared" si="41"/>
        <v>43.75</v>
      </c>
      <c r="K705">
        <f t="shared" si="42"/>
        <v>50.25</v>
      </c>
      <c r="L705">
        <f t="shared" si="43"/>
        <v>-6.5</v>
      </c>
    </row>
    <row r="706" spans="1:12" x14ac:dyDescent="0.3">
      <c r="A706" t="s">
        <v>10</v>
      </c>
      <c r="B706" t="s">
        <v>1746</v>
      </c>
      <c r="C706">
        <v>44</v>
      </c>
      <c r="D706">
        <v>48</v>
      </c>
      <c r="E706">
        <f t="shared" si="40"/>
        <v>-4</v>
      </c>
      <c r="F706" t="s">
        <v>1953</v>
      </c>
      <c r="G706" t="str">
        <f>IFERROR(VLOOKUP($A706,Sheet2!$A$2:$C$397,2,FALSE),"C")</f>
        <v>B+</v>
      </c>
      <c r="H706">
        <f>IFERROR(VLOOKUP($A706,Sheet2!$A$2:$C$397,3,FALSE),0)</f>
        <v>0.59550000000000003</v>
      </c>
      <c r="I706">
        <f>VLOOKUP($G706,Sheet2!$F$4:$G$16,2,FALSE)</f>
        <v>3.3</v>
      </c>
      <c r="J706">
        <f t="shared" si="41"/>
        <v>43.702249999999999</v>
      </c>
      <c r="K706">
        <f t="shared" si="42"/>
        <v>48.297750000000001</v>
      </c>
      <c r="L706">
        <f t="shared" si="43"/>
        <v>-4.5955000000000013</v>
      </c>
    </row>
    <row r="707" spans="1:12" x14ac:dyDescent="0.3">
      <c r="A707" t="s">
        <v>16</v>
      </c>
      <c r="B707" t="s">
        <v>1747</v>
      </c>
      <c r="C707">
        <v>44</v>
      </c>
      <c r="D707">
        <v>54</v>
      </c>
      <c r="E707">
        <f t="shared" ref="E707:E770" si="44">C707-D707</f>
        <v>-10</v>
      </c>
      <c r="F707" t="s">
        <v>1953</v>
      </c>
      <c r="G707" t="str">
        <f>IFERROR(VLOOKUP($A707,Sheet2!$A$2:$C$397,2,FALSE),"C")</f>
        <v>B</v>
      </c>
      <c r="H707">
        <f>IFERROR(VLOOKUP($A707,Sheet2!$A$2:$C$397,3,FALSE),0)</f>
        <v>0.26403360999999997</v>
      </c>
      <c r="I707">
        <f>VLOOKUP($G707,Sheet2!$F$4:$G$16,2,FALSE)</f>
        <v>3</v>
      </c>
      <c r="J707">
        <f t="shared" ref="J707:J770" si="45">IF(OR($F707="Bush",$F707="Trump"),C707+(H707/2),C707-(H707/2))</f>
        <v>43.867983195000001</v>
      </c>
      <c r="K707">
        <f t="shared" ref="K707:K770" si="46">IF(OR($F707="Bush",$F707="Trump"),D707-(H707/2),D707+(H707/2))</f>
        <v>54.132016804999999</v>
      </c>
      <c r="L707">
        <f t="shared" ref="L707:L770" si="47">J707-K707</f>
        <v>-10.264033609999998</v>
      </c>
    </row>
    <row r="708" spans="1:12" x14ac:dyDescent="0.3">
      <c r="A708" t="s">
        <v>11</v>
      </c>
      <c r="B708" t="s">
        <v>1748</v>
      </c>
      <c r="C708">
        <v>46</v>
      </c>
      <c r="D708">
        <v>48</v>
      </c>
      <c r="E708">
        <f t="shared" si="44"/>
        <v>-2</v>
      </c>
      <c r="F708" t="s">
        <v>1953</v>
      </c>
      <c r="G708" t="str">
        <f>IFERROR(VLOOKUP($A708,Sheet2!$A$2:$C$397,2,FALSE),"C")</f>
        <v>B-</v>
      </c>
      <c r="H708">
        <f>IFERROR(VLOOKUP($A708,Sheet2!$A$2:$C$397,3,FALSE),0)</f>
        <v>0.62980391999999996</v>
      </c>
      <c r="I708">
        <f>VLOOKUP($G708,Sheet2!$F$4:$G$16,2,FALSE)</f>
        <v>2.7</v>
      </c>
      <c r="J708">
        <f t="shared" si="45"/>
        <v>45.68509804</v>
      </c>
      <c r="K708">
        <f t="shared" si="46"/>
        <v>48.31490196</v>
      </c>
      <c r="L708">
        <f t="shared" si="47"/>
        <v>-2.6298039200000005</v>
      </c>
    </row>
    <row r="709" spans="1:12" x14ac:dyDescent="0.3">
      <c r="A709" t="s">
        <v>9</v>
      </c>
      <c r="B709" t="s">
        <v>1749</v>
      </c>
      <c r="C709">
        <v>45</v>
      </c>
      <c r="D709">
        <v>54</v>
      </c>
      <c r="E709">
        <f t="shared" si="44"/>
        <v>-9</v>
      </c>
      <c r="F709" t="s">
        <v>1953</v>
      </c>
      <c r="G709" t="str">
        <f>IFERROR(VLOOKUP($A709,Sheet2!$A$2:$C$397,2,FALSE),"C")</f>
        <v>B+</v>
      </c>
      <c r="H709">
        <f>IFERROR(VLOOKUP($A709,Sheet2!$A$2:$C$397,3,FALSE),0)</f>
        <v>6.0699999999999997E-2</v>
      </c>
      <c r="I709">
        <f>VLOOKUP($G709,Sheet2!$F$4:$G$16,2,FALSE)</f>
        <v>3.3</v>
      </c>
      <c r="J709">
        <f t="shared" si="45"/>
        <v>44.969650000000001</v>
      </c>
      <c r="K709">
        <f t="shared" si="46"/>
        <v>54.030349999999999</v>
      </c>
      <c r="L709">
        <f t="shared" si="47"/>
        <v>-9.0606999999999971</v>
      </c>
    </row>
    <row r="710" spans="1:12" x14ac:dyDescent="0.3">
      <c r="A710" t="s">
        <v>445</v>
      </c>
      <c r="B710" t="s">
        <v>1750</v>
      </c>
      <c r="C710">
        <v>48</v>
      </c>
      <c r="D710">
        <v>44</v>
      </c>
      <c r="E710">
        <f t="shared" si="44"/>
        <v>4</v>
      </c>
      <c r="F710" t="s">
        <v>1953</v>
      </c>
      <c r="G710" t="str">
        <f>IFERROR(VLOOKUP($A710,Sheet2!$A$2:$C$397,2,FALSE),"C")</f>
        <v>C</v>
      </c>
      <c r="H710">
        <f>IFERROR(VLOOKUP($A710,Sheet2!$A$2:$C$397,3,FALSE),0)</f>
        <v>0</v>
      </c>
      <c r="I710">
        <f>VLOOKUP($G710,Sheet2!$F$4:$G$16,2,FALSE)</f>
        <v>2</v>
      </c>
      <c r="J710">
        <f t="shared" si="45"/>
        <v>48</v>
      </c>
      <c r="K710">
        <f t="shared" si="46"/>
        <v>44</v>
      </c>
      <c r="L710">
        <f t="shared" si="47"/>
        <v>4</v>
      </c>
    </row>
    <row r="711" spans="1:12" x14ac:dyDescent="0.3">
      <c r="A711" t="s">
        <v>366</v>
      </c>
      <c r="B711" t="s">
        <v>1750</v>
      </c>
      <c r="C711">
        <v>44</v>
      </c>
      <c r="D711">
        <v>50</v>
      </c>
      <c r="E711">
        <f t="shared" si="44"/>
        <v>-6</v>
      </c>
      <c r="F711" t="s">
        <v>1953</v>
      </c>
      <c r="G711" t="str">
        <f>IFERROR(VLOOKUP($A711,Sheet2!$A$2:$C$397,2,FALSE),"C")</f>
        <v>A</v>
      </c>
      <c r="H711">
        <f>IFERROR(VLOOKUP($A711,Sheet2!$A$2:$C$397,3,FALSE),0)</f>
        <v>-1.5</v>
      </c>
      <c r="I711">
        <f>VLOOKUP($G711,Sheet2!$F$4:$G$16,2,FALSE)</f>
        <v>4</v>
      </c>
      <c r="J711">
        <f t="shared" si="45"/>
        <v>44.75</v>
      </c>
      <c r="K711">
        <f t="shared" si="46"/>
        <v>49.25</v>
      </c>
      <c r="L711">
        <f t="shared" si="47"/>
        <v>-4.5</v>
      </c>
    </row>
    <row r="712" spans="1:12" x14ac:dyDescent="0.3">
      <c r="A712" t="s">
        <v>10</v>
      </c>
      <c r="B712" t="s">
        <v>1750</v>
      </c>
      <c r="C712">
        <v>43</v>
      </c>
      <c r="D712">
        <v>51</v>
      </c>
      <c r="E712">
        <f t="shared" si="44"/>
        <v>-8</v>
      </c>
      <c r="F712" t="s">
        <v>1953</v>
      </c>
      <c r="G712" t="str">
        <f>IFERROR(VLOOKUP($A712,Sheet2!$A$2:$C$397,2,FALSE),"C")</f>
        <v>B+</v>
      </c>
      <c r="H712">
        <f>IFERROR(VLOOKUP($A712,Sheet2!$A$2:$C$397,3,FALSE),0)</f>
        <v>0.59550000000000003</v>
      </c>
      <c r="I712">
        <f>VLOOKUP($G712,Sheet2!$F$4:$G$16,2,FALSE)</f>
        <v>3.3</v>
      </c>
      <c r="J712">
        <f t="shared" si="45"/>
        <v>42.702249999999999</v>
      </c>
      <c r="K712">
        <f t="shared" si="46"/>
        <v>51.297750000000001</v>
      </c>
      <c r="L712">
        <f t="shared" si="47"/>
        <v>-8.5955000000000013</v>
      </c>
    </row>
    <row r="713" spans="1:12" x14ac:dyDescent="0.3">
      <c r="A713" t="s">
        <v>16</v>
      </c>
      <c r="B713" t="s">
        <v>1751</v>
      </c>
      <c r="C713">
        <v>46</v>
      </c>
      <c r="D713">
        <v>52</v>
      </c>
      <c r="E713">
        <f t="shared" si="44"/>
        <v>-6</v>
      </c>
      <c r="F713" t="s">
        <v>1953</v>
      </c>
      <c r="G713" t="str">
        <f>IFERROR(VLOOKUP($A713,Sheet2!$A$2:$C$397,2,FALSE),"C")</f>
        <v>B</v>
      </c>
      <c r="H713">
        <f>IFERROR(VLOOKUP($A713,Sheet2!$A$2:$C$397,3,FALSE),0)</f>
        <v>0.26403360999999997</v>
      </c>
      <c r="I713">
        <f>VLOOKUP($G713,Sheet2!$F$4:$G$16,2,FALSE)</f>
        <v>3</v>
      </c>
      <c r="J713">
        <f t="shared" si="45"/>
        <v>45.867983195000001</v>
      </c>
      <c r="K713">
        <f t="shared" si="46"/>
        <v>52.132016804999999</v>
      </c>
      <c r="L713">
        <f t="shared" si="47"/>
        <v>-6.2640336099999985</v>
      </c>
    </row>
    <row r="714" spans="1:12" x14ac:dyDescent="0.3">
      <c r="A714" t="s">
        <v>5</v>
      </c>
      <c r="B714" t="s">
        <v>1752</v>
      </c>
      <c r="C714">
        <v>47</v>
      </c>
      <c r="D714">
        <v>43</v>
      </c>
      <c r="E714">
        <f t="shared" si="44"/>
        <v>4</v>
      </c>
      <c r="F714" t="s">
        <v>1953</v>
      </c>
      <c r="G714" t="str">
        <f>IFERROR(VLOOKUP($A714,Sheet2!$A$2:$C$397,2,FALSE),"C")</f>
        <v>A-</v>
      </c>
      <c r="H714">
        <f>IFERROR(VLOOKUP($A714,Sheet2!$A$2:$C$397,3,FALSE),0)</f>
        <v>0.43547944999999999</v>
      </c>
      <c r="I714">
        <f>VLOOKUP($G714,Sheet2!$F$4:$G$16,2,FALSE)</f>
        <v>3.7</v>
      </c>
      <c r="J714">
        <f t="shared" si="45"/>
        <v>46.782260274999999</v>
      </c>
      <c r="K714">
        <f t="shared" si="46"/>
        <v>43.217739725000001</v>
      </c>
      <c r="L714">
        <f t="shared" si="47"/>
        <v>3.5645205499999975</v>
      </c>
    </row>
    <row r="715" spans="1:12" x14ac:dyDescent="0.3">
      <c r="A715" t="s">
        <v>10</v>
      </c>
      <c r="B715" t="s">
        <v>1752</v>
      </c>
      <c r="C715">
        <v>45</v>
      </c>
      <c r="D715">
        <v>50</v>
      </c>
      <c r="E715">
        <f t="shared" si="44"/>
        <v>-5</v>
      </c>
      <c r="F715" t="s">
        <v>1953</v>
      </c>
      <c r="G715" t="str">
        <f>IFERROR(VLOOKUP($A715,Sheet2!$A$2:$C$397,2,FALSE),"C")</f>
        <v>B+</v>
      </c>
      <c r="H715">
        <f>IFERROR(VLOOKUP($A715,Sheet2!$A$2:$C$397,3,FALSE),0)</f>
        <v>0.59550000000000003</v>
      </c>
      <c r="I715">
        <f>VLOOKUP($G715,Sheet2!$F$4:$G$16,2,FALSE)</f>
        <v>3.3</v>
      </c>
      <c r="J715">
        <f t="shared" si="45"/>
        <v>44.702249999999999</v>
      </c>
      <c r="K715">
        <f t="shared" si="46"/>
        <v>50.297750000000001</v>
      </c>
      <c r="L715">
        <f t="shared" si="47"/>
        <v>-5.5955000000000013</v>
      </c>
    </row>
    <row r="716" spans="1:12" x14ac:dyDescent="0.3">
      <c r="A716" t="s">
        <v>16</v>
      </c>
      <c r="B716" t="s">
        <v>1753</v>
      </c>
      <c r="C716">
        <v>48</v>
      </c>
      <c r="D716">
        <v>50</v>
      </c>
      <c r="E716">
        <f t="shared" si="44"/>
        <v>-2</v>
      </c>
      <c r="F716" t="s">
        <v>1953</v>
      </c>
      <c r="G716" t="str">
        <f>IFERROR(VLOOKUP($A716,Sheet2!$A$2:$C$397,2,FALSE),"C")</f>
        <v>B</v>
      </c>
      <c r="H716">
        <f>IFERROR(VLOOKUP($A716,Sheet2!$A$2:$C$397,3,FALSE),0)</f>
        <v>0.26403360999999997</v>
      </c>
      <c r="I716">
        <f>VLOOKUP($G716,Sheet2!$F$4:$G$16,2,FALSE)</f>
        <v>3</v>
      </c>
      <c r="J716">
        <f t="shared" si="45"/>
        <v>47.867983195000001</v>
      </c>
      <c r="K716">
        <f t="shared" si="46"/>
        <v>50.132016804999999</v>
      </c>
      <c r="L716">
        <f t="shared" si="47"/>
        <v>-2.2640336099999985</v>
      </c>
    </row>
    <row r="717" spans="1:12" x14ac:dyDescent="0.3">
      <c r="A717" t="s">
        <v>505</v>
      </c>
      <c r="B717" t="s">
        <v>1753</v>
      </c>
      <c r="C717">
        <v>49</v>
      </c>
      <c r="D717">
        <v>46</v>
      </c>
      <c r="E717">
        <f t="shared" si="44"/>
        <v>3</v>
      </c>
      <c r="F717" t="s">
        <v>1953</v>
      </c>
      <c r="G717" t="str">
        <f>IFERROR(VLOOKUP($A717,Sheet2!$A$2:$C$397,2,FALSE),"C")</f>
        <v>C</v>
      </c>
      <c r="H717">
        <f>IFERROR(VLOOKUP($A717,Sheet2!$A$2:$C$397,3,FALSE),0)</f>
        <v>0</v>
      </c>
      <c r="I717">
        <f>VLOOKUP($G717,Sheet2!$F$4:$G$16,2,FALSE)</f>
        <v>2</v>
      </c>
      <c r="J717">
        <f t="shared" si="45"/>
        <v>49</v>
      </c>
      <c r="K717">
        <f t="shared" si="46"/>
        <v>46</v>
      </c>
      <c r="L717">
        <f t="shared" si="47"/>
        <v>3</v>
      </c>
    </row>
    <row r="718" spans="1:12" x14ac:dyDescent="0.3">
      <c r="A718" t="s">
        <v>4</v>
      </c>
      <c r="B718" t="s">
        <v>1754</v>
      </c>
      <c r="C718">
        <v>48</v>
      </c>
      <c r="D718">
        <v>47</v>
      </c>
      <c r="E718">
        <f t="shared" si="44"/>
        <v>1</v>
      </c>
      <c r="F718" t="s">
        <v>1953</v>
      </c>
      <c r="G718" t="str">
        <f>IFERROR(VLOOKUP($A718,Sheet2!$A$2:$C$397,2,FALSE),"C")</f>
        <v>A-</v>
      </c>
      <c r="H718">
        <f>IFERROR(VLOOKUP($A718,Sheet2!$A$2:$C$397,3,FALSE),0)</f>
        <v>0.80923076999999999</v>
      </c>
      <c r="I718">
        <f>VLOOKUP($G718,Sheet2!$F$4:$G$16,2,FALSE)</f>
        <v>3.7</v>
      </c>
      <c r="J718">
        <f t="shared" si="45"/>
        <v>47.595384615</v>
      </c>
      <c r="K718">
        <f t="shared" si="46"/>
        <v>47.404615385</v>
      </c>
      <c r="L718">
        <f t="shared" si="47"/>
        <v>0.19076923000000079</v>
      </c>
    </row>
    <row r="719" spans="1:12" x14ac:dyDescent="0.3">
      <c r="A719" t="s">
        <v>361</v>
      </c>
      <c r="B719" t="s">
        <v>1754</v>
      </c>
      <c r="C719">
        <v>48</v>
      </c>
      <c r="D719">
        <v>46</v>
      </c>
      <c r="E719">
        <f t="shared" si="44"/>
        <v>2</v>
      </c>
      <c r="F719" t="s">
        <v>1953</v>
      </c>
      <c r="G719" t="str">
        <f>IFERROR(VLOOKUP($A719,Sheet2!$A$2:$C$397,2,FALSE),"C")</f>
        <v>A</v>
      </c>
      <c r="H719">
        <f>IFERROR(VLOOKUP($A719,Sheet2!$A$2:$C$397,3,FALSE),0)</f>
        <v>-0.17857143</v>
      </c>
      <c r="I719">
        <f>VLOOKUP($G719,Sheet2!$F$4:$G$16,2,FALSE)</f>
        <v>4</v>
      </c>
      <c r="J719">
        <f t="shared" si="45"/>
        <v>48.089285715000003</v>
      </c>
      <c r="K719">
        <f t="shared" si="46"/>
        <v>45.910714284999997</v>
      </c>
      <c r="L719">
        <f t="shared" si="47"/>
        <v>2.1785714300000052</v>
      </c>
    </row>
    <row r="720" spans="1:12" x14ac:dyDescent="0.3">
      <c r="A720" t="s">
        <v>10</v>
      </c>
      <c r="B720" t="s">
        <v>1755</v>
      </c>
      <c r="C720">
        <v>45</v>
      </c>
      <c r="D720">
        <v>50</v>
      </c>
      <c r="E720">
        <f t="shared" si="44"/>
        <v>-5</v>
      </c>
      <c r="F720" t="s">
        <v>1953</v>
      </c>
      <c r="G720" t="str">
        <f>IFERROR(VLOOKUP($A720,Sheet2!$A$2:$C$397,2,FALSE),"C")</f>
        <v>B+</v>
      </c>
      <c r="H720">
        <f>IFERROR(VLOOKUP($A720,Sheet2!$A$2:$C$397,3,FALSE),0)</f>
        <v>0.59550000000000003</v>
      </c>
      <c r="I720">
        <f>VLOOKUP($G720,Sheet2!$F$4:$G$16,2,FALSE)</f>
        <v>3.3</v>
      </c>
      <c r="J720">
        <f t="shared" si="45"/>
        <v>44.702249999999999</v>
      </c>
      <c r="K720">
        <f t="shared" si="46"/>
        <v>50.297750000000001</v>
      </c>
      <c r="L720">
        <f t="shared" si="47"/>
        <v>-5.5955000000000013</v>
      </c>
    </row>
    <row r="721" spans="1:12" x14ac:dyDescent="0.3">
      <c r="A721" t="s">
        <v>16</v>
      </c>
      <c r="B721" t="s">
        <v>1756</v>
      </c>
      <c r="C721">
        <v>47</v>
      </c>
      <c r="D721">
        <v>52</v>
      </c>
      <c r="E721">
        <f t="shared" si="44"/>
        <v>-5</v>
      </c>
      <c r="F721" t="s">
        <v>1953</v>
      </c>
      <c r="G721" t="str">
        <f>IFERROR(VLOOKUP($A721,Sheet2!$A$2:$C$397,2,FALSE),"C")</f>
        <v>B</v>
      </c>
      <c r="H721">
        <f>IFERROR(VLOOKUP($A721,Sheet2!$A$2:$C$397,3,FALSE),0)</f>
        <v>0.26403360999999997</v>
      </c>
      <c r="I721">
        <f>VLOOKUP($G721,Sheet2!$F$4:$G$16,2,FALSE)</f>
        <v>3</v>
      </c>
      <c r="J721">
        <f t="shared" si="45"/>
        <v>46.867983195000001</v>
      </c>
      <c r="K721">
        <f t="shared" si="46"/>
        <v>52.132016804999999</v>
      </c>
      <c r="L721">
        <f t="shared" si="47"/>
        <v>-5.2640336099999985</v>
      </c>
    </row>
    <row r="722" spans="1:12" x14ac:dyDescent="0.3">
      <c r="A722" t="s">
        <v>15</v>
      </c>
      <c r="B722" t="s">
        <v>1755</v>
      </c>
      <c r="C722">
        <v>45</v>
      </c>
      <c r="D722">
        <v>49</v>
      </c>
      <c r="E722">
        <f t="shared" si="44"/>
        <v>-4</v>
      </c>
      <c r="F722" t="s">
        <v>1953</v>
      </c>
      <c r="G722" t="str">
        <f>IFERROR(VLOOKUP($A722,Sheet2!$A$2:$C$397,2,FALSE),"C")</f>
        <v>A-</v>
      </c>
      <c r="H722">
        <f>IFERROR(VLOOKUP($A722,Sheet2!$A$2:$C$397,3,FALSE),0)</f>
        <v>6.8150290000000002E-2</v>
      </c>
      <c r="I722">
        <f>VLOOKUP($G722,Sheet2!$F$4:$G$16,2,FALSE)</f>
        <v>3.7</v>
      </c>
      <c r="J722">
        <f t="shared" si="45"/>
        <v>44.965924854999997</v>
      </c>
      <c r="K722">
        <f t="shared" si="46"/>
        <v>49.034075145000003</v>
      </c>
      <c r="L722">
        <f t="shared" si="47"/>
        <v>-4.0681502900000055</v>
      </c>
    </row>
    <row r="723" spans="1:12" x14ac:dyDescent="0.3">
      <c r="A723" t="s">
        <v>366</v>
      </c>
      <c r="B723" t="s">
        <v>1757</v>
      </c>
      <c r="C723">
        <v>45</v>
      </c>
      <c r="D723">
        <v>51</v>
      </c>
      <c r="E723">
        <f t="shared" si="44"/>
        <v>-6</v>
      </c>
      <c r="F723" t="s">
        <v>1953</v>
      </c>
      <c r="G723" t="str">
        <f>IFERROR(VLOOKUP($A723,Sheet2!$A$2:$C$397,2,FALSE),"C")</f>
        <v>A</v>
      </c>
      <c r="H723">
        <f>IFERROR(VLOOKUP($A723,Sheet2!$A$2:$C$397,3,FALSE),0)</f>
        <v>-1.5</v>
      </c>
      <c r="I723">
        <f>VLOOKUP($G723,Sheet2!$F$4:$G$16,2,FALSE)</f>
        <v>4</v>
      </c>
      <c r="J723">
        <f t="shared" si="45"/>
        <v>45.75</v>
      </c>
      <c r="K723">
        <f t="shared" si="46"/>
        <v>50.25</v>
      </c>
      <c r="L723">
        <f t="shared" si="47"/>
        <v>-4.5</v>
      </c>
    </row>
    <row r="724" spans="1:12" x14ac:dyDescent="0.3">
      <c r="A724" t="s">
        <v>16</v>
      </c>
      <c r="B724" t="s">
        <v>1757</v>
      </c>
      <c r="C724">
        <v>47</v>
      </c>
      <c r="D724">
        <v>52</v>
      </c>
      <c r="E724">
        <f t="shared" si="44"/>
        <v>-5</v>
      </c>
      <c r="F724" t="s">
        <v>1953</v>
      </c>
      <c r="G724" t="str">
        <f>IFERROR(VLOOKUP($A724,Sheet2!$A$2:$C$397,2,FALSE),"C")</f>
        <v>B</v>
      </c>
      <c r="H724">
        <f>IFERROR(VLOOKUP($A724,Sheet2!$A$2:$C$397,3,FALSE),0)</f>
        <v>0.26403360999999997</v>
      </c>
      <c r="I724">
        <f>VLOOKUP($G724,Sheet2!$F$4:$G$16,2,FALSE)</f>
        <v>3</v>
      </c>
      <c r="J724">
        <f t="shared" si="45"/>
        <v>46.867983195000001</v>
      </c>
      <c r="K724">
        <f t="shared" si="46"/>
        <v>52.132016804999999</v>
      </c>
      <c r="L724">
        <f t="shared" si="47"/>
        <v>-5.2640336099999985</v>
      </c>
    </row>
    <row r="725" spans="1:12" x14ac:dyDescent="0.3">
      <c r="A725" t="s">
        <v>13</v>
      </c>
      <c r="B725" t="s">
        <v>1758</v>
      </c>
      <c r="C725">
        <v>50</v>
      </c>
      <c r="D725">
        <v>47</v>
      </c>
      <c r="E725">
        <f t="shared" si="44"/>
        <v>3</v>
      </c>
      <c r="F725" t="s">
        <v>1953</v>
      </c>
      <c r="G725" t="str">
        <f>IFERROR(VLOOKUP($A725,Sheet2!$A$2:$C$397,2,FALSE),"C")</f>
        <v>A+</v>
      </c>
      <c r="H725">
        <f>IFERROR(VLOOKUP($A725,Sheet2!$A$2:$C$397,3,FALSE),0)</f>
        <v>0.61341175999999997</v>
      </c>
      <c r="I725">
        <f>VLOOKUP($G725,Sheet2!$F$4:$G$16,2,FALSE)</f>
        <v>4</v>
      </c>
      <c r="J725">
        <f t="shared" si="45"/>
        <v>49.693294119999997</v>
      </c>
      <c r="K725">
        <f t="shared" si="46"/>
        <v>47.306705880000003</v>
      </c>
      <c r="L725">
        <f t="shared" si="47"/>
        <v>2.3865882399999947</v>
      </c>
    </row>
    <row r="726" spans="1:12" x14ac:dyDescent="0.3">
      <c r="A726" t="s">
        <v>9</v>
      </c>
      <c r="B726" t="s">
        <v>1759</v>
      </c>
      <c r="C726">
        <v>53</v>
      </c>
      <c r="D726">
        <v>45</v>
      </c>
      <c r="E726">
        <f t="shared" si="44"/>
        <v>8</v>
      </c>
      <c r="F726" t="s">
        <v>1953</v>
      </c>
      <c r="G726" t="str">
        <f>IFERROR(VLOOKUP($A726,Sheet2!$A$2:$C$397,2,FALSE),"C")</f>
        <v>B+</v>
      </c>
      <c r="H726">
        <f>IFERROR(VLOOKUP($A726,Sheet2!$A$2:$C$397,3,FALSE),0)</f>
        <v>6.0699999999999997E-2</v>
      </c>
      <c r="I726">
        <f>VLOOKUP($G726,Sheet2!$F$4:$G$16,2,FALSE)</f>
        <v>3.3</v>
      </c>
      <c r="J726">
        <f t="shared" si="45"/>
        <v>52.969650000000001</v>
      </c>
      <c r="K726">
        <f t="shared" si="46"/>
        <v>45.030349999999999</v>
      </c>
      <c r="L726">
        <f t="shared" si="47"/>
        <v>7.9393000000000029</v>
      </c>
    </row>
    <row r="727" spans="1:12" x14ac:dyDescent="0.3">
      <c r="A727" t="s">
        <v>10</v>
      </c>
      <c r="B727" t="s">
        <v>1760</v>
      </c>
      <c r="C727">
        <v>45</v>
      </c>
      <c r="D727">
        <v>49</v>
      </c>
      <c r="E727">
        <f t="shared" si="44"/>
        <v>-4</v>
      </c>
      <c r="F727" t="s">
        <v>1953</v>
      </c>
      <c r="G727" t="str">
        <f>IFERROR(VLOOKUP($A727,Sheet2!$A$2:$C$397,2,FALSE),"C")</f>
        <v>B+</v>
      </c>
      <c r="H727">
        <f>IFERROR(VLOOKUP($A727,Sheet2!$A$2:$C$397,3,FALSE),0)</f>
        <v>0.59550000000000003</v>
      </c>
      <c r="I727">
        <f>VLOOKUP($G727,Sheet2!$F$4:$G$16,2,FALSE)</f>
        <v>3.3</v>
      </c>
      <c r="J727">
        <f t="shared" si="45"/>
        <v>44.702249999999999</v>
      </c>
      <c r="K727">
        <f t="shared" si="46"/>
        <v>49.297750000000001</v>
      </c>
      <c r="L727">
        <f t="shared" si="47"/>
        <v>-4.5955000000000013</v>
      </c>
    </row>
    <row r="728" spans="1:12" x14ac:dyDescent="0.3">
      <c r="A728" t="s">
        <v>16</v>
      </c>
      <c r="B728" t="s">
        <v>1761</v>
      </c>
      <c r="C728">
        <v>47</v>
      </c>
      <c r="D728">
        <v>50</v>
      </c>
      <c r="E728">
        <f t="shared" si="44"/>
        <v>-3</v>
      </c>
      <c r="F728" t="s">
        <v>1953</v>
      </c>
      <c r="G728" t="str">
        <f>IFERROR(VLOOKUP($A728,Sheet2!$A$2:$C$397,2,FALSE),"C")</f>
        <v>B</v>
      </c>
      <c r="H728">
        <f>IFERROR(VLOOKUP($A728,Sheet2!$A$2:$C$397,3,FALSE),0)</f>
        <v>0.26403360999999997</v>
      </c>
      <c r="I728">
        <f>VLOOKUP($G728,Sheet2!$F$4:$G$16,2,FALSE)</f>
        <v>3</v>
      </c>
      <c r="J728">
        <f t="shared" si="45"/>
        <v>46.867983195000001</v>
      </c>
      <c r="K728">
        <f t="shared" si="46"/>
        <v>50.132016804999999</v>
      </c>
      <c r="L728">
        <f t="shared" si="47"/>
        <v>-3.2640336099999985</v>
      </c>
    </row>
    <row r="729" spans="1:12" x14ac:dyDescent="0.3">
      <c r="A729" t="s">
        <v>966</v>
      </c>
      <c r="B729" t="s">
        <v>1761</v>
      </c>
      <c r="C729">
        <v>50</v>
      </c>
      <c r="D729">
        <v>43</v>
      </c>
      <c r="E729">
        <f t="shared" si="44"/>
        <v>7</v>
      </c>
      <c r="F729" t="s">
        <v>1953</v>
      </c>
      <c r="G729" t="str">
        <f>IFERROR(VLOOKUP($A729,Sheet2!$A$2:$C$397,2,FALSE),"C")</f>
        <v>C</v>
      </c>
      <c r="H729">
        <f>IFERROR(VLOOKUP($A729,Sheet2!$A$2:$C$397,3,FALSE),0)</f>
        <v>0</v>
      </c>
      <c r="I729">
        <f>VLOOKUP($G729,Sheet2!$F$4:$G$16,2,FALSE)</f>
        <v>2</v>
      </c>
      <c r="J729">
        <f t="shared" si="45"/>
        <v>50</v>
      </c>
      <c r="K729">
        <f t="shared" si="46"/>
        <v>43</v>
      </c>
      <c r="L729">
        <f t="shared" si="47"/>
        <v>7</v>
      </c>
    </row>
    <row r="730" spans="1:12" x14ac:dyDescent="0.3">
      <c r="A730" t="s">
        <v>10</v>
      </c>
      <c r="B730" t="s">
        <v>1762</v>
      </c>
      <c r="C730">
        <v>45</v>
      </c>
      <c r="D730">
        <v>47</v>
      </c>
      <c r="E730">
        <f t="shared" si="44"/>
        <v>-2</v>
      </c>
      <c r="F730" t="s">
        <v>1953</v>
      </c>
      <c r="G730" t="str">
        <f>IFERROR(VLOOKUP($A730,Sheet2!$A$2:$C$397,2,FALSE),"C")</f>
        <v>B+</v>
      </c>
      <c r="H730">
        <f>IFERROR(VLOOKUP($A730,Sheet2!$A$2:$C$397,3,FALSE),0)</f>
        <v>0.59550000000000003</v>
      </c>
      <c r="I730">
        <f>VLOOKUP($G730,Sheet2!$F$4:$G$16,2,FALSE)</f>
        <v>3.3</v>
      </c>
      <c r="J730">
        <f t="shared" si="45"/>
        <v>44.702249999999999</v>
      </c>
      <c r="K730">
        <f t="shared" si="46"/>
        <v>47.297750000000001</v>
      </c>
      <c r="L730">
        <f t="shared" si="47"/>
        <v>-2.5955000000000013</v>
      </c>
    </row>
    <row r="731" spans="1:12" x14ac:dyDescent="0.3">
      <c r="A731" t="s">
        <v>16</v>
      </c>
      <c r="B731" t="s">
        <v>1763</v>
      </c>
      <c r="C731">
        <v>49</v>
      </c>
      <c r="D731">
        <v>49</v>
      </c>
      <c r="E731">
        <f t="shared" si="44"/>
        <v>0</v>
      </c>
      <c r="F731" t="s">
        <v>1953</v>
      </c>
      <c r="G731" t="str">
        <f>IFERROR(VLOOKUP($A731,Sheet2!$A$2:$C$397,2,FALSE),"C")</f>
        <v>B</v>
      </c>
      <c r="H731">
        <f>IFERROR(VLOOKUP($A731,Sheet2!$A$2:$C$397,3,FALSE),0)</f>
        <v>0.26403360999999997</v>
      </c>
      <c r="I731">
        <f>VLOOKUP($G731,Sheet2!$F$4:$G$16,2,FALSE)</f>
        <v>3</v>
      </c>
      <c r="J731">
        <f t="shared" si="45"/>
        <v>48.867983195000001</v>
      </c>
      <c r="K731">
        <f t="shared" si="46"/>
        <v>49.132016804999999</v>
      </c>
      <c r="L731">
        <f t="shared" si="47"/>
        <v>-0.26403360999999848</v>
      </c>
    </row>
    <row r="732" spans="1:12" x14ac:dyDescent="0.3">
      <c r="A732" t="s">
        <v>11</v>
      </c>
      <c r="B732" t="s">
        <v>1764</v>
      </c>
      <c r="C732">
        <v>51</v>
      </c>
      <c r="D732">
        <v>43</v>
      </c>
      <c r="E732">
        <f t="shared" si="44"/>
        <v>8</v>
      </c>
      <c r="F732" t="s">
        <v>1953</v>
      </c>
      <c r="G732" t="str">
        <f>IFERROR(VLOOKUP($A732,Sheet2!$A$2:$C$397,2,FALSE),"C")</f>
        <v>B-</v>
      </c>
      <c r="H732">
        <f>IFERROR(VLOOKUP($A732,Sheet2!$A$2:$C$397,3,FALSE),0)</f>
        <v>0.62980391999999996</v>
      </c>
      <c r="I732">
        <f>VLOOKUP($G732,Sheet2!$F$4:$G$16,2,FALSE)</f>
        <v>2.7</v>
      </c>
      <c r="J732">
        <f t="shared" si="45"/>
        <v>50.68509804</v>
      </c>
      <c r="K732">
        <f t="shared" si="46"/>
        <v>43.31490196</v>
      </c>
      <c r="L732">
        <f t="shared" si="47"/>
        <v>7.3701960799999995</v>
      </c>
    </row>
    <row r="733" spans="1:12" x14ac:dyDescent="0.3">
      <c r="A733" t="s">
        <v>10</v>
      </c>
      <c r="B733" t="s">
        <v>1765</v>
      </c>
      <c r="C733">
        <v>48</v>
      </c>
      <c r="D733">
        <v>49</v>
      </c>
      <c r="E733">
        <f t="shared" si="44"/>
        <v>-1</v>
      </c>
      <c r="F733" t="s">
        <v>1953</v>
      </c>
      <c r="G733" t="str">
        <f>IFERROR(VLOOKUP($A733,Sheet2!$A$2:$C$397,2,FALSE),"C")</f>
        <v>B+</v>
      </c>
      <c r="H733">
        <f>IFERROR(VLOOKUP($A733,Sheet2!$A$2:$C$397,3,FALSE),0)</f>
        <v>0.59550000000000003</v>
      </c>
      <c r="I733">
        <f>VLOOKUP($G733,Sheet2!$F$4:$G$16,2,FALSE)</f>
        <v>3.3</v>
      </c>
      <c r="J733">
        <f t="shared" si="45"/>
        <v>47.702249999999999</v>
      </c>
      <c r="K733">
        <f t="shared" si="46"/>
        <v>49.297750000000001</v>
      </c>
      <c r="L733">
        <f t="shared" si="47"/>
        <v>-1.5955000000000013</v>
      </c>
    </row>
    <row r="734" spans="1:12" x14ac:dyDescent="0.3">
      <c r="A734" t="s">
        <v>16</v>
      </c>
      <c r="B734" t="s">
        <v>1766</v>
      </c>
      <c r="C734">
        <v>50</v>
      </c>
      <c r="D734">
        <v>48</v>
      </c>
      <c r="E734">
        <f t="shared" si="44"/>
        <v>2</v>
      </c>
      <c r="F734" t="s">
        <v>1953</v>
      </c>
      <c r="G734" t="str">
        <f>IFERROR(VLOOKUP($A734,Sheet2!$A$2:$C$397,2,FALSE),"C")</f>
        <v>B</v>
      </c>
      <c r="H734">
        <f>IFERROR(VLOOKUP($A734,Sheet2!$A$2:$C$397,3,FALSE),0)</f>
        <v>0.26403360999999997</v>
      </c>
      <c r="I734">
        <f>VLOOKUP($G734,Sheet2!$F$4:$G$16,2,FALSE)</f>
        <v>3</v>
      </c>
      <c r="J734">
        <f t="shared" si="45"/>
        <v>49.867983195000001</v>
      </c>
      <c r="K734">
        <f t="shared" si="46"/>
        <v>48.132016804999999</v>
      </c>
      <c r="L734">
        <f t="shared" si="47"/>
        <v>1.7359663900000015</v>
      </c>
    </row>
    <row r="735" spans="1:12" x14ac:dyDescent="0.3">
      <c r="A735" t="s">
        <v>15</v>
      </c>
      <c r="B735" t="s">
        <v>1766</v>
      </c>
      <c r="C735">
        <v>48</v>
      </c>
      <c r="D735">
        <v>45</v>
      </c>
      <c r="E735">
        <f t="shared" si="44"/>
        <v>3</v>
      </c>
      <c r="F735" t="s">
        <v>1953</v>
      </c>
      <c r="G735" t="str">
        <f>IFERROR(VLOOKUP($A735,Sheet2!$A$2:$C$397,2,FALSE),"C")</f>
        <v>A-</v>
      </c>
      <c r="H735">
        <f>IFERROR(VLOOKUP($A735,Sheet2!$A$2:$C$397,3,FALSE),0)</f>
        <v>6.8150290000000002E-2</v>
      </c>
      <c r="I735">
        <f>VLOOKUP($G735,Sheet2!$F$4:$G$16,2,FALSE)</f>
        <v>3.7</v>
      </c>
      <c r="J735">
        <f t="shared" si="45"/>
        <v>47.965924854999997</v>
      </c>
      <c r="K735">
        <f t="shared" si="46"/>
        <v>45.034075145000003</v>
      </c>
      <c r="L735">
        <f t="shared" si="47"/>
        <v>2.9318497099999945</v>
      </c>
    </row>
    <row r="736" spans="1:12" x14ac:dyDescent="0.3">
      <c r="A736" t="s">
        <v>5</v>
      </c>
      <c r="B736" t="s">
        <v>1767</v>
      </c>
      <c r="C736">
        <v>47</v>
      </c>
      <c r="D736">
        <v>45</v>
      </c>
      <c r="E736">
        <f t="shared" si="44"/>
        <v>2</v>
      </c>
      <c r="F736" t="s">
        <v>1953</v>
      </c>
      <c r="G736" t="str">
        <f>IFERROR(VLOOKUP($A736,Sheet2!$A$2:$C$397,2,FALSE),"C")</f>
        <v>A-</v>
      </c>
      <c r="H736">
        <f>IFERROR(VLOOKUP($A736,Sheet2!$A$2:$C$397,3,FALSE),0)</f>
        <v>0.43547944999999999</v>
      </c>
      <c r="I736">
        <f>VLOOKUP($G736,Sheet2!$F$4:$G$16,2,FALSE)</f>
        <v>3.7</v>
      </c>
      <c r="J736">
        <f t="shared" si="45"/>
        <v>46.782260274999999</v>
      </c>
      <c r="K736">
        <f t="shared" si="46"/>
        <v>45.217739725000001</v>
      </c>
      <c r="L736">
        <f t="shared" si="47"/>
        <v>1.5645205499999975</v>
      </c>
    </row>
    <row r="737" spans="1:12" x14ac:dyDescent="0.3">
      <c r="A737" t="s">
        <v>366</v>
      </c>
      <c r="B737" t="s">
        <v>1768</v>
      </c>
      <c r="C737">
        <v>47</v>
      </c>
      <c r="D737">
        <v>45</v>
      </c>
      <c r="E737">
        <f t="shared" si="44"/>
        <v>2</v>
      </c>
      <c r="F737" t="s">
        <v>1953</v>
      </c>
      <c r="G737" t="str">
        <f>IFERROR(VLOOKUP($A737,Sheet2!$A$2:$C$397,2,FALSE),"C")</f>
        <v>A</v>
      </c>
      <c r="H737">
        <f>IFERROR(VLOOKUP($A737,Sheet2!$A$2:$C$397,3,FALSE),0)</f>
        <v>-1.5</v>
      </c>
      <c r="I737">
        <f>VLOOKUP($G737,Sheet2!$F$4:$G$16,2,FALSE)</f>
        <v>4</v>
      </c>
      <c r="J737">
        <f t="shared" si="45"/>
        <v>47.75</v>
      </c>
      <c r="K737">
        <f t="shared" si="46"/>
        <v>44.25</v>
      </c>
      <c r="L737">
        <f t="shared" si="47"/>
        <v>3.5</v>
      </c>
    </row>
    <row r="738" spans="1:12" x14ac:dyDescent="0.3">
      <c r="A738" t="s">
        <v>6</v>
      </c>
      <c r="B738" t="s">
        <v>1769</v>
      </c>
      <c r="C738">
        <v>50</v>
      </c>
      <c r="D738">
        <v>47</v>
      </c>
      <c r="E738">
        <f t="shared" si="44"/>
        <v>3</v>
      </c>
      <c r="F738" t="s">
        <v>1953</v>
      </c>
      <c r="G738" t="str">
        <f>IFERROR(VLOOKUP($A738,Sheet2!$A$2:$C$397,2,FALSE),"C")</f>
        <v>B</v>
      </c>
      <c r="H738">
        <f>IFERROR(VLOOKUP($A738,Sheet2!$A$2:$C$397,3,FALSE),0)</f>
        <v>0.25490195999999998</v>
      </c>
      <c r="I738">
        <f>VLOOKUP($G738,Sheet2!$F$4:$G$16,2,FALSE)</f>
        <v>3</v>
      </c>
      <c r="J738">
        <f t="shared" si="45"/>
        <v>49.872549020000001</v>
      </c>
      <c r="K738">
        <f t="shared" si="46"/>
        <v>47.127450979999999</v>
      </c>
      <c r="L738">
        <f t="shared" si="47"/>
        <v>2.745098040000002</v>
      </c>
    </row>
    <row r="739" spans="1:12" x14ac:dyDescent="0.3">
      <c r="A739" t="s">
        <v>13</v>
      </c>
      <c r="B739" t="s">
        <v>1770</v>
      </c>
      <c r="C739">
        <v>47</v>
      </c>
      <c r="D739">
        <v>49</v>
      </c>
      <c r="E739">
        <f t="shared" si="44"/>
        <v>-2</v>
      </c>
      <c r="F739" t="s">
        <v>1953</v>
      </c>
      <c r="G739" t="str">
        <f>IFERROR(VLOOKUP($A739,Sheet2!$A$2:$C$397,2,FALSE),"C")</f>
        <v>A+</v>
      </c>
      <c r="H739">
        <f>IFERROR(VLOOKUP($A739,Sheet2!$A$2:$C$397,3,FALSE),0)</f>
        <v>0.61341175999999997</v>
      </c>
      <c r="I739">
        <f>VLOOKUP($G739,Sheet2!$F$4:$G$16,2,FALSE)</f>
        <v>4</v>
      </c>
      <c r="J739">
        <f t="shared" si="45"/>
        <v>46.693294119999997</v>
      </c>
      <c r="K739">
        <f t="shared" si="46"/>
        <v>49.306705880000003</v>
      </c>
      <c r="L739">
        <f t="shared" si="47"/>
        <v>-2.6134117600000053</v>
      </c>
    </row>
    <row r="740" spans="1:12" x14ac:dyDescent="0.3">
      <c r="A740" t="s">
        <v>361</v>
      </c>
      <c r="B740" t="s">
        <v>1771</v>
      </c>
      <c r="C740">
        <v>46</v>
      </c>
      <c r="D740">
        <v>49</v>
      </c>
      <c r="E740">
        <f t="shared" si="44"/>
        <v>-3</v>
      </c>
      <c r="F740" t="s">
        <v>1953</v>
      </c>
      <c r="G740" t="str">
        <f>IFERROR(VLOOKUP($A740,Sheet2!$A$2:$C$397,2,FALSE),"C")</f>
        <v>A</v>
      </c>
      <c r="H740">
        <f>IFERROR(VLOOKUP($A740,Sheet2!$A$2:$C$397,3,FALSE),0)</f>
        <v>-0.17857143</v>
      </c>
      <c r="I740">
        <f>VLOOKUP($G740,Sheet2!$F$4:$G$16,2,FALSE)</f>
        <v>4</v>
      </c>
      <c r="J740">
        <f t="shared" si="45"/>
        <v>46.089285715000003</v>
      </c>
      <c r="K740">
        <f t="shared" si="46"/>
        <v>48.910714284999997</v>
      </c>
      <c r="L740">
        <f t="shared" si="47"/>
        <v>-2.8214285699999948</v>
      </c>
    </row>
    <row r="741" spans="1:12" x14ac:dyDescent="0.3">
      <c r="A741" t="s">
        <v>4</v>
      </c>
      <c r="B741" t="s">
        <v>1772</v>
      </c>
      <c r="C741">
        <v>47</v>
      </c>
      <c r="D741">
        <v>48</v>
      </c>
      <c r="E741">
        <f t="shared" si="44"/>
        <v>-1</v>
      </c>
      <c r="F741" t="s">
        <v>1953</v>
      </c>
      <c r="G741" t="str">
        <f>IFERROR(VLOOKUP($A741,Sheet2!$A$2:$C$397,2,FALSE),"C")</f>
        <v>A-</v>
      </c>
      <c r="H741">
        <f>IFERROR(VLOOKUP($A741,Sheet2!$A$2:$C$397,3,FALSE),0)</f>
        <v>0.80923076999999999</v>
      </c>
      <c r="I741">
        <f>VLOOKUP($G741,Sheet2!$F$4:$G$16,2,FALSE)</f>
        <v>3.7</v>
      </c>
      <c r="J741">
        <f t="shared" si="45"/>
        <v>46.595384615</v>
      </c>
      <c r="K741">
        <f t="shared" si="46"/>
        <v>48.404615385</v>
      </c>
      <c r="L741">
        <f t="shared" si="47"/>
        <v>-1.8092307699999992</v>
      </c>
    </row>
    <row r="742" spans="1:12" x14ac:dyDescent="0.3">
      <c r="A742" t="s">
        <v>9</v>
      </c>
      <c r="B742" t="s">
        <v>1773</v>
      </c>
      <c r="C742">
        <v>51</v>
      </c>
      <c r="D742">
        <v>47</v>
      </c>
      <c r="E742">
        <f t="shared" si="44"/>
        <v>4</v>
      </c>
      <c r="F742" t="s">
        <v>1953</v>
      </c>
      <c r="G742" t="str">
        <f>IFERROR(VLOOKUP($A742,Sheet2!$A$2:$C$397,2,FALSE),"C")</f>
        <v>B+</v>
      </c>
      <c r="H742">
        <f>IFERROR(VLOOKUP($A742,Sheet2!$A$2:$C$397,3,FALSE),0)</f>
        <v>6.0699999999999997E-2</v>
      </c>
      <c r="I742">
        <f>VLOOKUP($G742,Sheet2!$F$4:$G$16,2,FALSE)</f>
        <v>3.3</v>
      </c>
      <c r="J742">
        <f t="shared" si="45"/>
        <v>50.969650000000001</v>
      </c>
      <c r="K742">
        <f t="shared" si="46"/>
        <v>47.030349999999999</v>
      </c>
      <c r="L742">
        <f t="shared" si="47"/>
        <v>3.9393000000000029</v>
      </c>
    </row>
    <row r="743" spans="1:12" x14ac:dyDescent="0.3">
      <c r="A743" t="s">
        <v>15</v>
      </c>
      <c r="B743" t="s">
        <v>1774</v>
      </c>
      <c r="C743">
        <v>49</v>
      </c>
      <c r="D743">
        <v>45</v>
      </c>
      <c r="E743">
        <f t="shared" si="44"/>
        <v>4</v>
      </c>
      <c r="F743" t="s">
        <v>1953</v>
      </c>
      <c r="G743" t="str">
        <f>IFERROR(VLOOKUP($A743,Sheet2!$A$2:$C$397,2,FALSE),"C")</f>
        <v>A-</v>
      </c>
      <c r="H743">
        <f>IFERROR(VLOOKUP($A743,Sheet2!$A$2:$C$397,3,FALSE),0)</f>
        <v>6.8150290000000002E-2</v>
      </c>
      <c r="I743">
        <f>VLOOKUP($G743,Sheet2!$F$4:$G$16,2,FALSE)</f>
        <v>3.7</v>
      </c>
      <c r="J743">
        <f t="shared" si="45"/>
        <v>48.965924854999997</v>
      </c>
      <c r="K743">
        <f t="shared" si="46"/>
        <v>45.034075145000003</v>
      </c>
      <c r="L743">
        <f t="shared" si="47"/>
        <v>3.9318497099999945</v>
      </c>
    </row>
    <row r="744" spans="1:12" x14ac:dyDescent="0.3">
      <c r="A744" t="s">
        <v>12</v>
      </c>
      <c r="B744" t="s">
        <v>1775</v>
      </c>
      <c r="C744">
        <v>50</v>
      </c>
      <c r="D744">
        <v>46</v>
      </c>
      <c r="E744">
        <f t="shared" si="44"/>
        <v>4</v>
      </c>
      <c r="F744" t="s">
        <v>1953</v>
      </c>
      <c r="G744" t="str">
        <f>IFERROR(VLOOKUP($A744,Sheet2!$A$2:$C$397,2,FALSE),"C")</f>
        <v>A</v>
      </c>
      <c r="H744">
        <f>IFERROR(VLOOKUP($A744,Sheet2!$A$2:$C$397,3,FALSE),0)</f>
        <v>-0.45775194000000002</v>
      </c>
      <c r="I744">
        <f>VLOOKUP($G744,Sheet2!$F$4:$G$16,2,FALSE)</f>
        <v>4</v>
      </c>
      <c r="J744">
        <f t="shared" si="45"/>
        <v>50.228875969999997</v>
      </c>
      <c r="K744">
        <f t="shared" si="46"/>
        <v>45.771124030000003</v>
      </c>
      <c r="L744">
        <f t="shared" si="47"/>
        <v>4.4577519399999943</v>
      </c>
    </row>
    <row r="745" spans="1:12" x14ac:dyDescent="0.3">
      <c r="A745" t="s">
        <v>5</v>
      </c>
      <c r="B745" t="s">
        <v>1776</v>
      </c>
      <c r="C745">
        <v>45</v>
      </c>
      <c r="D745">
        <v>46</v>
      </c>
      <c r="E745">
        <f t="shared" si="44"/>
        <v>-1</v>
      </c>
      <c r="F745" t="s">
        <v>1953</v>
      </c>
      <c r="G745" t="str">
        <f>IFERROR(VLOOKUP($A745,Sheet2!$A$2:$C$397,2,FALSE),"C")</f>
        <v>A-</v>
      </c>
      <c r="H745">
        <f>IFERROR(VLOOKUP($A745,Sheet2!$A$2:$C$397,3,FALSE),0)</f>
        <v>0.43547944999999999</v>
      </c>
      <c r="I745">
        <f>VLOOKUP($G745,Sheet2!$F$4:$G$16,2,FALSE)</f>
        <v>3.7</v>
      </c>
      <c r="J745">
        <f t="shared" si="45"/>
        <v>44.782260274999999</v>
      </c>
      <c r="K745">
        <f t="shared" si="46"/>
        <v>46.217739725000001</v>
      </c>
      <c r="L745">
        <f t="shared" si="47"/>
        <v>-1.4354794500000025</v>
      </c>
    </row>
    <row r="746" spans="1:12" x14ac:dyDescent="0.3">
      <c r="A746" t="s">
        <v>366</v>
      </c>
      <c r="B746" t="s">
        <v>1777</v>
      </c>
      <c r="C746">
        <v>47</v>
      </c>
      <c r="D746">
        <v>47</v>
      </c>
      <c r="E746">
        <f t="shared" si="44"/>
        <v>0</v>
      </c>
      <c r="F746" t="s">
        <v>1953</v>
      </c>
      <c r="G746" t="str">
        <f>IFERROR(VLOOKUP($A746,Sheet2!$A$2:$C$397,2,FALSE),"C")</f>
        <v>A</v>
      </c>
      <c r="H746">
        <f>IFERROR(VLOOKUP($A746,Sheet2!$A$2:$C$397,3,FALSE),0)</f>
        <v>-1.5</v>
      </c>
      <c r="I746">
        <f>VLOOKUP($G746,Sheet2!$F$4:$G$16,2,FALSE)</f>
        <v>4</v>
      </c>
      <c r="J746">
        <f t="shared" si="45"/>
        <v>47.75</v>
      </c>
      <c r="K746">
        <f t="shared" si="46"/>
        <v>46.25</v>
      </c>
      <c r="L746">
        <f t="shared" si="47"/>
        <v>1.5</v>
      </c>
    </row>
    <row r="747" spans="1:12" x14ac:dyDescent="0.3">
      <c r="A747" t="s">
        <v>9</v>
      </c>
      <c r="B747" t="s">
        <v>1778</v>
      </c>
      <c r="C747">
        <v>47</v>
      </c>
      <c r="D747">
        <v>50</v>
      </c>
      <c r="E747">
        <f t="shared" si="44"/>
        <v>-3</v>
      </c>
      <c r="F747" t="s">
        <v>1953</v>
      </c>
      <c r="G747" t="str">
        <f>IFERROR(VLOOKUP($A747,Sheet2!$A$2:$C$397,2,FALSE),"C")</f>
        <v>B+</v>
      </c>
      <c r="H747">
        <f>IFERROR(VLOOKUP($A747,Sheet2!$A$2:$C$397,3,FALSE),0)</f>
        <v>6.0699999999999997E-2</v>
      </c>
      <c r="I747">
        <f>VLOOKUP($G747,Sheet2!$F$4:$G$16,2,FALSE)</f>
        <v>3.3</v>
      </c>
      <c r="J747">
        <f t="shared" si="45"/>
        <v>46.969650000000001</v>
      </c>
      <c r="K747">
        <f t="shared" si="46"/>
        <v>50.030349999999999</v>
      </c>
      <c r="L747">
        <f t="shared" si="47"/>
        <v>-3.0606999999999971</v>
      </c>
    </row>
    <row r="748" spans="1:12" x14ac:dyDescent="0.3">
      <c r="A748" t="s">
        <v>11</v>
      </c>
      <c r="B748" t="s">
        <v>1778</v>
      </c>
      <c r="C748">
        <v>47</v>
      </c>
      <c r="D748">
        <v>46</v>
      </c>
      <c r="E748">
        <f t="shared" si="44"/>
        <v>1</v>
      </c>
      <c r="F748" t="s">
        <v>1953</v>
      </c>
      <c r="G748" t="str">
        <f>IFERROR(VLOOKUP($A748,Sheet2!$A$2:$C$397,2,FALSE),"C")</f>
        <v>B-</v>
      </c>
      <c r="H748">
        <f>IFERROR(VLOOKUP($A748,Sheet2!$A$2:$C$397,3,FALSE),0)</f>
        <v>0.62980391999999996</v>
      </c>
      <c r="I748">
        <f>VLOOKUP($G748,Sheet2!$F$4:$G$16,2,FALSE)</f>
        <v>2.7</v>
      </c>
      <c r="J748">
        <f t="shared" si="45"/>
        <v>46.68509804</v>
      </c>
      <c r="K748">
        <f t="shared" si="46"/>
        <v>46.31490196</v>
      </c>
      <c r="L748">
        <f t="shared" si="47"/>
        <v>0.37019607999999948</v>
      </c>
    </row>
    <row r="749" spans="1:12" x14ac:dyDescent="0.3">
      <c r="A749" t="s">
        <v>13</v>
      </c>
      <c r="B749" t="s">
        <v>1779</v>
      </c>
      <c r="C749">
        <v>51</v>
      </c>
      <c r="D749">
        <v>46</v>
      </c>
      <c r="E749">
        <f t="shared" si="44"/>
        <v>5</v>
      </c>
      <c r="F749" t="s">
        <v>1953</v>
      </c>
      <c r="G749" t="str">
        <f>IFERROR(VLOOKUP($A749,Sheet2!$A$2:$C$397,2,FALSE),"C")</f>
        <v>A+</v>
      </c>
      <c r="H749">
        <f>IFERROR(VLOOKUP($A749,Sheet2!$A$2:$C$397,3,FALSE),0)</f>
        <v>0.61341175999999997</v>
      </c>
      <c r="I749">
        <f>VLOOKUP($G749,Sheet2!$F$4:$G$16,2,FALSE)</f>
        <v>4</v>
      </c>
      <c r="J749">
        <f t="shared" si="45"/>
        <v>50.693294119999997</v>
      </c>
      <c r="K749">
        <f t="shared" si="46"/>
        <v>46.306705880000003</v>
      </c>
      <c r="L749">
        <f t="shared" si="47"/>
        <v>4.3865882399999947</v>
      </c>
    </row>
    <row r="750" spans="1:12" x14ac:dyDescent="0.3">
      <c r="A750" t="s">
        <v>12</v>
      </c>
      <c r="B750" t="s">
        <v>1780</v>
      </c>
      <c r="C750">
        <v>45</v>
      </c>
      <c r="D750">
        <v>48</v>
      </c>
      <c r="E750">
        <f t="shared" si="44"/>
        <v>-3</v>
      </c>
      <c r="F750" t="s">
        <v>1953</v>
      </c>
      <c r="G750" t="str">
        <f>IFERROR(VLOOKUP($A750,Sheet2!$A$2:$C$397,2,FALSE),"C")</f>
        <v>A</v>
      </c>
      <c r="H750">
        <f>IFERROR(VLOOKUP($A750,Sheet2!$A$2:$C$397,3,FALSE),0)</f>
        <v>-0.45775194000000002</v>
      </c>
      <c r="I750">
        <f>VLOOKUP($G750,Sheet2!$F$4:$G$16,2,FALSE)</f>
        <v>4</v>
      </c>
      <c r="J750">
        <f t="shared" si="45"/>
        <v>45.228875969999997</v>
      </c>
      <c r="K750">
        <f t="shared" si="46"/>
        <v>47.771124030000003</v>
      </c>
      <c r="L750">
        <f t="shared" si="47"/>
        <v>-2.5422480600000057</v>
      </c>
    </row>
    <row r="751" spans="1:12" x14ac:dyDescent="0.3">
      <c r="A751" t="s">
        <v>15</v>
      </c>
      <c r="B751" t="s">
        <v>1781</v>
      </c>
      <c r="C751">
        <v>45</v>
      </c>
      <c r="D751">
        <v>46</v>
      </c>
      <c r="E751">
        <f t="shared" si="44"/>
        <v>-1</v>
      </c>
      <c r="F751" t="s">
        <v>1953</v>
      </c>
      <c r="G751" t="str">
        <f>IFERROR(VLOOKUP($A751,Sheet2!$A$2:$C$397,2,FALSE),"C")</f>
        <v>A-</v>
      </c>
      <c r="H751">
        <f>IFERROR(VLOOKUP($A751,Sheet2!$A$2:$C$397,3,FALSE),0)</f>
        <v>6.8150290000000002E-2</v>
      </c>
      <c r="I751">
        <f>VLOOKUP($G751,Sheet2!$F$4:$G$16,2,FALSE)</f>
        <v>3.7</v>
      </c>
      <c r="J751">
        <f t="shared" si="45"/>
        <v>44.965924854999997</v>
      </c>
      <c r="K751">
        <f t="shared" si="46"/>
        <v>46.034075145000003</v>
      </c>
      <c r="L751">
        <f t="shared" si="47"/>
        <v>-1.0681502900000055</v>
      </c>
    </row>
    <row r="752" spans="1:12" x14ac:dyDescent="0.3">
      <c r="A752" t="s">
        <v>366</v>
      </c>
      <c r="B752" t="s">
        <v>1782</v>
      </c>
      <c r="C752">
        <v>46</v>
      </c>
      <c r="D752">
        <v>47</v>
      </c>
      <c r="E752">
        <f t="shared" si="44"/>
        <v>-1</v>
      </c>
      <c r="F752" t="s">
        <v>1953</v>
      </c>
      <c r="G752" t="str">
        <f>IFERROR(VLOOKUP($A752,Sheet2!$A$2:$C$397,2,FALSE),"C")</f>
        <v>A</v>
      </c>
      <c r="H752">
        <f>IFERROR(VLOOKUP($A752,Sheet2!$A$2:$C$397,3,FALSE),0)</f>
        <v>-1.5</v>
      </c>
      <c r="I752">
        <f>VLOOKUP($G752,Sheet2!$F$4:$G$16,2,FALSE)</f>
        <v>4</v>
      </c>
      <c r="J752">
        <f t="shared" si="45"/>
        <v>46.75</v>
      </c>
      <c r="K752">
        <f t="shared" si="46"/>
        <v>46.25</v>
      </c>
      <c r="L752">
        <f t="shared" si="47"/>
        <v>0.5</v>
      </c>
    </row>
    <row r="753" spans="1:12" x14ac:dyDescent="0.3">
      <c r="A753" t="s">
        <v>966</v>
      </c>
      <c r="B753" t="s">
        <v>1783</v>
      </c>
      <c r="C753">
        <v>51</v>
      </c>
      <c r="D753">
        <v>43</v>
      </c>
      <c r="E753">
        <f t="shared" si="44"/>
        <v>8</v>
      </c>
      <c r="F753" t="s">
        <v>1953</v>
      </c>
      <c r="G753" t="str">
        <f>IFERROR(VLOOKUP($A753,Sheet2!$A$2:$C$397,2,FALSE),"C")</f>
        <v>C</v>
      </c>
      <c r="H753">
        <f>IFERROR(VLOOKUP($A753,Sheet2!$A$2:$C$397,3,FALSE),0)</f>
        <v>0</v>
      </c>
      <c r="I753">
        <f>VLOOKUP($G753,Sheet2!$F$4:$G$16,2,FALSE)</f>
        <v>2</v>
      </c>
      <c r="J753">
        <f t="shared" si="45"/>
        <v>51</v>
      </c>
      <c r="K753">
        <f t="shared" si="46"/>
        <v>43</v>
      </c>
      <c r="L753">
        <f t="shared" si="47"/>
        <v>8</v>
      </c>
    </row>
    <row r="754" spans="1:12" x14ac:dyDescent="0.3">
      <c r="A754" t="s">
        <v>4</v>
      </c>
      <c r="B754" t="s">
        <v>1784</v>
      </c>
      <c r="C754">
        <v>50</v>
      </c>
      <c r="D754">
        <v>45</v>
      </c>
      <c r="E754">
        <f t="shared" si="44"/>
        <v>5</v>
      </c>
      <c r="F754" t="s">
        <v>1953</v>
      </c>
      <c r="G754" t="str">
        <f>IFERROR(VLOOKUP($A754,Sheet2!$A$2:$C$397,2,FALSE),"C")</f>
        <v>A-</v>
      </c>
      <c r="H754">
        <f>IFERROR(VLOOKUP($A754,Sheet2!$A$2:$C$397,3,FALSE),0)</f>
        <v>0.80923076999999999</v>
      </c>
      <c r="I754">
        <f>VLOOKUP($G754,Sheet2!$F$4:$G$16,2,FALSE)</f>
        <v>3.7</v>
      </c>
      <c r="J754">
        <f t="shared" si="45"/>
        <v>49.595384615</v>
      </c>
      <c r="K754">
        <f t="shared" si="46"/>
        <v>45.404615385</v>
      </c>
      <c r="L754">
        <f t="shared" si="47"/>
        <v>4.1907692300000008</v>
      </c>
    </row>
    <row r="755" spans="1:12" x14ac:dyDescent="0.3">
      <c r="A755" t="s">
        <v>505</v>
      </c>
      <c r="B755" t="s">
        <v>1785</v>
      </c>
      <c r="C755">
        <v>55</v>
      </c>
      <c r="D755">
        <v>40</v>
      </c>
      <c r="E755">
        <f t="shared" si="44"/>
        <v>15</v>
      </c>
      <c r="F755" t="s">
        <v>1953</v>
      </c>
      <c r="G755" t="str">
        <f>IFERROR(VLOOKUP($A755,Sheet2!$A$2:$C$397,2,FALSE),"C")</f>
        <v>C</v>
      </c>
      <c r="H755">
        <f>IFERROR(VLOOKUP($A755,Sheet2!$A$2:$C$397,3,FALSE),0)</f>
        <v>0</v>
      </c>
      <c r="I755">
        <f>VLOOKUP($G755,Sheet2!$F$4:$G$16,2,FALSE)</f>
        <v>2</v>
      </c>
      <c r="J755">
        <f t="shared" si="45"/>
        <v>55</v>
      </c>
      <c r="K755">
        <f t="shared" si="46"/>
        <v>40</v>
      </c>
      <c r="L755">
        <f t="shared" si="47"/>
        <v>15</v>
      </c>
    </row>
    <row r="756" spans="1:12" x14ac:dyDescent="0.3">
      <c r="A756" t="s">
        <v>11</v>
      </c>
      <c r="B756" t="s">
        <v>1785</v>
      </c>
      <c r="C756">
        <v>51</v>
      </c>
      <c r="D756">
        <v>41</v>
      </c>
      <c r="E756">
        <f t="shared" si="44"/>
        <v>10</v>
      </c>
      <c r="F756" t="s">
        <v>1953</v>
      </c>
      <c r="G756" t="str">
        <f>IFERROR(VLOOKUP($A756,Sheet2!$A$2:$C$397,2,FALSE),"C")</f>
        <v>B-</v>
      </c>
      <c r="H756">
        <f>IFERROR(VLOOKUP($A756,Sheet2!$A$2:$C$397,3,FALSE),0)</f>
        <v>0.62980391999999996</v>
      </c>
      <c r="I756">
        <f>VLOOKUP($G756,Sheet2!$F$4:$G$16,2,FALSE)</f>
        <v>2.7</v>
      </c>
      <c r="J756">
        <f t="shared" si="45"/>
        <v>50.68509804</v>
      </c>
      <c r="K756">
        <f t="shared" si="46"/>
        <v>41.31490196</v>
      </c>
      <c r="L756">
        <f t="shared" si="47"/>
        <v>9.3701960799999995</v>
      </c>
    </row>
    <row r="757" spans="1:12" x14ac:dyDescent="0.3">
      <c r="A757" t="s">
        <v>5</v>
      </c>
      <c r="B757" t="s">
        <v>1786</v>
      </c>
      <c r="C757">
        <v>52</v>
      </c>
      <c r="D757">
        <v>38</v>
      </c>
      <c r="E757">
        <f t="shared" si="44"/>
        <v>14</v>
      </c>
      <c r="F757" t="s">
        <v>1953</v>
      </c>
      <c r="G757" t="str">
        <f>IFERROR(VLOOKUP($A757,Sheet2!$A$2:$C$397,2,FALSE),"C")</f>
        <v>A-</v>
      </c>
      <c r="H757">
        <f>IFERROR(VLOOKUP($A757,Sheet2!$A$2:$C$397,3,FALSE),0)</f>
        <v>0.43547944999999999</v>
      </c>
      <c r="I757">
        <f>VLOOKUP($G757,Sheet2!$F$4:$G$16,2,FALSE)</f>
        <v>3.7</v>
      </c>
      <c r="J757">
        <f t="shared" si="45"/>
        <v>51.782260274999999</v>
      </c>
      <c r="K757">
        <f t="shared" si="46"/>
        <v>38.217739725000001</v>
      </c>
      <c r="L757">
        <f t="shared" si="47"/>
        <v>13.564520549999997</v>
      </c>
    </row>
    <row r="758" spans="1:12" x14ac:dyDescent="0.3">
      <c r="A758" t="s">
        <v>366</v>
      </c>
      <c r="B758" t="s">
        <v>1787</v>
      </c>
      <c r="C758">
        <v>49</v>
      </c>
      <c r="D758">
        <v>45</v>
      </c>
      <c r="E758">
        <f t="shared" si="44"/>
        <v>4</v>
      </c>
      <c r="F758" t="s">
        <v>1953</v>
      </c>
      <c r="G758" t="str">
        <f>IFERROR(VLOOKUP($A758,Sheet2!$A$2:$C$397,2,FALSE),"C")</f>
        <v>A</v>
      </c>
      <c r="H758">
        <f>IFERROR(VLOOKUP($A758,Sheet2!$A$2:$C$397,3,FALSE),0)</f>
        <v>-1.5</v>
      </c>
      <c r="I758">
        <f>VLOOKUP($G758,Sheet2!$F$4:$G$16,2,FALSE)</f>
        <v>4</v>
      </c>
      <c r="J758">
        <f t="shared" si="45"/>
        <v>49.75</v>
      </c>
      <c r="K758">
        <f t="shared" si="46"/>
        <v>44.25</v>
      </c>
      <c r="L758">
        <f t="shared" si="47"/>
        <v>5.5</v>
      </c>
    </row>
    <row r="759" spans="1:12" x14ac:dyDescent="0.3">
      <c r="A759" t="s">
        <v>15</v>
      </c>
      <c r="B759" t="s">
        <v>1788</v>
      </c>
      <c r="C759">
        <v>46</v>
      </c>
      <c r="D759">
        <v>45</v>
      </c>
      <c r="E759">
        <f t="shared" si="44"/>
        <v>1</v>
      </c>
      <c r="F759" t="s">
        <v>1953</v>
      </c>
      <c r="G759" t="str">
        <f>IFERROR(VLOOKUP($A759,Sheet2!$A$2:$C$397,2,FALSE),"C")</f>
        <v>A-</v>
      </c>
      <c r="H759">
        <f>IFERROR(VLOOKUP($A759,Sheet2!$A$2:$C$397,3,FALSE),0)</f>
        <v>6.8150290000000002E-2</v>
      </c>
      <c r="I759">
        <f>VLOOKUP($G759,Sheet2!$F$4:$G$16,2,FALSE)</f>
        <v>3.7</v>
      </c>
      <c r="J759">
        <f t="shared" si="45"/>
        <v>45.965924854999997</v>
      </c>
      <c r="K759">
        <f t="shared" si="46"/>
        <v>45.034075145000003</v>
      </c>
      <c r="L759">
        <f t="shared" si="47"/>
        <v>0.9318497099999945</v>
      </c>
    </row>
    <row r="760" spans="1:12" x14ac:dyDescent="0.3">
      <c r="A760" t="s">
        <v>966</v>
      </c>
      <c r="B760" t="s">
        <v>1789</v>
      </c>
      <c r="C760">
        <v>52</v>
      </c>
      <c r="D760">
        <v>42</v>
      </c>
      <c r="E760">
        <f t="shared" si="44"/>
        <v>10</v>
      </c>
      <c r="F760" t="s">
        <v>1953</v>
      </c>
      <c r="G760" t="str">
        <f>IFERROR(VLOOKUP($A760,Sheet2!$A$2:$C$397,2,FALSE),"C")</f>
        <v>C</v>
      </c>
      <c r="H760">
        <f>IFERROR(VLOOKUP($A760,Sheet2!$A$2:$C$397,3,FALSE),0)</f>
        <v>0</v>
      </c>
      <c r="I760">
        <f>VLOOKUP($G760,Sheet2!$F$4:$G$16,2,FALSE)</f>
        <v>2</v>
      </c>
      <c r="J760">
        <f t="shared" si="45"/>
        <v>52</v>
      </c>
      <c r="K760">
        <f t="shared" si="46"/>
        <v>42</v>
      </c>
      <c r="L760">
        <f t="shared" si="47"/>
        <v>10</v>
      </c>
    </row>
    <row r="761" spans="1:12" x14ac:dyDescent="0.3">
      <c r="A761" t="s">
        <v>366</v>
      </c>
      <c r="B761" t="s">
        <v>1790</v>
      </c>
      <c r="C761">
        <v>47</v>
      </c>
      <c r="D761">
        <v>47</v>
      </c>
      <c r="E761">
        <f t="shared" si="44"/>
        <v>0</v>
      </c>
      <c r="F761" t="s">
        <v>1953</v>
      </c>
      <c r="G761" t="str">
        <f>IFERROR(VLOOKUP($A761,Sheet2!$A$2:$C$397,2,FALSE),"C")</f>
        <v>A</v>
      </c>
      <c r="H761">
        <f>IFERROR(VLOOKUP($A761,Sheet2!$A$2:$C$397,3,FALSE),0)</f>
        <v>-1.5</v>
      </c>
      <c r="I761">
        <f>VLOOKUP($G761,Sheet2!$F$4:$G$16,2,FALSE)</f>
        <v>4</v>
      </c>
      <c r="J761">
        <f t="shared" si="45"/>
        <v>47.75</v>
      </c>
      <c r="K761">
        <f t="shared" si="46"/>
        <v>46.25</v>
      </c>
      <c r="L761">
        <f t="shared" si="47"/>
        <v>1.5</v>
      </c>
    </row>
    <row r="762" spans="1:12" x14ac:dyDescent="0.3">
      <c r="A762" t="s">
        <v>9</v>
      </c>
      <c r="B762" t="s">
        <v>1791</v>
      </c>
      <c r="C762">
        <v>55</v>
      </c>
      <c r="D762">
        <v>43</v>
      </c>
      <c r="E762">
        <f t="shared" si="44"/>
        <v>12</v>
      </c>
      <c r="F762" t="s">
        <v>1953</v>
      </c>
      <c r="G762" t="str">
        <f>IFERROR(VLOOKUP($A762,Sheet2!$A$2:$C$397,2,FALSE),"C")</f>
        <v>B+</v>
      </c>
      <c r="H762">
        <f>IFERROR(VLOOKUP($A762,Sheet2!$A$2:$C$397,3,FALSE),0)</f>
        <v>6.0699999999999997E-2</v>
      </c>
      <c r="I762">
        <f>VLOOKUP($G762,Sheet2!$F$4:$G$16,2,FALSE)</f>
        <v>3.3</v>
      </c>
      <c r="J762">
        <f t="shared" si="45"/>
        <v>54.969650000000001</v>
      </c>
      <c r="K762">
        <f t="shared" si="46"/>
        <v>43.030349999999999</v>
      </c>
      <c r="L762">
        <f t="shared" si="47"/>
        <v>11.939300000000003</v>
      </c>
    </row>
    <row r="763" spans="1:12" x14ac:dyDescent="0.3">
      <c r="A763" t="s">
        <v>4</v>
      </c>
      <c r="B763" t="s">
        <v>1791</v>
      </c>
      <c r="C763">
        <v>52</v>
      </c>
      <c r="D763">
        <v>44</v>
      </c>
      <c r="E763">
        <f t="shared" si="44"/>
        <v>8</v>
      </c>
      <c r="F763" t="s">
        <v>1953</v>
      </c>
      <c r="G763" t="str">
        <f>IFERROR(VLOOKUP($A763,Sheet2!$A$2:$C$397,2,FALSE),"C")</f>
        <v>A-</v>
      </c>
      <c r="H763">
        <f>IFERROR(VLOOKUP($A763,Sheet2!$A$2:$C$397,3,FALSE),0)</f>
        <v>0.80923076999999999</v>
      </c>
      <c r="I763">
        <f>VLOOKUP($G763,Sheet2!$F$4:$G$16,2,FALSE)</f>
        <v>3.7</v>
      </c>
      <c r="J763">
        <f t="shared" si="45"/>
        <v>51.595384615</v>
      </c>
      <c r="K763">
        <f t="shared" si="46"/>
        <v>44.404615385</v>
      </c>
      <c r="L763">
        <f t="shared" si="47"/>
        <v>7.1907692300000008</v>
      </c>
    </row>
    <row r="764" spans="1:12" x14ac:dyDescent="0.3">
      <c r="A764" t="s">
        <v>5</v>
      </c>
      <c r="B764" t="s">
        <v>1791</v>
      </c>
      <c r="C764">
        <v>51</v>
      </c>
      <c r="D764">
        <v>41</v>
      </c>
      <c r="E764">
        <f t="shared" si="44"/>
        <v>10</v>
      </c>
      <c r="F764" t="s">
        <v>1953</v>
      </c>
      <c r="G764" t="str">
        <f>IFERROR(VLOOKUP($A764,Sheet2!$A$2:$C$397,2,FALSE),"C")</f>
        <v>A-</v>
      </c>
      <c r="H764">
        <f>IFERROR(VLOOKUP($A764,Sheet2!$A$2:$C$397,3,FALSE),0)</f>
        <v>0.43547944999999999</v>
      </c>
      <c r="I764">
        <f>VLOOKUP($G764,Sheet2!$F$4:$G$16,2,FALSE)</f>
        <v>3.7</v>
      </c>
      <c r="J764">
        <f t="shared" si="45"/>
        <v>50.782260274999999</v>
      </c>
      <c r="K764">
        <f t="shared" si="46"/>
        <v>41.217739725000001</v>
      </c>
      <c r="L764">
        <f t="shared" si="47"/>
        <v>9.5645205499999975</v>
      </c>
    </row>
    <row r="765" spans="1:12" x14ac:dyDescent="0.3">
      <c r="A765" t="s">
        <v>6</v>
      </c>
      <c r="B765" t="s">
        <v>1792</v>
      </c>
      <c r="C765">
        <v>54</v>
      </c>
      <c r="D765">
        <v>42</v>
      </c>
      <c r="E765">
        <f t="shared" si="44"/>
        <v>12</v>
      </c>
      <c r="F765" t="s">
        <v>1953</v>
      </c>
      <c r="G765" t="str">
        <f>IFERROR(VLOOKUP($A765,Sheet2!$A$2:$C$397,2,FALSE),"C")</f>
        <v>B</v>
      </c>
      <c r="H765">
        <f>IFERROR(VLOOKUP($A765,Sheet2!$A$2:$C$397,3,FALSE),0)</f>
        <v>0.25490195999999998</v>
      </c>
      <c r="I765">
        <f>VLOOKUP($G765,Sheet2!$F$4:$G$16,2,FALSE)</f>
        <v>3</v>
      </c>
      <c r="J765">
        <f t="shared" si="45"/>
        <v>53.872549020000001</v>
      </c>
      <c r="K765">
        <f t="shared" si="46"/>
        <v>42.127450979999999</v>
      </c>
      <c r="L765">
        <f t="shared" si="47"/>
        <v>11.745098040000002</v>
      </c>
    </row>
    <row r="766" spans="1:12" x14ac:dyDescent="0.3">
      <c r="A766" t="s">
        <v>13</v>
      </c>
      <c r="B766" t="s">
        <v>1793</v>
      </c>
      <c r="C766">
        <v>53</v>
      </c>
      <c r="D766">
        <v>43</v>
      </c>
      <c r="E766">
        <f t="shared" si="44"/>
        <v>10</v>
      </c>
      <c r="F766" t="s">
        <v>1953</v>
      </c>
      <c r="G766" t="str">
        <f>IFERROR(VLOOKUP($A766,Sheet2!$A$2:$C$397,2,FALSE),"C")</f>
        <v>A+</v>
      </c>
      <c r="H766">
        <f>IFERROR(VLOOKUP($A766,Sheet2!$A$2:$C$397,3,FALSE),0)</f>
        <v>0.61341175999999997</v>
      </c>
      <c r="I766">
        <f>VLOOKUP($G766,Sheet2!$F$4:$G$16,2,FALSE)</f>
        <v>4</v>
      </c>
      <c r="J766">
        <f t="shared" si="45"/>
        <v>52.693294119999997</v>
      </c>
      <c r="K766">
        <f t="shared" si="46"/>
        <v>43.306705880000003</v>
      </c>
      <c r="L766">
        <f t="shared" si="47"/>
        <v>9.3865882399999947</v>
      </c>
    </row>
    <row r="767" spans="1:12" x14ac:dyDescent="0.3">
      <c r="A767" t="s">
        <v>11</v>
      </c>
      <c r="B767" t="s">
        <v>1793</v>
      </c>
      <c r="C767">
        <v>52</v>
      </c>
      <c r="D767">
        <v>40</v>
      </c>
      <c r="E767">
        <f t="shared" si="44"/>
        <v>12</v>
      </c>
      <c r="F767" t="s">
        <v>1953</v>
      </c>
      <c r="G767" t="str">
        <f>IFERROR(VLOOKUP($A767,Sheet2!$A$2:$C$397,2,FALSE),"C")</f>
        <v>B-</v>
      </c>
      <c r="H767">
        <f>IFERROR(VLOOKUP($A767,Sheet2!$A$2:$C$397,3,FALSE),0)</f>
        <v>0.62980391999999996</v>
      </c>
      <c r="I767">
        <f>VLOOKUP($G767,Sheet2!$F$4:$G$16,2,FALSE)</f>
        <v>2.7</v>
      </c>
      <c r="J767">
        <f t="shared" si="45"/>
        <v>51.68509804</v>
      </c>
      <c r="K767">
        <f t="shared" si="46"/>
        <v>40.31490196</v>
      </c>
      <c r="L767">
        <f t="shared" si="47"/>
        <v>11.370196079999999</v>
      </c>
    </row>
    <row r="768" spans="1:12" x14ac:dyDescent="0.3">
      <c r="A768" t="s">
        <v>9</v>
      </c>
      <c r="B768" t="s">
        <v>810</v>
      </c>
      <c r="C768">
        <v>50</v>
      </c>
      <c r="D768">
        <v>45</v>
      </c>
      <c r="E768">
        <f t="shared" si="44"/>
        <v>5</v>
      </c>
      <c r="F768" t="s">
        <v>1953</v>
      </c>
      <c r="G768" t="str">
        <f>IFERROR(VLOOKUP($A768,Sheet2!$A$2:$C$397,2,FALSE),"C")</f>
        <v>B+</v>
      </c>
      <c r="H768">
        <f>IFERROR(VLOOKUP($A768,Sheet2!$A$2:$C$397,3,FALSE),0)</f>
        <v>6.0699999999999997E-2</v>
      </c>
      <c r="I768">
        <f>VLOOKUP($G768,Sheet2!$F$4:$G$16,2,FALSE)</f>
        <v>3.3</v>
      </c>
      <c r="J768">
        <f t="shared" si="45"/>
        <v>49.969650000000001</v>
      </c>
      <c r="K768">
        <f t="shared" si="46"/>
        <v>45.030349999999999</v>
      </c>
      <c r="L768">
        <f t="shared" si="47"/>
        <v>4.9393000000000029</v>
      </c>
    </row>
    <row r="769" spans="1:12" x14ac:dyDescent="0.3">
      <c r="A769" t="s">
        <v>13</v>
      </c>
      <c r="B769" t="s">
        <v>1794</v>
      </c>
      <c r="C769">
        <v>55</v>
      </c>
      <c r="D769">
        <v>42</v>
      </c>
      <c r="E769">
        <f t="shared" si="44"/>
        <v>13</v>
      </c>
      <c r="F769" t="s">
        <v>1953</v>
      </c>
      <c r="G769" t="str">
        <f>IFERROR(VLOOKUP($A769,Sheet2!$A$2:$C$397,2,FALSE),"C")</f>
        <v>A+</v>
      </c>
      <c r="H769">
        <f>IFERROR(VLOOKUP($A769,Sheet2!$A$2:$C$397,3,FALSE),0)</f>
        <v>0.61341175999999997</v>
      </c>
      <c r="I769">
        <f>VLOOKUP($G769,Sheet2!$F$4:$G$16,2,FALSE)</f>
        <v>4</v>
      </c>
      <c r="J769">
        <f t="shared" si="45"/>
        <v>54.693294119999997</v>
      </c>
      <c r="K769">
        <f t="shared" si="46"/>
        <v>42.306705880000003</v>
      </c>
      <c r="L769">
        <f t="shared" si="47"/>
        <v>12.386588239999995</v>
      </c>
    </row>
    <row r="770" spans="1:12" x14ac:dyDescent="0.3">
      <c r="A770" t="s">
        <v>5</v>
      </c>
      <c r="B770" t="s">
        <v>1794</v>
      </c>
      <c r="C770">
        <v>57</v>
      </c>
      <c r="D770">
        <v>37</v>
      </c>
      <c r="E770">
        <f t="shared" si="44"/>
        <v>20</v>
      </c>
      <c r="F770" t="s">
        <v>1953</v>
      </c>
      <c r="G770" t="str">
        <f>IFERROR(VLOOKUP($A770,Sheet2!$A$2:$C$397,2,FALSE),"C")</f>
        <v>A-</v>
      </c>
      <c r="H770">
        <f>IFERROR(VLOOKUP($A770,Sheet2!$A$2:$C$397,3,FALSE),0)</f>
        <v>0.43547944999999999</v>
      </c>
      <c r="I770">
        <f>VLOOKUP($G770,Sheet2!$F$4:$G$16,2,FALSE)</f>
        <v>3.7</v>
      </c>
      <c r="J770">
        <f t="shared" si="45"/>
        <v>56.782260274999999</v>
      </c>
      <c r="K770">
        <f t="shared" si="46"/>
        <v>37.217739725000001</v>
      </c>
      <c r="L770">
        <f t="shared" si="47"/>
        <v>19.564520549999997</v>
      </c>
    </row>
    <row r="771" spans="1:12" x14ac:dyDescent="0.3">
      <c r="A771" t="s">
        <v>366</v>
      </c>
      <c r="B771" t="s">
        <v>813</v>
      </c>
      <c r="C771">
        <v>48</v>
      </c>
      <c r="D771">
        <v>46</v>
      </c>
      <c r="E771">
        <f t="shared" ref="E771:E834" si="48">C771-D771</f>
        <v>2</v>
      </c>
      <c r="F771" t="s">
        <v>1953</v>
      </c>
      <c r="G771" t="str">
        <f>IFERROR(VLOOKUP($A771,Sheet2!$A$2:$C$397,2,FALSE),"C")</f>
        <v>A</v>
      </c>
      <c r="H771">
        <f>IFERROR(VLOOKUP($A771,Sheet2!$A$2:$C$397,3,FALSE),0)</f>
        <v>-1.5</v>
      </c>
      <c r="I771">
        <f>VLOOKUP($G771,Sheet2!$F$4:$G$16,2,FALSE)</f>
        <v>4</v>
      </c>
      <c r="J771">
        <f t="shared" ref="J771:J834" si="49">IF(OR($F771="Bush",$F771="Trump"),C771+(H771/2),C771-(H771/2))</f>
        <v>48.75</v>
      </c>
      <c r="K771">
        <f t="shared" ref="K771:K834" si="50">IF(OR($F771="Bush",$F771="Trump"),D771-(H771/2),D771+(H771/2))</f>
        <v>45.25</v>
      </c>
      <c r="L771">
        <f t="shared" ref="L771:L834" si="51">J771-K771</f>
        <v>3.5</v>
      </c>
    </row>
    <row r="772" spans="1:12" x14ac:dyDescent="0.3">
      <c r="A772" t="s">
        <v>505</v>
      </c>
      <c r="B772" t="s">
        <v>1795</v>
      </c>
      <c r="C772">
        <v>53</v>
      </c>
      <c r="D772">
        <v>44</v>
      </c>
      <c r="E772">
        <f t="shared" si="48"/>
        <v>9</v>
      </c>
      <c r="F772" t="s">
        <v>1953</v>
      </c>
      <c r="G772" t="str">
        <f>IFERROR(VLOOKUP($A772,Sheet2!$A$2:$C$397,2,FALSE),"C")</f>
        <v>C</v>
      </c>
      <c r="H772">
        <f>IFERROR(VLOOKUP($A772,Sheet2!$A$2:$C$397,3,FALSE),0)</f>
        <v>0</v>
      </c>
      <c r="I772">
        <f>VLOOKUP($G772,Sheet2!$F$4:$G$16,2,FALSE)</f>
        <v>2</v>
      </c>
      <c r="J772">
        <f t="shared" si="49"/>
        <v>53</v>
      </c>
      <c r="K772">
        <f t="shared" si="50"/>
        <v>44</v>
      </c>
      <c r="L772">
        <f t="shared" si="51"/>
        <v>9</v>
      </c>
    </row>
    <row r="773" spans="1:12" x14ac:dyDescent="0.3">
      <c r="A773" t="s">
        <v>4</v>
      </c>
      <c r="B773" t="s">
        <v>1796</v>
      </c>
      <c r="C773">
        <v>53</v>
      </c>
      <c r="D773">
        <v>43</v>
      </c>
      <c r="E773">
        <f t="shared" si="48"/>
        <v>10</v>
      </c>
      <c r="F773" t="s">
        <v>1953</v>
      </c>
      <c r="G773" t="str">
        <f>IFERROR(VLOOKUP($A773,Sheet2!$A$2:$C$397,2,FALSE),"C")</f>
        <v>A-</v>
      </c>
      <c r="H773">
        <f>IFERROR(VLOOKUP($A773,Sheet2!$A$2:$C$397,3,FALSE),0)</f>
        <v>0.80923076999999999</v>
      </c>
      <c r="I773">
        <f>VLOOKUP($G773,Sheet2!$F$4:$G$16,2,FALSE)</f>
        <v>3.7</v>
      </c>
      <c r="J773">
        <f t="shared" si="49"/>
        <v>52.595384615</v>
      </c>
      <c r="K773">
        <f t="shared" si="50"/>
        <v>43.404615385</v>
      </c>
      <c r="L773">
        <f t="shared" si="51"/>
        <v>9.1907692300000008</v>
      </c>
    </row>
    <row r="774" spans="1:12" x14ac:dyDescent="0.3">
      <c r="A774" t="s">
        <v>11</v>
      </c>
      <c r="B774" t="s">
        <v>1796</v>
      </c>
      <c r="C774">
        <v>55</v>
      </c>
      <c r="D774">
        <v>39</v>
      </c>
      <c r="E774">
        <f t="shared" si="48"/>
        <v>16</v>
      </c>
      <c r="F774" t="s">
        <v>1953</v>
      </c>
      <c r="G774" t="str">
        <f>IFERROR(VLOOKUP($A774,Sheet2!$A$2:$C$397,2,FALSE),"C")</f>
        <v>B-</v>
      </c>
      <c r="H774">
        <f>IFERROR(VLOOKUP($A774,Sheet2!$A$2:$C$397,3,FALSE),0)</f>
        <v>0.62980391999999996</v>
      </c>
      <c r="I774">
        <f>VLOOKUP($G774,Sheet2!$F$4:$G$16,2,FALSE)</f>
        <v>2.7</v>
      </c>
      <c r="J774">
        <f t="shared" si="49"/>
        <v>54.68509804</v>
      </c>
      <c r="K774">
        <f t="shared" si="50"/>
        <v>39.31490196</v>
      </c>
      <c r="L774">
        <f t="shared" si="51"/>
        <v>15.370196079999999</v>
      </c>
    </row>
    <row r="775" spans="1:12" x14ac:dyDescent="0.3">
      <c r="A775" t="s">
        <v>12</v>
      </c>
      <c r="B775" t="s">
        <v>1797</v>
      </c>
      <c r="C775">
        <v>50</v>
      </c>
      <c r="D775">
        <v>44</v>
      </c>
      <c r="E775">
        <f t="shared" si="48"/>
        <v>6</v>
      </c>
      <c r="F775" t="s">
        <v>1953</v>
      </c>
      <c r="G775" t="str">
        <f>IFERROR(VLOOKUP($A775,Sheet2!$A$2:$C$397,2,FALSE),"C")</f>
        <v>A</v>
      </c>
      <c r="H775">
        <f>IFERROR(VLOOKUP($A775,Sheet2!$A$2:$C$397,3,FALSE),0)</f>
        <v>-0.45775194000000002</v>
      </c>
      <c r="I775">
        <f>VLOOKUP($G775,Sheet2!$F$4:$G$16,2,FALSE)</f>
        <v>4</v>
      </c>
      <c r="J775">
        <f t="shared" si="49"/>
        <v>50.228875969999997</v>
      </c>
      <c r="K775">
        <f t="shared" si="50"/>
        <v>43.771124030000003</v>
      </c>
      <c r="L775">
        <f t="shared" si="51"/>
        <v>6.4577519399999943</v>
      </c>
    </row>
    <row r="776" spans="1:12" x14ac:dyDescent="0.3">
      <c r="A776" t="s">
        <v>8</v>
      </c>
      <c r="B776" t="s">
        <v>1797</v>
      </c>
      <c r="C776">
        <v>50</v>
      </c>
      <c r="D776">
        <v>47</v>
      </c>
      <c r="E776">
        <f t="shared" si="48"/>
        <v>3</v>
      </c>
      <c r="F776" t="s">
        <v>1953</v>
      </c>
      <c r="G776" t="str">
        <f>IFERROR(VLOOKUP($A776,Sheet2!$A$2:$C$397,2,FALSE),"C")</f>
        <v>B</v>
      </c>
      <c r="H776">
        <f>IFERROR(VLOOKUP($A776,Sheet2!$A$2:$C$397,3,FALSE),0)</f>
        <v>-0.97508196999999996</v>
      </c>
      <c r="I776">
        <f>VLOOKUP($G776,Sheet2!$F$4:$G$16,2,FALSE)</f>
        <v>3</v>
      </c>
      <c r="J776">
        <f t="shared" si="49"/>
        <v>50.487540985000003</v>
      </c>
      <c r="K776">
        <f t="shared" si="50"/>
        <v>46.512459014999997</v>
      </c>
      <c r="L776">
        <f t="shared" si="51"/>
        <v>3.9750819700000051</v>
      </c>
    </row>
    <row r="777" spans="1:12" x14ac:dyDescent="0.3">
      <c r="A777" t="s">
        <v>6</v>
      </c>
      <c r="B777" t="s">
        <v>1798</v>
      </c>
      <c r="C777">
        <v>57</v>
      </c>
      <c r="D777">
        <v>41</v>
      </c>
      <c r="E777">
        <f t="shared" si="48"/>
        <v>16</v>
      </c>
      <c r="F777" t="s">
        <v>1953</v>
      </c>
      <c r="G777" t="str">
        <f>IFERROR(VLOOKUP($A777,Sheet2!$A$2:$C$397,2,FALSE),"C")</f>
        <v>B</v>
      </c>
      <c r="H777">
        <f>IFERROR(VLOOKUP($A777,Sheet2!$A$2:$C$397,3,FALSE),0)</f>
        <v>0.25490195999999998</v>
      </c>
      <c r="I777">
        <f>VLOOKUP($G777,Sheet2!$F$4:$G$16,2,FALSE)</f>
        <v>3</v>
      </c>
      <c r="J777">
        <f t="shared" si="49"/>
        <v>56.872549020000001</v>
      </c>
      <c r="K777">
        <f t="shared" si="50"/>
        <v>41.127450979999999</v>
      </c>
      <c r="L777">
        <f t="shared" si="51"/>
        <v>15.745098040000002</v>
      </c>
    </row>
    <row r="778" spans="1:12" x14ac:dyDescent="0.3">
      <c r="A778" t="s">
        <v>15</v>
      </c>
      <c r="B778" t="s">
        <v>1798</v>
      </c>
      <c r="C778">
        <v>53</v>
      </c>
      <c r="D778">
        <v>40</v>
      </c>
      <c r="E778">
        <f t="shared" si="48"/>
        <v>13</v>
      </c>
      <c r="F778" t="s">
        <v>1953</v>
      </c>
      <c r="G778" t="str">
        <f>IFERROR(VLOOKUP($A778,Sheet2!$A$2:$C$397,2,FALSE),"C")</f>
        <v>A-</v>
      </c>
      <c r="H778">
        <f>IFERROR(VLOOKUP($A778,Sheet2!$A$2:$C$397,3,FALSE),0)</f>
        <v>6.8150290000000002E-2</v>
      </c>
      <c r="I778">
        <f>VLOOKUP($G778,Sheet2!$F$4:$G$16,2,FALSE)</f>
        <v>3.7</v>
      </c>
      <c r="J778">
        <f t="shared" si="49"/>
        <v>52.965924854999997</v>
      </c>
      <c r="K778">
        <f t="shared" si="50"/>
        <v>40.034075145000003</v>
      </c>
      <c r="L778">
        <f t="shared" si="51"/>
        <v>12.931849709999995</v>
      </c>
    </row>
    <row r="779" spans="1:12" x14ac:dyDescent="0.3">
      <c r="A779" t="s">
        <v>361</v>
      </c>
      <c r="B779" t="s">
        <v>1799</v>
      </c>
      <c r="C779">
        <v>54</v>
      </c>
      <c r="D779">
        <v>42</v>
      </c>
      <c r="E779">
        <f t="shared" si="48"/>
        <v>12</v>
      </c>
      <c r="F779" t="s">
        <v>1953</v>
      </c>
      <c r="G779" t="str">
        <f>IFERROR(VLOOKUP($A779,Sheet2!$A$2:$C$397,2,FALSE),"C")</f>
        <v>A</v>
      </c>
      <c r="H779">
        <f>IFERROR(VLOOKUP($A779,Sheet2!$A$2:$C$397,3,FALSE),0)</f>
        <v>-0.17857143</v>
      </c>
      <c r="I779">
        <f>VLOOKUP($G779,Sheet2!$F$4:$G$16,2,FALSE)</f>
        <v>4</v>
      </c>
      <c r="J779">
        <f t="shared" si="49"/>
        <v>54.089285715000003</v>
      </c>
      <c r="K779">
        <f t="shared" si="50"/>
        <v>41.910714284999997</v>
      </c>
      <c r="L779">
        <f t="shared" si="51"/>
        <v>12.178571430000005</v>
      </c>
    </row>
    <row r="780" spans="1:12" x14ac:dyDescent="0.3">
      <c r="A780" t="s">
        <v>9</v>
      </c>
      <c r="B780" t="s">
        <v>1800</v>
      </c>
      <c r="C780">
        <v>52</v>
      </c>
      <c r="D780">
        <v>45</v>
      </c>
      <c r="E780">
        <f t="shared" si="48"/>
        <v>7</v>
      </c>
      <c r="F780" t="s">
        <v>1953</v>
      </c>
      <c r="G780" t="str">
        <f>IFERROR(VLOOKUP($A780,Sheet2!$A$2:$C$397,2,FALSE),"C")</f>
        <v>B+</v>
      </c>
      <c r="H780">
        <f>IFERROR(VLOOKUP($A780,Sheet2!$A$2:$C$397,3,FALSE),0)</f>
        <v>6.0699999999999997E-2</v>
      </c>
      <c r="I780">
        <f>VLOOKUP($G780,Sheet2!$F$4:$G$16,2,FALSE)</f>
        <v>3.3</v>
      </c>
      <c r="J780">
        <f t="shared" si="49"/>
        <v>51.969650000000001</v>
      </c>
      <c r="K780">
        <f t="shared" si="50"/>
        <v>45.030349999999999</v>
      </c>
      <c r="L780">
        <f t="shared" si="51"/>
        <v>6.9393000000000029</v>
      </c>
    </row>
    <row r="781" spans="1:12" x14ac:dyDescent="0.3">
      <c r="A781" t="s">
        <v>8</v>
      </c>
      <c r="B781" t="s">
        <v>716</v>
      </c>
      <c r="C781">
        <v>49</v>
      </c>
      <c r="D781">
        <v>49</v>
      </c>
      <c r="E781">
        <f t="shared" si="48"/>
        <v>0</v>
      </c>
      <c r="F781" t="s">
        <v>1953</v>
      </c>
      <c r="G781" t="str">
        <f>IFERROR(VLOOKUP($A781,Sheet2!$A$2:$C$397,2,FALSE),"C")</f>
        <v>B</v>
      </c>
      <c r="H781">
        <f>IFERROR(VLOOKUP($A781,Sheet2!$A$2:$C$397,3,FALSE),0)</f>
        <v>-0.97508196999999996</v>
      </c>
      <c r="I781">
        <f>VLOOKUP($G781,Sheet2!$F$4:$G$16,2,FALSE)</f>
        <v>3</v>
      </c>
      <c r="J781">
        <f t="shared" si="49"/>
        <v>49.487540985000003</v>
      </c>
      <c r="K781">
        <f t="shared" si="50"/>
        <v>48.512459014999997</v>
      </c>
      <c r="L781">
        <f t="shared" si="51"/>
        <v>0.97508197000000507</v>
      </c>
    </row>
    <row r="782" spans="1:12" x14ac:dyDescent="0.3">
      <c r="A782" t="s">
        <v>9</v>
      </c>
      <c r="B782" t="s">
        <v>717</v>
      </c>
      <c r="C782">
        <v>51</v>
      </c>
      <c r="D782">
        <v>47</v>
      </c>
      <c r="E782">
        <f t="shared" si="48"/>
        <v>4</v>
      </c>
      <c r="F782" t="s">
        <v>1953</v>
      </c>
      <c r="G782" t="str">
        <f>IFERROR(VLOOKUP($A782,Sheet2!$A$2:$C$397,2,FALSE),"C")</f>
        <v>B+</v>
      </c>
      <c r="H782">
        <f>IFERROR(VLOOKUP($A782,Sheet2!$A$2:$C$397,3,FALSE),0)</f>
        <v>6.0699999999999997E-2</v>
      </c>
      <c r="I782">
        <f>VLOOKUP($G782,Sheet2!$F$4:$G$16,2,FALSE)</f>
        <v>3.3</v>
      </c>
      <c r="J782">
        <f t="shared" si="49"/>
        <v>50.969650000000001</v>
      </c>
      <c r="K782">
        <f t="shared" si="50"/>
        <v>47.030349999999999</v>
      </c>
      <c r="L782">
        <f t="shared" si="51"/>
        <v>3.9393000000000029</v>
      </c>
    </row>
    <row r="783" spans="1:12" x14ac:dyDescent="0.3">
      <c r="A783" t="s">
        <v>13</v>
      </c>
      <c r="B783" t="s">
        <v>717</v>
      </c>
      <c r="C783">
        <v>51</v>
      </c>
      <c r="D783">
        <v>48</v>
      </c>
      <c r="E783">
        <f t="shared" si="48"/>
        <v>3</v>
      </c>
      <c r="F783" t="s">
        <v>1953</v>
      </c>
      <c r="G783" t="str">
        <f>IFERROR(VLOOKUP($A783,Sheet2!$A$2:$C$397,2,FALSE),"C")</f>
        <v>A+</v>
      </c>
      <c r="H783">
        <f>IFERROR(VLOOKUP($A783,Sheet2!$A$2:$C$397,3,FALSE),0)</f>
        <v>0.61341175999999997</v>
      </c>
      <c r="I783">
        <f>VLOOKUP($G783,Sheet2!$F$4:$G$16,2,FALSE)</f>
        <v>4</v>
      </c>
      <c r="J783">
        <f t="shared" si="49"/>
        <v>50.693294119999997</v>
      </c>
      <c r="K783">
        <f t="shared" si="50"/>
        <v>48.306705880000003</v>
      </c>
      <c r="L783">
        <f t="shared" si="51"/>
        <v>2.3865882399999947</v>
      </c>
    </row>
    <row r="784" spans="1:12" x14ac:dyDescent="0.3">
      <c r="A784" t="s">
        <v>4</v>
      </c>
      <c r="B784" t="s">
        <v>822</v>
      </c>
      <c r="C784">
        <v>49</v>
      </c>
      <c r="D784">
        <v>49</v>
      </c>
      <c r="E784">
        <f t="shared" si="48"/>
        <v>0</v>
      </c>
      <c r="F784" t="s">
        <v>1953</v>
      </c>
      <c r="G784" t="str">
        <f>IFERROR(VLOOKUP($A784,Sheet2!$A$2:$C$397,2,FALSE),"C")</f>
        <v>A-</v>
      </c>
      <c r="H784">
        <f>IFERROR(VLOOKUP($A784,Sheet2!$A$2:$C$397,3,FALSE),0)</f>
        <v>0.80923076999999999</v>
      </c>
      <c r="I784">
        <f>VLOOKUP($G784,Sheet2!$F$4:$G$16,2,FALSE)</f>
        <v>3.7</v>
      </c>
      <c r="J784">
        <f t="shared" si="49"/>
        <v>48.595384615</v>
      </c>
      <c r="K784">
        <f t="shared" si="50"/>
        <v>49.404615385</v>
      </c>
      <c r="L784">
        <f t="shared" si="51"/>
        <v>-0.80923076999999921</v>
      </c>
    </row>
    <row r="785" spans="1:12" x14ac:dyDescent="0.3">
      <c r="A785" t="s">
        <v>8</v>
      </c>
      <c r="B785" t="s">
        <v>720</v>
      </c>
      <c r="C785">
        <v>49</v>
      </c>
      <c r="D785">
        <v>49</v>
      </c>
      <c r="E785">
        <f t="shared" si="48"/>
        <v>0</v>
      </c>
      <c r="F785" t="s">
        <v>1953</v>
      </c>
      <c r="G785" t="str">
        <f>IFERROR(VLOOKUP($A785,Sheet2!$A$2:$C$397,2,FALSE),"C")</f>
        <v>B</v>
      </c>
      <c r="H785">
        <f>IFERROR(VLOOKUP($A785,Sheet2!$A$2:$C$397,3,FALSE),0)</f>
        <v>-0.97508196999999996</v>
      </c>
      <c r="I785">
        <f>VLOOKUP($G785,Sheet2!$F$4:$G$16,2,FALSE)</f>
        <v>3</v>
      </c>
      <c r="J785">
        <f t="shared" si="49"/>
        <v>49.487540985000003</v>
      </c>
      <c r="K785">
        <f t="shared" si="50"/>
        <v>48.512459014999997</v>
      </c>
      <c r="L785">
        <f t="shared" si="51"/>
        <v>0.97508197000000507</v>
      </c>
    </row>
    <row r="786" spans="1:12" x14ac:dyDescent="0.3">
      <c r="A786" t="s">
        <v>366</v>
      </c>
      <c r="B786" t="s">
        <v>825</v>
      </c>
      <c r="C786">
        <v>50</v>
      </c>
      <c r="D786">
        <v>47</v>
      </c>
      <c r="E786">
        <f t="shared" si="48"/>
        <v>3</v>
      </c>
      <c r="F786" t="s">
        <v>1953</v>
      </c>
      <c r="G786" t="str">
        <f>IFERROR(VLOOKUP($A786,Sheet2!$A$2:$C$397,2,FALSE),"C")</f>
        <v>A</v>
      </c>
      <c r="H786">
        <f>IFERROR(VLOOKUP($A786,Sheet2!$A$2:$C$397,3,FALSE),0)</f>
        <v>-1.5</v>
      </c>
      <c r="I786">
        <f>VLOOKUP($G786,Sheet2!$F$4:$G$16,2,FALSE)</f>
        <v>4</v>
      </c>
      <c r="J786">
        <f t="shared" si="49"/>
        <v>50.75</v>
      </c>
      <c r="K786">
        <f t="shared" si="50"/>
        <v>46.25</v>
      </c>
      <c r="L786">
        <f t="shared" si="51"/>
        <v>4.5</v>
      </c>
    </row>
    <row r="787" spans="1:12" x14ac:dyDescent="0.3">
      <c r="A787" t="s">
        <v>5</v>
      </c>
      <c r="B787" t="s">
        <v>721</v>
      </c>
      <c r="C787">
        <v>50</v>
      </c>
      <c r="D787">
        <v>42</v>
      </c>
      <c r="E787">
        <f t="shared" si="48"/>
        <v>8</v>
      </c>
      <c r="F787" t="s">
        <v>1953</v>
      </c>
      <c r="G787" t="str">
        <f>IFERROR(VLOOKUP($A787,Sheet2!$A$2:$C$397,2,FALSE),"C")</f>
        <v>A-</v>
      </c>
      <c r="H787">
        <f>IFERROR(VLOOKUP($A787,Sheet2!$A$2:$C$397,3,FALSE),0)</f>
        <v>0.43547944999999999</v>
      </c>
      <c r="I787">
        <f>VLOOKUP($G787,Sheet2!$F$4:$G$16,2,FALSE)</f>
        <v>3.7</v>
      </c>
      <c r="J787">
        <f t="shared" si="49"/>
        <v>49.782260274999999</v>
      </c>
      <c r="K787">
        <f t="shared" si="50"/>
        <v>42.217739725000001</v>
      </c>
      <c r="L787">
        <f t="shared" si="51"/>
        <v>7.5645205499999975</v>
      </c>
    </row>
    <row r="788" spans="1:12" x14ac:dyDescent="0.3">
      <c r="A788" t="s">
        <v>2</v>
      </c>
      <c r="B788" t="s">
        <v>723</v>
      </c>
      <c r="C788">
        <v>49</v>
      </c>
      <c r="D788">
        <v>49</v>
      </c>
      <c r="E788">
        <f t="shared" si="48"/>
        <v>0</v>
      </c>
      <c r="F788" t="s">
        <v>1953</v>
      </c>
      <c r="G788" t="str">
        <f>IFERROR(VLOOKUP($A788,Sheet2!$A$2:$C$397,2,FALSE),"C")</f>
        <v>B-</v>
      </c>
      <c r="H788">
        <f>IFERROR(VLOOKUP($A788,Sheet2!$A$2:$C$397,3,FALSE),0)</f>
        <v>8.7878789999999998E-2</v>
      </c>
      <c r="I788">
        <f>VLOOKUP($G788,Sheet2!$F$4:$G$16,2,FALSE)</f>
        <v>2.7</v>
      </c>
      <c r="J788">
        <f t="shared" si="49"/>
        <v>48.956060604999998</v>
      </c>
      <c r="K788">
        <f t="shared" si="50"/>
        <v>49.043939395000002</v>
      </c>
      <c r="L788">
        <f t="shared" si="51"/>
        <v>-8.7878790000004869E-2</v>
      </c>
    </row>
    <row r="789" spans="1:12" x14ac:dyDescent="0.3">
      <c r="A789" t="s">
        <v>8</v>
      </c>
      <c r="B789" t="s">
        <v>723</v>
      </c>
      <c r="C789">
        <v>50</v>
      </c>
      <c r="D789">
        <v>49</v>
      </c>
      <c r="E789">
        <f t="shared" si="48"/>
        <v>1</v>
      </c>
      <c r="F789" t="s">
        <v>1953</v>
      </c>
      <c r="G789" t="str">
        <f>IFERROR(VLOOKUP($A789,Sheet2!$A$2:$C$397,2,FALSE),"C")</f>
        <v>B</v>
      </c>
      <c r="H789">
        <f>IFERROR(VLOOKUP($A789,Sheet2!$A$2:$C$397,3,FALSE),0)</f>
        <v>-0.97508196999999996</v>
      </c>
      <c r="I789">
        <f>VLOOKUP($G789,Sheet2!$F$4:$G$16,2,FALSE)</f>
        <v>3</v>
      </c>
      <c r="J789">
        <f t="shared" si="49"/>
        <v>50.487540985000003</v>
      </c>
      <c r="K789">
        <f t="shared" si="50"/>
        <v>48.512459014999997</v>
      </c>
      <c r="L789">
        <f t="shared" si="51"/>
        <v>1.9750819700000051</v>
      </c>
    </row>
    <row r="790" spans="1:12" x14ac:dyDescent="0.3">
      <c r="A790" t="s">
        <v>6</v>
      </c>
      <c r="B790" t="s">
        <v>826</v>
      </c>
      <c r="C790">
        <v>49</v>
      </c>
      <c r="D790">
        <v>49</v>
      </c>
      <c r="E790">
        <f t="shared" si="48"/>
        <v>0</v>
      </c>
      <c r="F790" t="s">
        <v>1953</v>
      </c>
      <c r="G790" t="str">
        <f>IFERROR(VLOOKUP($A790,Sheet2!$A$2:$C$397,2,FALSE),"C")</f>
        <v>B</v>
      </c>
      <c r="H790">
        <f>IFERROR(VLOOKUP($A790,Sheet2!$A$2:$C$397,3,FALSE),0)</f>
        <v>0.25490195999999998</v>
      </c>
      <c r="I790">
        <f>VLOOKUP($G790,Sheet2!$F$4:$G$16,2,FALSE)</f>
        <v>3</v>
      </c>
      <c r="J790">
        <f t="shared" si="49"/>
        <v>48.872549020000001</v>
      </c>
      <c r="K790">
        <f t="shared" si="50"/>
        <v>49.127450979999999</v>
      </c>
      <c r="L790">
        <f t="shared" si="51"/>
        <v>-0.25490195999999798</v>
      </c>
    </row>
    <row r="791" spans="1:12" x14ac:dyDescent="0.3">
      <c r="A791" t="s">
        <v>4</v>
      </c>
      <c r="B791" t="s">
        <v>1801</v>
      </c>
      <c r="C791">
        <v>49</v>
      </c>
      <c r="D791">
        <v>48</v>
      </c>
      <c r="E791">
        <f t="shared" si="48"/>
        <v>1</v>
      </c>
      <c r="F791" t="s">
        <v>1953</v>
      </c>
      <c r="G791" t="str">
        <f>IFERROR(VLOOKUP($A791,Sheet2!$A$2:$C$397,2,FALSE),"C")</f>
        <v>A-</v>
      </c>
      <c r="H791">
        <f>IFERROR(VLOOKUP($A791,Sheet2!$A$2:$C$397,3,FALSE),0)</f>
        <v>0.80923076999999999</v>
      </c>
      <c r="I791">
        <f>VLOOKUP($G791,Sheet2!$F$4:$G$16,2,FALSE)</f>
        <v>3.7</v>
      </c>
      <c r="J791">
        <f t="shared" si="49"/>
        <v>48.595384615</v>
      </c>
      <c r="K791">
        <f t="shared" si="50"/>
        <v>48.404615385</v>
      </c>
      <c r="L791">
        <f t="shared" si="51"/>
        <v>0.19076923000000079</v>
      </c>
    </row>
    <row r="792" spans="1:12" x14ac:dyDescent="0.3">
      <c r="A792" t="s">
        <v>5</v>
      </c>
      <c r="B792" t="s">
        <v>1801</v>
      </c>
      <c r="C792">
        <v>49</v>
      </c>
      <c r="D792">
        <v>42</v>
      </c>
      <c r="E792">
        <f t="shared" si="48"/>
        <v>7</v>
      </c>
      <c r="F792" t="s">
        <v>1953</v>
      </c>
      <c r="G792" t="str">
        <f>IFERROR(VLOOKUP($A792,Sheet2!$A$2:$C$397,2,FALSE),"C")</f>
        <v>A-</v>
      </c>
      <c r="H792">
        <f>IFERROR(VLOOKUP($A792,Sheet2!$A$2:$C$397,3,FALSE),0)</f>
        <v>0.43547944999999999</v>
      </c>
      <c r="I792">
        <f>VLOOKUP($G792,Sheet2!$F$4:$G$16,2,FALSE)</f>
        <v>3.7</v>
      </c>
      <c r="J792">
        <f t="shared" si="49"/>
        <v>48.782260274999999</v>
      </c>
      <c r="K792">
        <f t="shared" si="50"/>
        <v>42.217739725000001</v>
      </c>
      <c r="L792">
        <f t="shared" si="51"/>
        <v>6.5645205499999975</v>
      </c>
    </row>
    <row r="793" spans="1:12" x14ac:dyDescent="0.3">
      <c r="A793" t="s">
        <v>8</v>
      </c>
      <c r="B793" t="s">
        <v>725</v>
      </c>
      <c r="C793">
        <v>49</v>
      </c>
      <c r="D793">
        <v>48</v>
      </c>
      <c r="E793">
        <f t="shared" si="48"/>
        <v>1</v>
      </c>
      <c r="F793" t="s">
        <v>1953</v>
      </c>
      <c r="G793" t="str">
        <f>IFERROR(VLOOKUP($A793,Sheet2!$A$2:$C$397,2,FALSE),"C")</f>
        <v>B</v>
      </c>
      <c r="H793">
        <f>IFERROR(VLOOKUP($A793,Sheet2!$A$2:$C$397,3,FALSE),0)</f>
        <v>-0.97508196999999996</v>
      </c>
      <c r="I793">
        <f>VLOOKUP($G793,Sheet2!$F$4:$G$16,2,FALSE)</f>
        <v>3</v>
      </c>
      <c r="J793">
        <f t="shared" si="49"/>
        <v>49.487540985000003</v>
      </c>
      <c r="K793">
        <f t="shared" si="50"/>
        <v>47.512459014999997</v>
      </c>
      <c r="L793">
        <f t="shared" si="51"/>
        <v>1.9750819700000051</v>
      </c>
    </row>
    <row r="794" spans="1:12" x14ac:dyDescent="0.3">
      <c r="A794" t="s">
        <v>13</v>
      </c>
      <c r="B794" t="s">
        <v>1802</v>
      </c>
      <c r="C794">
        <v>50</v>
      </c>
      <c r="D794">
        <v>48</v>
      </c>
      <c r="E794">
        <f t="shared" si="48"/>
        <v>2</v>
      </c>
      <c r="F794" t="s">
        <v>1953</v>
      </c>
      <c r="G794" t="str">
        <f>IFERROR(VLOOKUP($A794,Sheet2!$A$2:$C$397,2,FALSE),"C")</f>
        <v>A+</v>
      </c>
      <c r="H794">
        <f>IFERROR(VLOOKUP($A794,Sheet2!$A$2:$C$397,3,FALSE),0)</f>
        <v>0.61341175999999997</v>
      </c>
      <c r="I794">
        <f>VLOOKUP($G794,Sheet2!$F$4:$G$16,2,FALSE)</f>
        <v>4</v>
      </c>
      <c r="J794">
        <f t="shared" si="49"/>
        <v>49.693294119999997</v>
      </c>
      <c r="K794">
        <f t="shared" si="50"/>
        <v>48.306705880000003</v>
      </c>
      <c r="L794">
        <f t="shared" si="51"/>
        <v>1.3865882399999947</v>
      </c>
    </row>
    <row r="795" spans="1:12" x14ac:dyDescent="0.3">
      <c r="A795" t="s">
        <v>8</v>
      </c>
      <c r="B795" t="s">
        <v>727</v>
      </c>
      <c r="C795">
        <v>50</v>
      </c>
      <c r="D795">
        <v>48</v>
      </c>
      <c r="E795">
        <f t="shared" si="48"/>
        <v>2</v>
      </c>
      <c r="F795" t="s">
        <v>1953</v>
      </c>
      <c r="G795" t="str">
        <f>IFERROR(VLOOKUP($A795,Sheet2!$A$2:$C$397,2,FALSE),"C")</f>
        <v>B</v>
      </c>
      <c r="H795">
        <f>IFERROR(VLOOKUP($A795,Sheet2!$A$2:$C$397,3,FALSE),0)</f>
        <v>-0.97508196999999996</v>
      </c>
      <c r="I795">
        <f>VLOOKUP($G795,Sheet2!$F$4:$G$16,2,FALSE)</f>
        <v>3</v>
      </c>
      <c r="J795">
        <f t="shared" si="49"/>
        <v>50.487540985000003</v>
      </c>
      <c r="K795">
        <f t="shared" si="50"/>
        <v>47.512459014999997</v>
      </c>
      <c r="L795">
        <f t="shared" si="51"/>
        <v>2.9750819700000051</v>
      </c>
    </row>
    <row r="796" spans="1:12" x14ac:dyDescent="0.3">
      <c r="A796" t="s">
        <v>366</v>
      </c>
      <c r="B796" t="s">
        <v>830</v>
      </c>
      <c r="C796">
        <v>49</v>
      </c>
      <c r="D796">
        <v>48</v>
      </c>
      <c r="E796">
        <f t="shared" si="48"/>
        <v>1</v>
      </c>
      <c r="F796" t="s">
        <v>1953</v>
      </c>
      <c r="G796" t="str">
        <f>IFERROR(VLOOKUP($A796,Sheet2!$A$2:$C$397,2,FALSE),"C")</f>
        <v>A</v>
      </c>
      <c r="H796">
        <f>IFERROR(VLOOKUP($A796,Sheet2!$A$2:$C$397,3,FALSE),0)</f>
        <v>-1.5</v>
      </c>
      <c r="I796">
        <f>VLOOKUP($G796,Sheet2!$F$4:$G$16,2,FALSE)</f>
        <v>4</v>
      </c>
      <c r="J796">
        <f t="shared" si="49"/>
        <v>49.75</v>
      </c>
      <c r="K796">
        <f t="shared" si="50"/>
        <v>47.25</v>
      </c>
      <c r="L796">
        <f t="shared" si="51"/>
        <v>2.5</v>
      </c>
    </row>
    <row r="797" spans="1:12" x14ac:dyDescent="0.3">
      <c r="A797" t="s">
        <v>8</v>
      </c>
      <c r="B797" t="s">
        <v>729</v>
      </c>
      <c r="C797">
        <v>50</v>
      </c>
      <c r="D797">
        <v>48</v>
      </c>
      <c r="E797">
        <f t="shared" si="48"/>
        <v>2</v>
      </c>
      <c r="F797" t="s">
        <v>1953</v>
      </c>
      <c r="G797" t="str">
        <f>IFERROR(VLOOKUP($A797,Sheet2!$A$2:$C$397,2,FALSE),"C")</f>
        <v>B</v>
      </c>
      <c r="H797">
        <f>IFERROR(VLOOKUP($A797,Sheet2!$A$2:$C$397,3,FALSE),0)</f>
        <v>-0.97508196999999996</v>
      </c>
      <c r="I797">
        <f>VLOOKUP($G797,Sheet2!$F$4:$G$16,2,FALSE)</f>
        <v>3</v>
      </c>
      <c r="J797">
        <f t="shared" si="49"/>
        <v>50.487540985000003</v>
      </c>
      <c r="K797">
        <f t="shared" si="50"/>
        <v>47.512459014999997</v>
      </c>
      <c r="L797">
        <f t="shared" si="51"/>
        <v>2.9750819700000051</v>
      </c>
    </row>
    <row r="798" spans="1:12" x14ac:dyDescent="0.3">
      <c r="A798" t="s">
        <v>9</v>
      </c>
      <c r="B798" t="s">
        <v>730</v>
      </c>
      <c r="C798">
        <v>50</v>
      </c>
      <c r="D798">
        <v>49</v>
      </c>
      <c r="E798">
        <f t="shared" si="48"/>
        <v>1</v>
      </c>
      <c r="F798" t="s">
        <v>1953</v>
      </c>
      <c r="G798" t="str">
        <f>IFERROR(VLOOKUP($A798,Sheet2!$A$2:$C$397,2,FALSE),"C")</f>
        <v>B+</v>
      </c>
      <c r="H798">
        <f>IFERROR(VLOOKUP($A798,Sheet2!$A$2:$C$397,3,FALSE),0)</f>
        <v>6.0699999999999997E-2</v>
      </c>
      <c r="I798">
        <f>VLOOKUP($G798,Sheet2!$F$4:$G$16,2,FALSE)</f>
        <v>3.3</v>
      </c>
      <c r="J798">
        <f t="shared" si="49"/>
        <v>49.969650000000001</v>
      </c>
      <c r="K798">
        <f t="shared" si="50"/>
        <v>49.030349999999999</v>
      </c>
      <c r="L798">
        <f t="shared" si="51"/>
        <v>0.93930000000000291</v>
      </c>
    </row>
    <row r="799" spans="1:12" x14ac:dyDescent="0.3">
      <c r="A799" t="s">
        <v>4</v>
      </c>
      <c r="B799" t="s">
        <v>730</v>
      </c>
      <c r="C799">
        <v>49</v>
      </c>
      <c r="D799">
        <v>48</v>
      </c>
      <c r="E799">
        <f t="shared" si="48"/>
        <v>1</v>
      </c>
      <c r="F799" t="s">
        <v>1953</v>
      </c>
      <c r="G799" t="str">
        <f>IFERROR(VLOOKUP($A799,Sheet2!$A$2:$C$397,2,FALSE),"C")</f>
        <v>A-</v>
      </c>
      <c r="H799">
        <f>IFERROR(VLOOKUP($A799,Sheet2!$A$2:$C$397,3,FALSE),0)</f>
        <v>0.80923076999999999</v>
      </c>
      <c r="I799">
        <f>VLOOKUP($G799,Sheet2!$F$4:$G$16,2,FALSE)</f>
        <v>3.7</v>
      </c>
      <c r="J799">
        <f t="shared" si="49"/>
        <v>48.595384615</v>
      </c>
      <c r="K799">
        <f t="shared" si="50"/>
        <v>48.404615385</v>
      </c>
      <c r="L799">
        <f t="shared" si="51"/>
        <v>0.19076923000000079</v>
      </c>
    </row>
    <row r="800" spans="1:12" x14ac:dyDescent="0.3">
      <c r="A800" t="s">
        <v>2</v>
      </c>
      <c r="B800" t="s">
        <v>730</v>
      </c>
      <c r="C800">
        <v>50</v>
      </c>
      <c r="D800">
        <v>46</v>
      </c>
      <c r="E800">
        <f t="shared" si="48"/>
        <v>4</v>
      </c>
      <c r="F800" t="s">
        <v>1953</v>
      </c>
      <c r="G800" t="str">
        <f>IFERROR(VLOOKUP($A800,Sheet2!$A$2:$C$397,2,FALSE),"C")</f>
        <v>B-</v>
      </c>
      <c r="H800">
        <f>IFERROR(VLOOKUP($A800,Sheet2!$A$2:$C$397,3,FALSE),0)</f>
        <v>8.7878789999999998E-2</v>
      </c>
      <c r="I800">
        <f>VLOOKUP($G800,Sheet2!$F$4:$G$16,2,FALSE)</f>
        <v>2.7</v>
      </c>
      <c r="J800">
        <f t="shared" si="49"/>
        <v>49.956060604999998</v>
      </c>
      <c r="K800">
        <f t="shared" si="50"/>
        <v>46.043939395000002</v>
      </c>
      <c r="L800">
        <f t="shared" si="51"/>
        <v>3.9121212099999951</v>
      </c>
    </row>
    <row r="801" spans="1:12" x14ac:dyDescent="0.3">
      <c r="A801" t="s">
        <v>15</v>
      </c>
      <c r="B801" t="s">
        <v>730</v>
      </c>
      <c r="C801">
        <v>48</v>
      </c>
      <c r="D801">
        <v>49</v>
      </c>
      <c r="E801">
        <f t="shared" si="48"/>
        <v>-1</v>
      </c>
      <c r="F801" t="s">
        <v>1953</v>
      </c>
      <c r="G801" t="str">
        <f>IFERROR(VLOOKUP($A801,Sheet2!$A$2:$C$397,2,FALSE),"C")</f>
        <v>A-</v>
      </c>
      <c r="H801">
        <f>IFERROR(VLOOKUP($A801,Sheet2!$A$2:$C$397,3,FALSE),0)</f>
        <v>6.8150290000000002E-2</v>
      </c>
      <c r="I801">
        <f>VLOOKUP($G801,Sheet2!$F$4:$G$16,2,FALSE)</f>
        <v>3.7</v>
      </c>
      <c r="J801">
        <f t="shared" si="49"/>
        <v>47.965924854999997</v>
      </c>
      <c r="K801">
        <f t="shared" si="50"/>
        <v>49.034075145000003</v>
      </c>
      <c r="L801">
        <f t="shared" si="51"/>
        <v>-1.0681502900000055</v>
      </c>
    </row>
    <row r="802" spans="1:12" x14ac:dyDescent="0.3">
      <c r="A802" t="s">
        <v>13</v>
      </c>
      <c r="B802" t="s">
        <v>1803</v>
      </c>
      <c r="C802">
        <v>49</v>
      </c>
      <c r="D802">
        <v>49</v>
      </c>
      <c r="E802">
        <f t="shared" si="48"/>
        <v>0</v>
      </c>
      <c r="F802" t="s">
        <v>1953</v>
      </c>
      <c r="G802" t="str">
        <f>IFERROR(VLOOKUP($A802,Sheet2!$A$2:$C$397,2,FALSE),"C")</f>
        <v>A+</v>
      </c>
      <c r="H802">
        <f>IFERROR(VLOOKUP($A802,Sheet2!$A$2:$C$397,3,FALSE),0)</f>
        <v>0.61341175999999997</v>
      </c>
      <c r="I802">
        <f>VLOOKUP($G802,Sheet2!$F$4:$G$16,2,FALSE)</f>
        <v>4</v>
      </c>
      <c r="J802">
        <f t="shared" si="49"/>
        <v>48.693294119999997</v>
      </c>
      <c r="K802">
        <f t="shared" si="50"/>
        <v>49.306705880000003</v>
      </c>
      <c r="L802">
        <f t="shared" si="51"/>
        <v>-0.6134117600000053</v>
      </c>
    </row>
    <row r="803" spans="1:12" x14ac:dyDescent="0.3">
      <c r="A803" t="s">
        <v>8</v>
      </c>
      <c r="B803" t="s">
        <v>731</v>
      </c>
      <c r="C803">
        <v>49</v>
      </c>
      <c r="D803">
        <v>49</v>
      </c>
      <c r="E803">
        <f t="shared" si="48"/>
        <v>0</v>
      </c>
      <c r="F803" t="s">
        <v>1953</v>
      </c>
      <c r="G803" t="str">
        <f>IFERROR(VLOOKUP($A803,Sheet2!$A$2:$C$397,2,FALSE),"C")</f>
        <v>B</v>
      </c>
      <c r="H803">
        <f>IFERROR(VLOOKUP($A803,Sheet2!$A$2:$C$397,3,FALSE),0)</f>
        <v>-0.97508196999999996</v>
      </c>
      <c r="I803">
        <f>VLOOKUP($G803,Sheet2!$F$4:$G$16,2,FALSE)</f>
        <v>3</v>
      </c>
      <c r="J803">
        <f t="shared" si="49"/>
        <v>49.487540985000003</v>
      </c>
      <c r="K803">
        <f t="shared" si="50"/>
        <v>48.512459014999997</v>
      </c>
      <c r="L803">
        <f t="shared" si="51"/>
        <v>0.97508197000000507</v>
      </c>
    </row>
    <row r="804" spans="1:12" x14ac:dyDescent="0.3">
      <c r="A804" t="s">
        <v>366</v>
      </c>
      <c r="B804" t="s">
        <v>1804</v>
      </c>
      <c r="C804">
        <v>49</v>
      </c>
      <c r="D804">
        <v>48</v>
      </c>
      <c r="E804">
        <f t="shared" si="48"/>
        <v>1</v>
      </c>
      <c r="F804" t="s">
        <v>1953</v>
      </c>
      <c r="G804" t="str">
        <f>IFERROR(VLOOKUP($A804,Sheet2!$A$2:$C$397,2,FALSE),"C")</f>
        <v>A</v>
      </c>
      <c r="H804">
        <f>IFERROR(VLOOKUP($A804,Sheet2!$A$2:$C$397,3,FALSE),0)</f>
        <v>-1.5</v>
      </c>
      <c r="I804">
        <f>VLOOKUP($G804,Sheet2!$F$4:$G$16,2,FALSE)</f>
        <v>4</v>
      </c>
      <c r="J804">
        <f t="shared" si="49"/>
        <v>49.75</v>
      </c>
      <c r="K804">
        <f t="shared" si="50"/>
        <v>47.25</v>
      </c>
      <c r="L804">
        <f t="shared" si="51"/>
        <v>2.5</v>
      </c>
    </row>
    <row r="805" spans="1:12" x14ac:dyDescent="0.3">
      <c r="A805" t="s">
        <v>505</v>
      </c>
      <c r="B805" t="s">
        <v>733</v>
      </c>
      <c r="C805">
        <v>49</v>
      </c>
      <c r="D805">
        <v>46</v>
      </c>
      <c r="E805">
        <f t="shared" si="48"/>
        <v>3</v>
      </c>
      <c r="F805" t="s">
        <v>1953</v>
      </c>
      <c r="G805" t="str">
        <f>IFERROR(VLOOKUP($A805,Sheet2!$A$2:$C$397,2,FALSE),"C")</f>
        <v>C</v>
      </c>
      <c r="H805">
        <f>IFERROR(VLOOKUP($A805,Sheet2!$A$2:$C$397,3,FALSE),0)</f>
        <v>0</v>
      </c>
      <c r="I805">
        <f>VLOOKUP($G805,Sheet2!$F$4:$G$16,2,FALSE)</f>
        <v>2</v>
      </c>
      <c r="J805">
        <f t="shared" si="49"/>
        <v>49</v>
      </c>
      <c r="K805">
        <f t="shared" si="50"/>
        <v>46</v>
      </c>
      <c r="L805">
        <f t="shared" si="51"/>
        <v>3</v>
      </c>
    </row>
    <row r="806" spans="1:12" x14ac:dyDescent="0.3">
      <c r="A806" t="s">
        <v>8</v>
      </c>
      <c r="B806" t="s">
        <v>736</v>
      </c>
      <c r="C806">
        <v>50</v>
      </c>
      <c r="D806">
        <v>48</v>
      </c>
      <c r="E806">
        <f t="shared" si="48"/>
        <v>2</v>
      </c>
      <c r="F806" t="s">
        <v>1953</v>
      </c>
      <c r="G806" t="str">
        <f>IFERROR(VLOOKUP($A806,Sheet2!$A$2:$C$397,2,FALSE),"C")</f>
        <v>B</v>
      </c>
      <c r="H806">
        <f>IFERROR(VLOOKUP($A806,Sheet2!$A$2:$C$397,3,FALSE),0)</f>
        <v>-0.97508196999999996</v>
      </c>
      <c r="I806">
        <f>VLOOKUP($G806,Sheet2!$F$4:$G$16,2,FALSE)</f>
        <v>3</v>
      </c>
      <c r="J806">
        <f t="shared" si="49"/>
        <v>50.487540985000003</v>
      </c>
      <c r="K806">
        <f t="shared" si="50"/>
        <v>47.512459014999997</v>
      </c>
      <c r="L806">
        <f t="shared" si="51"/>
        <v>2.9750819700000051</v>
      </c>
    </row>
    <row r="807" spans="1:12" x14ac:dyDescent="0.3">
      <c r="A807" t="s">
        <v>361</v>
      </c>
      <c r="B807" t="s">
        <v>1805</v>
      </c>
      <c r="C807">
        <v>49</v>
      </c>
      <c r="D807">
        <v>45</v>
      </c>
      <c r="E807">
        <f t="shared" si="48"/>
        <v>4</v>
      </c>
      <c r="F807" t="s">
        <v>1953</v>
      </c>
      <c r="G807" t="str">
        <f>IFERROR(VLOOKUP($A807,Sheet2!$A$2:$C$397,2,FALSE),"C")</f>
        <v>A</v>
      </c>
      <c r="H807">
        <f>IFERROR(VLOOKUP($A807,Sheet2!$A$2:$C$397,3,FALSE),0)</f>
        <v>-0.17857143</v>
      </c>
      <c r="I807">
        <f>VLOOKUP($G807,Sheet2!$F$4:$G$16,2,FALSE)</f>
        <v>4</v>
      </c>
      <c r="J807">
        <f t="shared" si="49"/>
        <v>49.089285715000003</v>
      </c>
      <c r="K807">
        <f t="shared" si="50"/>
        <v>44.910714284999997</v>
      </c>
      <c r="L807">
        <f t="shared" si="51"/>
        <v>4.1785714300000052</v>
      </c>
    </row>
    <row r="808" spans="1:12" x14ac:dyDescent="0.3">
      <c r="A808" t="s">
        <v>6</v>
      </c>
      <c r="B808" t="s">
        <v>1806</v>
      </c>
      <c r="C808">
        <v>52</v>
      </c>
      <c r="D808">
        <v>47</v>
      </c>
      <c r="E808">
        <f t="shared" si="48"/>
        <v>5</v>
      </c>
      <c r="F808" t="s">
        <v>1953</v>
      </c>
      <c r="G808" t="str">
        <f>IFERROR(VLOOKUP($A808,Sheet2!$A$2:$C$397,2,FALSE),"C")</f>
        <v>B</v>
      </c>
      <c r="H808">
        <f>IFERROR(VLOOKUP($A808,Sheet2!$A$2:$C$397,3,FALSE),0)</f>
        <v>0.25490195999999998</v>
      </c>
      <c r="I808">
        <f>VLOOKUP($G808,Sheet2!$F$4:$G$16,2,FALSE)</f>
        <v>3</v>
      </c>
      <c r="J808">
        <f t="shared" si="49"/>
        <v>51.872549020000001</v>
      </c>
      <c r="K808">
        <f t="shared" si="50"/>
        <v>47.127450979999999</v>
      </c>
      <c r="L808">
        <f t="shared" si="51"/>
        <v>4.745098040000002</v>
      </c>
    </row>
    <row r="809" spans="1:12" x14ac:dyDescent="0.3">
      <c r="A809" t="s">
        <v>966</v>
      </c>
      <c r="B809" t="s">
        <v>1806</v>
      </c>
      <c r="C809">
        <v>51</v>
      </c>
      <c r="D809">
        <v>46</v>
      </c>
      <c r="E809">
        <f t="shared" si="48"/>
        <v>5</v>
      </c>
      <c r="F809" t="s">
        <v>1953</v>
      </c>
      <c r="G809" t="str">
        <f>IFERROR(VLOOKUP($A809,Sheet2!$A$2:$C$397,2,FALSE),"C")</f>
        <v>C</v>
      </c>
      <c r="H809">
        <f>IFERROR(VLOOKUP($A809,Sheet2!$A$2:$C$397,3,FALSE),0)</f>
        <v>0</v>
      </c>
      <c r="I809">
        <f>VLOOKUP($G809,Sheet2!$F$4:$G$16,2,FALSE)</f>
        <v>2</v>
      </c>
      <c r="J809">
        <f t="shared" si="49"/>
        <v>51</v>
      </c>
      <c r="K809">
        <f t="shared" si="50"/>
        <v>46</v>
      </c>
      <c r="L809">
        <f t="shared" si="51"/>
        <v>5</v>
      </c>
    </row>
    <row r="810" spans="1:12" x14ac:dyDescent="0.3">
      <c r="A810" t="s">
        <v>4</v>
      </c>
      <c r="B810" t="s">
        <v>737</v>
      </c>
      <c r="C810">
        <v>50</v>
      </c>
      <c r="D810">
        <v>48</v>
      </c>
      <c r="E810">
        <f t="shared" si="48"/>
        <v>2</v>
      </c>
      <c r="F810" t="s">
        <v>1953</v>
      </c>
      <c r="G810" t="str">
        <f>IFERROR(VLOOKUP($A810,Sheet2!$A$2:$C$397,2,FALSE),"C")</f>
        <v>A-</v>
      </c>
      <c r="H810">
        <f>IFERROR(VLOOKUP($A810,Sheet2!$A$2:$C$397,3,FALSE),0)</f>
        <v>0.80923076999999999</v>
      </c>
      <c r="I810">
        <f>VLOOKUP($G810,Sheet2!$F$4:$G$16,2,FALSE)</f>
        <v>3.7</v>
      </c>
      <c r="J810">
        <f t="shared" si="49"/>
        <v>49.595384615</v>
      </c>
      <c r="K810">
        <f t="shared" si="50"/>
        <v>48.404615385</v>
      </c>
      <c r="L810">
        <f t="shared" si="51"/>
        <v>1.1907692300000008</v>
      </c>
    </row>
    <row r="811" spans="1:12" x14ac:dyDescent="0.3">
      <c r="A811" t="s">
        <v>366</v>
      </c>
      <c r="B811" t="s">
        <v>836</v>
      </c>
      <c r="C811">
        <v>50</v>
      </c>
      <c r="D811">
        <v>47</v>
      </c>
      <c r="E811">
        <f t="shared" si="48"/>
        <v>3</v>
      </c>
      <c r="F811" t="s">
        <v>1953</v>
      </c>
      <c r="G811" t="str">
        <f>IFERROR(VLOOKUP($A811,Sheet2!$A$2:$C$397,2,FALSE),"C")</f>
        <v>A</v>
      </c>
      <c r="H811">
        <f>IFERROR(VLOOKUP($A811,Sheet2!$A$2:$C$397,3,FALSE),0)</f>
        <v>-1.5</v>
      </c>
      <c r="I811">
        <f>VLOOKUP($G811,Sheet2!$F$4:$G$16,2,FALSE)</f>
        <v>4</v>
      </c>
      <c r="J811">
        <f t="shared" si="49"/>
        <v>50.75</v>
      </c>
      <c r="K811">
        <f t="shared" si="50"/>
        <v>46.25</v>
      </c>
      <c r="L811">
        <f t="shared" si="51"/>
        <v>4.5</v>
      </c>
    </row>
    <row r="812" spans="1:12" x14ac:dyDescent="0.3">
      <c r="A812" t="s">
        <v>5</v>
      </c>
      <c r="B812" t="s">
        <v>1807</v>
      </c>
      <c r="C812">
        <v>49</v>
      </c>
      <c r="D812">
        <v>46</v>
      </c>
      <c r="E812">
        <f t="shared" si="48"/>
        <v>3</v>
      </c>
      <c r="F812" t="s">
        <v>1953</v>
      </c>
      <c r="G812" t="str">
        <f>IFERROR(VLOOKUP($A812,Sheet2!$A$2:$C$397,2,FALSE),"C")</f>
        <v>A-</v>
      </c>
      <c r="H812">
        <f>IFERROR(VLOOKUP($A812,Sheet2!$A$2:$C$397,3,FALSE),0)</f>
        <v>0.43547944999999999</v>
      </c>
      <c r="I812">
        <f>VLOOKUP($G812,Sheet2!$F$4:$G$16,2,FALSE)</f>
        <v>3.7</v>
      </c>
      <c r="J812">
        <f t="shared" si="49"/>
        <v>48.782260274999999</v>
      </c>
      <c r="K812">
        <f t="shared" si="50"/>
        <v>46.217739725000001</v>
      </c>
      <c r="L812">
        <f t="shared" si="51"/>
        <v>2.5645205499999975</v>
      </c>
    </row>
    <row r="813" spans="1:12" x14ac:dyDescent="0.3">
      <c r="A813" t="s">
        <v>10</v>
      </c>
      <c r="B813" t="s">
        <v>738</v>
      </c>
      <c r="C813">
        <v>50</v>
      </c>
      <c r="D813">
        <v>46</v>
      </c>
      <c r="E813">
        <f t="shared" si="48"/>
        <v>4</v>
      </c>
      <c r="F813" t="s">
        <v>1953</v>
      </c>
      <c r="G813" t="str">
        <f>IFERROR(VLOOKUP($A813,Sheet2!$A$2:$C$397,2,FALSE),"C")</f>
        <v>B+</v>
      </c>
      <c r="H813">
        <f>IFERROR(VLOOKUP($A813,Sheet2!$A$2:$C$397,3,FALSE),0)</f>
        <v>0.59550000000000003</v>
      </c>
      <c r="I813">
        <f>VLOOKUP($G813,Sheet2!$F$4:$G$16,2,FALSE)</f>
        <v>3.3</v>
      </c>
      <c r="J813">
        <f t="shared" si="49"/>
        <v>49.702249999999999</v>
      </c>
      <c r="K813">
        <f t="shared" si="50"/>
        <v>46.297750000000001</v>
      </c>
      <c r="L813">
        <f t="shared" si="51"/>
        <v>3.4044999999999987</v>
      </c>
    </row>
    <row r="814" spans="1:12" x14ac:dyDescent="0.3">
      <c r="A814" t="s">
        <v>13</v>
      </c>
      <c r="B814" t="s">
        <v>739</v>
      </c>
      <c r="C814">
        <v>48</v>
      </c>
      <c r="D814">
        <v>50</v>
      </c>
      <c r="E814">
        <f t="shared" si="48"/>
        <v>-2</v>
      </c>
      <c r="F814" t="s">
        <v>1953</v>
      </c>
      <c r="G814" t="str">
        <f>IFERROR(VLOOKUP($A814,Sheet2!$A$2:$C$397,2,FALSE),"C")</f>
        <v>A+</v>
      </c>
      <c r="H814">
        <f>IFERROR(VLOOKUP($A814,Sheet2!$A$2:$C$397,3,FALSE),0)</f>
        <v>0.61341175999999997</v>
      </c>
      <c r="I814">
        <f>VLOOKUP($G814,Sheet2!$F$4:$G$16,2,FALSE)</f>
        <v>4</v>
      </c>
      <c r="J814">
        <f t="shared" si="49"/>
        <v>47.693294119999997</v>
      </c>
      <c r="K814">
        <f t="shared" si="50"/>
        <v>50.306705880000003</v>
      </c>
      <c r="L814">
        <f t="shared" si="51"/>
        <v>-2.6134117600000053</v>
      </c>
    </row>
    <row r="815" spans="1:12" x14ac:dyDescent="0.3">
      <c r="A815" t="s">
        <v>9</v>
      </c>
      <c r="B815" t="s">
        <v>739</v>
      </c>
      <c r="C815">
        <v>51</v>
      </c>
      <c r="D815">
        <v>46</v>
      </c>
      <c r="E815">
        <f t="shared" si="48"/>
        <v>5</v>
      </c>
      <c r="F815" t="s">
        <v>1953</v>
      </c>
      <c r="G815" t="str">
        <f>IFERROR(VLOOKUP($A815,Sheet2!$A$2:$C$397,2,FALSE),"C")</f>
        <v>B+</v>
      </c>
      <c r="H815">
        <f>IFERROR(VLOOKUP($A815,Sheet2!$A$2:$C$397,3,FALSE),0)</f>
        <v>6.0699999999999997E-2</v>
      </c>
      <c r="I815">
        <f>VLOOKUP($G815,Sheet2!$F$4:$G$16,2,FALSE)</f>
        <v>3.3</v>
      </c>
      <c r="J815">
        <f t="shared" si="49"/>
        <v>50.969650000000001</v>
      </c>
      <c r="K815">
        <f t="shared" si="50"/>
        <v>46.030349999999999</v>
      </c>
      <c r="L815">
        <f t="shared" si="51"/>
        <v>4.9393000000000029</v>
      </c>
    </row>
    <row r="816" spans="1:12" x14ac:dyDescent="0.3">
      <c r="A816" t="s">
        <v>9</v>
      </c>
      <c r="B816" t="s">
        <v>1808</v>
      </c>
      <c r="C816">
        <v>50</v>
      </c>
      <c r="D816">
        <v>46</v>
      </c>
      <c r="E816">
        <f t="shared" si="48"/>
        <v>4</v>
      </c>
      <c r="F816" t="s">
        <v>1953</v>
      </c>
      <c r="G816" t="str">
        <f>IFERROR(VLOOKUP($A816,Sheet2!$A$2:$C$397,2,FALSE),"C")</f>
        <v>B+</v>
      </c>
      <c r="H816">
        <f>IFERROR(VLOOKUP($A816,Sheet2!$A$2:$C$397,3,FALSE),0)</f>
        <v>6.0699999999999997E-2</v>
      </c>
      <c r="I816">
        <f>VLOOKUP($G816,Sheet2!$F$4:$G$16,2,FALSE)</f>
        <v>3.3</v>
      </c>
      <c r="J816">
        <f t="shared" si="49"/>
        <v>49.969650000000001</v>
      </c>
      <c r="K816">
        <f t="shared" si="50"/>
        <v>46.030349999999999</v>
      </c>
      <c r="L816">
        <f t="shared" si="51"/>
        <v>3.9393000000000029</v>
      </c>
    </row>
    <row r="817" spans="1:12" x14ac:dyDescent="0.3">
      <c r="A817" t="s">
        <v>13</v>
      </c>
      <c r="B817" t="s">
        <v>1809</v>
      </c>
      <c r="C817">
        <v>47</v>
      </c>
      <c r="D817">
        <v>50</v>
      </c>
      <c r="E817">
        <f t="shared" si="48"/>
        <v>-3</v>
      </c>
      <c r="F817" t="s">
        <v>1953</v>
      </c>
      <c r="G817" t="str">
        <f>IFERROR(VLOOKUP($A817,Sheet2!$A$2:$C$397,2,FALSE),"C")</f>
        <v>A+</v>
      </c>
      <c r="H817">
        <f>IFERROR(VLOOKUP($A817,Sheet2!$A$2:$C$397,3,FALSE),0)</f>
        <v>0.61341175999999997</v>
      </c>
      <c r="I817">
        <f>VLOOKUP($G817,Sheet2!$F$4:$G$16,2,FALSE)</f>
        <v>4</v>
      </c>
      <c r="J817">
        <f t="shared" si="49"/>
        <v>46.693294119999997</v>
      </c>
      <c r="K817">
        <f t="shared" si="50"/>
        <v>50.306705880000003</v>
      </c>
      <c r="L817">
        <f t="shared" si="51"/>
        <v>-3.6134117600000053</v>
      </c>
    </row>
    <row r="818" spans="1:12" x14ac:dyDescent="0.3">
      <c r="A818" t="s">
        <v>9</v>
      </c>
      <c r="B818" t="s">
        <v>1810</v>
      </c>
      <c r="C818">
        <v>50</v>
      </c>
      <c r="D818">
        <v>47</v>
      </c>
      <c r="E818">
        <f t="shared" si="48"/>
        <v>3</v>
      </c>
      <c r="F818" t="s">
        <v>1953</v>
      </c>
      <c r="G818" t="str">
        <f>IFERROR(VLOOKUP($A818,Sheet2!$A$2:$C$397,2,FALSE),"C")</f>
        <v>B+</v>
      </c>
      <c r="H818">
        <f>IFERROR(VLOOKUP($A818,Sheet2!$A$2:$C$397,3,FALSE),0)</f>
        <v>6.0699999999999997E-2</v>
      </c>
      <c r="I818">
        <f>VLOOKUP($G818,Sheet2!$F$4:$G$16,2,FALSE)</f>
        <v>3.3</v>
      </c>
      <c r="J818">
        <f t="shared" si="49"/>
        <v>49.969650000000001</v>
      </c>
      <c r="K818">
        <f t="shared" si="50"/>
        <v>47.030349999999999</v>
      </c>
      <c r="L818">
        <f t="shared" si="51"/>
        <v>2.9393000000000029</v>
      </c>
    </row>
    <row r="819" spans="1:12" x14ac:dyDescent="0.3">
      <c r="A819" t="s">
        <v>366</v>
      </c>
      <c r="B819" t="s">
        <v>842</v>
      </c>
      <c r="C819">
        <v>46</v>
      </c>
      <c r="D819">
        <v>48</v>
      </c>
      <c r="E819">
        <f t="shared" si="48"/>
        <v>-2</v>
      </c>
      <c r="F819" t="s">
        <v>1953</v>
      </c>
      <c r="G819" t="str">
        <f>IFERROR(VLOOKUP($A819,Sheet2!$A$2:$C$397,2,FALSE),"C")</f>
        <v>A</v>
      </c>
      <c r="H819">
        <f>IFERROR(VLOOKUP($A819,Sheet2!$A$2:$C$397,3,FALSE),0)</f>
        <v>-1.5</v>
      </c>
      <c r="I819">
        <f>VLOOKUP($G819,Sheet2!$F$4:$G$16,2,FALSE)</f>
        <v>4</v>
      </c>
      <c r="J819">
        <f t="shared" si="49"/>
        <v>46.75</v>
      </c>
      <c r="K819">
        <f t="shared" si="50"/>
        <v>47.25</v>
      </c>
      <c r="L819">
        <f t="shared" si="51"/>
        <v>-0.5</v>
      </c>
    </row>
    <row r="820" spans="1:12" x14ac:dyDescent="0.3">
      <c r="A820" t="s">
        <v>6</v>
      </c>
      <c r="B820" t="s">
        <v>1811</v>
      </c>
      <c r="C820">
        <v>49</v>
      </c>
      <c r="D820">
        <v>49</v>
      </c>
      <c r="E820">
        <f t="shared" si="48"/>
        <v>0</v>
      </c>
      <c r="F820" t="s">
        <v>1953</v>
      </c>
      <c r="G820" t="str">
        <f>IFERROR(VLOOKUP($A820,Sheet2!$A$2:$C$397,2,FALSE),"C")</f>
        <v>B</v>
      </c>
      <c r="H820">
        <f>IFERROR(VLOOKUP($A820,Sheet2!$A$2:$C$397,3,FALSE),0)</f>
        <v>0.25490195999999998</v>
      </c>
      <c r="I820">
        <f>VLOOKUP($G820,Sheet2!$F$4:$G$16,2,FALSE)</f>
        <v>3</v>
      </c>
      <c r="J820">
        <f t="shared" si="49"/>
        <v>48.872549020000001</v>
      </c>
      <c r="K820">
        <f t="shared" si="50"/>
        <v>49.127450979999999</v>
      </c>
      <c r="L820">
        <f t="shared" si="51"/>
        <v>-0.25490195999999798</v>
      </c>
    </row>
    <row r="821" spans="1:12" x14ac:dyDescent="0.3">
      <c r="A821" t="s">
        <v>4</v>
      </c>
      <c r="B821" t="s">
        <v>1811</v>
      </c>
      <c r="C821">
        <v>48</v>
      </c>
      <c r="D821">
        <v>49</v>
      </c>
      <c r="E821">
        <f t="shared" si="48"/>
        <v>-1</v>
      </c>
      <c r="F821" t="s">
        <v>1953</v>
      </c>
      <c r="G821" t="str">
        <f>IFERROR(VLOOKUP($A821,Sheet2!$A$2:$C$397,2,FALSE),"C")</f>
        <v>A-</v>
      </c>
      <c r="H821">
        <f>IFERROR(VLOOKUP($A821,Sheet2!$A$2:$C$397,3,FALSE),0)</f>
        <v>0.80923076999999999</v>
      </c>
      <c r="I821">
        <f>VLOOKUP($G821,Sheet2!$F$4:$G$16,2,FALSE)</f>
        <v>3.7</v>
      </c>
      <c r="J821">
        <f t="shared" si="49"/>
        <v>47.595384615</v>
      </c>
      <c r="K821">
        <f t="shared" si="50"/>
        <v>49.404615385</v>
      </c>
      <c r="L821">
        <f t="shared" si="51"/>
        <v>-1.8092307699999992</v>
      </c>
    </row>
    <row r="822" spans="1:12" x14ac:dyDescent="0.3">
      <c r="A822" t="s">
        <v>373</v>
      </c>
      <c r="B822" t="s">
        <v>743</v>
      </c>
      <c r="C822">
        <v>48</v>
      </c>
      <c r="D822">
        <v>47</v>
      </c>
      <c r="E822">
        <f t="shared" si="48"/>
        <v>1</v>
      </c>
      <c r="F822" t="s">
        <v>1953</v>
      </c>
      <c r="G822" t="str">
        <f>IFERROR(VLOOKUP($A822,Sheet2!$A$2:$C$397,2,FALSE),"C")</f>
        <v>A-</v>
      </c>
      <c r="H822">
        <f>IFERROR(VLOOKUP($A822,Sheet2!$A$2:$C$397,3,FALSE),0)</f>
        <v>-0.42716980999999998</v>
      </c>
      <c r="I822">
        <f>VLOOKUP($G822,Sheet2!$F$4:$G$16,2,FALSE)</f>
        <v>3.7</v>
      </c>
      <c r="J822">
        <f t="shared" si="49"/>
        <v>48.213584904999998</v>
      </c>
      <c r="K822">
        <f t="shared" si="50"/>
        <v>46.786415095000002</v>
      </c>
      <c r="L822">
        <f t="shared" si="51"/>
        <v>1.4271698099999952</v>
      </c>
    </row>
    <row r="823" spans="1:12" x14ac:dyDescent="0.3">
      <c r="A823" t="s">
        <v>9</v>
      </c>
      <c r="B823" t="s">
        <v>1812</v>
      </c>
      <c r="C823">
        <v>49</v>
      </c>
      <c r="D823">
        <v>48</v>
      </c>
      <c r="E823">
        <f t="shared" si="48"/>
        <v>1</v>
      </c>
      <c r="F823" t="s">
        <v>1953</v>
      </c>
      <c r="G823" t="str">
        <f>IFERROR(VLOOKUP($A823,Sheet2!$A$2:$C$397,2,FALSE),"C")</f>
        <v>B+</v>
      </c>
      <c r="H823">
        <f>IFERROR(VLOOKUP($A823,Sheet2!$A$2:$C$397,3,FALSE),0)</f>
        <v>6.0699999999999997E-2</v>
      </c>
      <c r="I823">
        <f>VLOOKUP($G823,Sheet2!$F$4:$G$16,2,FALSE)</f>
        <v>3.3</v>
      </c>
      <c r="J823">
        <f t="shared" si="49"/>
        <v>48.969650000000001</v>
      </c>
      <c r="K823">
        <f t="shared" si="50"/>
        <v>48.030349999999999</v>
      </c>
      <c r="L823">
        <f t="shared" si="51"/>
        <v>0.93930000000000291</v>
      </c>
    </row>
    <row r="824" spans="1:12" x14ac:dyDescent="0.3">
      <c r="A824" t="s">
        <v>8</v>
      </c>
      <c r="B824" t="s">
        <v>745</v>
      </c>
      <c r="C824">
        <v>49</v>
      </c>
      <c r="D824">
        <v>50</v>
      </c>
      <c r="E824">
        <f t="shared" si="48"/>
        <v>-1</v>
      </c>
      <c r="F824" t="s">
        <v>1953</v>
      </c>
      <c r="G824" t="str">
        <f>IFERROR(VLOOKUP($A824,Sheet2!$A$2:$C$397,2,FALSE),"C")</f>
        <v>B</v>
      </c>
      <c r="H824">
        <f>IFERROR(VLOOKUP($A824,Sheet2!$A$2:$C$397,3,FALSE),0)</f>
        <v>-0.97508196999999996</v>
      </c>
      <c r="I824">
        <f>VLOOKUP($G824,Sheet2!$F$4:$G$16,2,FALSE)</f>
        <v>3</v>
      </c>
      <c r="J824">
        <f t="shared" si="49"/>
        <v>49.487540985000003</v>
      </c>
      <c r="K824">
        <f t="shared" si="50"/>
        <v>49.512459014999997</v>
      </c>
      <c r="L824">
        <f t="shared" si="51"/>
        <v>-2.4918029999994928E-2</v>
      </c>
    </row>
    <row r="825" spans="1:12" x14ac:dyDescent="0.3">
      <c r="A825" t="s">
        <v>366</v>
      </c>
      <c r="B825" t="s">
        <v>845</v>
      </c>
      <c r="C825">
        <v>49</v>
      </c>
      <c r="D825">
        <v>46</v>
      </c>
      <c r="E825">
        <f t="shared" si="48"/>
        <v>3</v>
      </c>
      <c r="F825" t="s">
        <v>1953</v>
      </c>
      <c r="G825" t="str">
        <f>IFERROR(VLOOKUP($A825,Sheet2!$A$2:$C$397,2,FALSE),"C")</f>
        <v>A</v>
      </c>
      <c r="H825">
        <f>IFERROR(VLOOKUP($A825,Sheet2!$A$2:$C$397,3,FALSE),0)</f>
        <v>-1.5</v>
      </c>
      <c r="I825">
        <f>VLOOKUP($G825,Sheet2!$F$4:$G$16,2,FALSE)</f>
        <v>4</v>
      </c>
      <c r="J825">
        <f t="shared" si="49"/>
        <v>49.75</v>
      </c>
      <c r="K825">
        <f t="shared" si="50"/>
        <v>45.25</v>
      </c>
      <c r="L825">
        <f t="shared" si="51"/>
        <v>4.5</v>
      </c>
    </row>
    <row r="826" spans="1:12" x14ac:dyDescent="0.3">
      <c r="A826" t="s">
        <v>10</v>
      </c>
      <c r="B826" t="s">
        <v>746</v>
      </c>
      <c r="C826">
        <v>49</v>
      </c>
      <c r="D826">
        <v>48</v>
      </c>
      <c r="E826">
        <f t="shared" si="48"/>
        <v>1</v>
      </c>
      <c r="F826" t="s">
        <v>1953</v>
      </c>
      <c r="G826" t="str">
        <f>IFERROR(VLOOKUP($A826,Sheet2!$A$2:$C$397,2,FALSE),"C")</f>
        <v>B+</v>
      </c>
      <c r="H826">
        <f>IFERROR(VLOOKUP($A826,Sheet2!$A$2:$C$397,3,FALSE),0)</f>
        <v>0.59550000000000003</v>
      </c>
      <c r="I826">
        <f>VLOOKUP($G826,Sheet2!$F$4:$G$16,2,FALSE)</f>
        <v>3.3</v>
      </c>
      <c r="J826">
        <f t="shared" si="49"/>
        <v>48.702249999999999</v>
      </c>
      <c r="K826">
        <f t="shared" si="50"/>
        <v>48.297750000000001</v>
      </c>
      <c r="L826">
        <f t="shared" si="51"/>
        <v>0.40449999999999875</v>
      </c>
    </row>
    <row r="827" spans="1:12" x14ac:dyDescent="0.3">
      <c r="A827" t="s">
        <v>4</v>
      </c>
      <c r="B827" t="s">
        <v>749</v>
      </c>
      <c r="C827">
        <v>49</v>
      </c>
      <c r="D827">
        <v>48</v>
      </c>
      <c r="E827">
        <f t="shared" si="48"/>
        <v>1</v>
      </c>
      <c r="F827" t="s">
        <v>1953</v>
      </c>
      <c r="G827" t="str">
        <f>IFERROR(VLOOKUP($A827,Sheet2!$A$2:$C$397,2,FALSE),"C")</f>
        <v>A-</v>
      </c>
      <c r="H827">
        <f>IFERROR(VLOOKUP($A827,Sheet2!$A$2:$C$397,3,FALSE),0)</f>
        <v>0.80923076999999999</v>
      </c>
      <c r="I827">
        <f>VLOOKUP($G827,Sheet2!$F$4:$G$16,2,FALSE)</f>
        <v>3.7</v>
      </c>
      <c r="J827">
        <f t="shared" si="49"/>
        <v>48.595384615</v>
      </c>
      <c r="K827">
        <f t="shared" si="50"/>
        <v>48.404615385</v>
      </c>
      <c r="L827">
        <f t="shared" si="51"/>
        <v>0.19076923000000079</v>
      </c>
    </row>
    <row r="828" spans="1:12" x14ac:dyDescent="0.3">
      <c r="A828" t="s">
        <v>366</v>
      </c>
      <c r="B828" t="s">
        <v>849</v>
      </c>
      <c r="C828">
        <v>47</v>
      </c>
      <c r="D828">
        <v>49</v>
      </c>
      <c r="E828">
        <f t="shared" si="48"/>
        <v>-2</v>
      </c>
      <c r="F828" t="s">
        <v>1953</v>
      </c>
      <c r="G828" t="str">
        <f>IFERROR(VLOOKUP($A828,Sheet2!$A$2:$C$397,2,FALSE),"C")</f>
        <v>A</v>
      </c>
      <c r="H828">
        <f>IFERROR(VLOOKUP($A828,Sheet2!$A$2:$C$397,3,FALSE),0)</f>
        <v>-1.5</v>
      </c>
      <c r="I828">
        <f>VLOOKUP($G828,Sheet2!$F$4:$G$16,2,FALSE)</f>
        <v>4</v>
      </c>
      <c r="J828">
        <f t="shared" si="49"/>
        <v>47.75</v>
      </c>
      <c r="K828">
        <f t="shared" si="50"/>
        <v>48.25</v>
      </c>
      <c r="L828">
        <f t="shared" si="51"/>
        <v>-0.5</v>
      </c>
    </row>
    <row r="829" spans="1:12" x14ac:dyDescent="0.3">
      <c r="A829" t="s">
        <v>5</v>
      </c>
      <c r="B829" t="s">
        <v>1813</v>
      </c>
      <c r="C829">
        <v>44</v>
      </c>
      <c r="D829">
        <v>46</v>
      </c>
      <c r="E829">
        <f t="shared" si="48"/>
        <v>-2</v>
      </c>
      <c r="F829" t="s">
        <v>1953</v>
      </c>
      <c r="G829" t="str">
        <f>IFERROR(VLOOKUP($A829,Sheet2!$A$2:$C$397,2,FALSE),"C")</f>
        <v>A-</v>
      </c>
      <c r="H829">
        <f>IFERROR(VLOOKUP($A829,Sheet2!$A$2:$C$397,3,FALSE),0)</f>
        <v>0.43547944999999999</v>
      </c>
      <c r="I829">
        <f>VLOOKUP($G829,Sheet2!$F$4:$G$16,2,FALSE)</f>
        <v>3.7</v>
      </c>
      <c r="J829">
        <f t="shared" si="49"/>
        <v>43.782260274999999</v>
      </c>
      <c r="K829">
        <f t="shared" si="50"/>
        <v>46.217739725000001</v>
      </c>
      <c r="L829">
        <f t="shared" si="51"/>
        <v>-2.4354794500000025</v>
      </c>
    </row>
    <row r="830" spans="1:12" x14ac:dyDescent="0.3">
      <c r="A830" t="s">
        <v>2</v>
      </c>
      <c r="B830" t="s">
        <v>1814</v>
      </c>
      <c r="C830">
        <v>49</v>
      </c>
      <c r="D830">
        <v>46</v>
      </c>
      <c r="E830">
        <f t="shared" si="48"/>
        <v>3</v>
      </c>
      <c r="F830" t="s">
        <v>1953</v>
      </c>
      <c r="G830" t="str">
        <f>IFERROR(VLOOKUP($A830,Sheet2!$A$2:$C$397,2,FALSE),"C")</f>
        <v>B-</v>
      </c>
      <c r="H830">
        <f>IFERROR(VLOOKUP($A830,Sheet2!$A$2:$C$397,3,FALSE),0)</f>
        <v>8.7878789999999998E-2</v>
      </c>
      <c r="I830">
        <f>VLOOKUP($G830,Sheet2!$F$4:$G$16,2,FALSE)</f>
        <v>2.7</v>
      </c>
      <c r="J830">
        <f t="shared" si="49"/>
        <v>48.956060604999998</v>
      </c>
      <c r="K830">
        <f t="shared" si="50"/>
        <v>46.043939395000002</v>
      </c>
      <c r="L830">
        <f t="shared" si="51"/>
        <v>2.9121212099999951</v>
      </c>
    </row>
    <row r="831" spans="1:12" x14ac:dyDescent="0.3">
      <c r="A831" t="s">
        <v>12</v>
      </c>
      <c r="B831" t="s">
        <v>1815</v>
      </c>
      <c r="C831">
        <v>47</v>
      </c>
      <c r="D831">
        <v>47</v>
      </c>
      <c r="E831">
        <f t="shared" si="48"/>
        <v>0</v>
      </c>
      <c r="F831" t="s">
        <v>1953</v>
      </c>
      <c r="G831" t="str">
        <f>IFERROR(VLOOKUP($A831,Sheet2!$A$2:$C$397,2,FALSE),"C")</f>
        <v>A</v>
      </c>
      <c r="H831">
        <f>IFERROR(VLOOKUP($A831,Sheet2!$A$2:$C$397,3,FALSE),0)</f>
        <v>-0.45775194000000002</v>
      </c>
      <c r="I831">
        <f>VLOOKUP($G831,Sheet2!$F$4:$G$16,2,FALSE)</f>
        <v>4</v>
      </c>
      <c r="J831">
        <f t="shared" si="49"/>
        <v>47.228875969999997</v>
      </c>
      <c r="K831">
        <f t="shared" si="50"/>
        <v>46.771124030000003</v>
      </c>
      <c r="L831">
        <f t="shared" si="51"/>
        <v>0.45775193999999431</v>
      </c>
    </row>
    <row r="832" spans="1:12" x14ac:dyDescent="0.3">
      <c r="A832" t="s">
        <v>10</v>
      </c>
      <c r="B832" t="s">
        <v>751</v>
      </c>
      <c r="C832">
        <v>48</v>
      </c>
      <c r="D832">
        <v>47</v>
      </c>
      <c r="E832">
        <f t="shared" si="48"/>
        <v>1</v>
      </c>
      <c r="F832" t="s">
        <v>1953</v>
      </c>
      <c r="G832" t="str">
        <f>IFERROR(VLOOKUP($A832,Sheet2!$A$2:$C$397,2,FALSE),"C")</f>
        <v>B+</v>
      </c>
      <c r="H832">
        <f>IFERROR(VLOOKUP($A832,Sheet2!$A$2:$C$397,3,FALSE),0)</f>
        <v>0.59550000000000003</v>
      </c>
      <c r="I832">
        <f>VLOOKUP($G832,Sheet2!$F$4:$G$16,2,FALSE)</f>
        <v>3.3</v>
      </c>
      <c r="J832">
        <f t="shared" si="49"/>
        <v>47.702249999999999</v>
      </c>
      <c r="K832">
        <f t="shared" si="50"/>
        <v>47.297750000000001</v>
      </c>
      <c r="L832">
        <f t="shared" si="51"/>
        <v>0.40449999999999875</v>
      </c>
    </row>
    <row r="833" spans="1:12" x14ac:dyDescent="0.3">
      <c r="A833" t="s">
        <v>13</v>
      </c>
      <c r="B833" t="s">
        <v>753</v>
      </c>
      <c r="C833">
        <v>47</v>
      </c>
      <c r="D833">
        <v>49</v>
      </c>
      <c r="E833">
        <f t="shared" si="48"/>
        <v>-2</v>
      </c>
      <c r="F833" t="s">
        <v>1953</v>
      </c>
      <c r="G833" t="str">
        <f>IFERROR(VLOOKUP($A833,Sheet2!$A$2:$C$397,2,FALSE),"C")</f>
        <v>A+</v>
      </c>
      <c r="H833">
        <f>IFERROR(VLOOKUP($A833,Sheet2!$A$2:$C$397,3,FALSE),0)</f>
        <v>0.61341175999999997</v>
      </c>
      <c r="I833">
        <f>VLOOKUP($G833,Sheet2!$F$4:$G$16,2,FALSE)</f>
        <v>4</v>
      </c>
      <c r="J833">
        <f t="shared" si="49"/>
        <v>46.693294119999997</v>
      </c>
      <c r="K833">
        <f t="shared" si="50"/>
        <v>49.306705880000003</v>
      </c>
      <c r="L833">
        <f t="shared" si="51"/>
        <v>-2.6134117600000053</v>
      </c>
    </row>
    <row r="834" spans="1:12" x14ac:dyDescent="0.3">
      <c r="A834" t="s">
        <v>15</v>
      </c>
      <c r="B834" t="s">
        <v>753</v>
      </c>
      <c r="C834">
        <v>45</v>
      </c>
      <c r="D834">
        <v>49</v>
      </c>
      <c r="E834">
        <f t="shared" si="48"/>
        <v>-4</v>
      </c>
      <c r="F834" t="s">
        <v>1953</v>
      </c>
      <c r="G834" t="str">
        <f>IFERROR(VLOOKUP($A834,Sheet2!$A$2:$C$397,2,FALSE),"C")</f>
        <v>A-</v>
      </c>
      <c r="H834">
        <f>IFERROR(VLOOKUP($A834,Sheet2!$A$2:$C$397,3,FALSE),0)</f>
        <v>6.8150290000000002E-2</v>
      </c>
      <c r="I834">
        <f>VLOOKUP($G834,Sheet2!$F$4:$G$16,2,FALSE)</f>
        <v>3.7</v>
      </c>
      <c r="J834">
        <f t="shared" si="49"/>
        <v>44.965924854999997</v>
      </c>
      <c r="K834">
        <f t="shared" si="50"/>
        <v>49.034075145000003</v>
      </c>
      <c r="L834">
        <f t="shared" si="51"/>
        <v>-4.0681502900000055</v>
      </c>
    </row>
    <row r="835" spans="1:12" x14ac:dyDescent="0.3">
      <c r="A835" t="s">
        <v>11</v>
      </c>
      <c r="B835" t="s">
        <v>751</v>
      </c>
      <c r="C835">
        <v>50</v>
      </c>
      <c r="D835">
        <v>43</v>
      </c>
      <c r="E835">
        <f t="shared" ref="E835:E898" si="52">C835-D835</f>
        <v>7</v>
      </c>
      <c r="F835" t="s">
        <v>1953</v>
      </c>
      <c r="G835" t="str">
        <f>IFERROR(VLOOKUP($A835,Sheet2!$A$2:$C$397,2,FALSE),"C")</f>
        <v>B-</v>
      </c>
      <c r="H835">
        <f>IFERROR(VLOOKUP($A835,Sheet2!$A$2:$C$397,3,FALSE),0)</f>
        <v>0.62980391999999996</v>
      </c>
      <c r="I835">
        <f>VLOOKUP($G835,Sheet2!$F$4:$G$16,2,FALSE)</f>
        <v>2.7</v>
      </c>
      <c r="J835">
        <f t="shared" ref="J835:J898" si="53">IF(OR($F835="Bush",$F835="Trump"),C835+(H835/2),C835-(H835/2))</f>
        <v>49.68509804</v>
      </c>
      <c r="K835">
        <f t="shared" ref="K835:K898" si="54">IF(OR($F835="Bush",$F835="Trump"),D835-(H835/2),D835+(H835/2))</f>
        <v>43.31490196</v>
      </c>
      <c r="L835">
        <f t="shared" ref="L835:L898" si="55">J835-K835</f>
        <v>6.3701960799999995</v>
      </c>
    </row>
    <row r="836" spans="1:12" x14ac:dyDescent="0.3">
      <c r="A836" t="s">
        <v>9</v>
      </c>
      <c r="B836" t="s">
        <v>755</v>
      </c>
      <c r="C836">
        <v>50</v>
      </c>
      <c r="D836">
        <v>49</v>
      </c>
      <c r="E836">
        <f t="shared" si="52"/>
        <v>1</v>
      </c>
      <c r="F836" t="s">
        <v>1953</v>
      </c>
      <c r="G836" t="str">
        <f>IFERROR(VLOOKUP($A836,Sheet2!$A$2:$C$397,2,FALSE),"C")</f>
        <v>B+</v>
      </c>
      <c r="H836">
        <f>IFERROR(VLOOKUP($A836,Sheet2!$A$2:$C$397,3,FALSE),0)</f>
        <v>6.0699999999999997E-2</v>
      </c>
      <c r="I836">
        <f>VLOOKUP($G836,Sheet2!$F$4:$G$16,2,FALSE)</f>
        <v>3.3</v>
      </c>
      <c r="J836">
        <f t="shared" si="53"/>
        <v>49.969650000000001</v>
      </c>
      <c r="K836">
        <f t="shared" si="54"/>
        <v>49.030349999999999</v>
      </c>
      <c r="L836">
        <f t="shared" si="55"/>
        <v>0.93930000000000291</v>
      </c>
    </row>
    <row r="837" spans="1:12" x14ac:dyDescent="0.3">
      <c r="A837" t="s">
        <v>756</v>
      </c>
      <c r="B837" t="s">
        <v>757</v>
      </c>
      <c r="C837">
        <v>45</v>
      </c>
      <c r="D837">
        <v>54</v>
      </c>
      <c r="E837">
        <f t="shared" si="52"/>
        <v>-9</v>
      </c>
      <c r="F837" t="s">
        <v>1953</v>
      </c>
      <c r="G837" t="str">
        <f>IFERROR(VLOOKUP($A837,Sheet2!$A$2:$C$397,2,FALSE),"C")</f>
        <v>C</v>
      </c>
      <c r="H837">
        <f>IFERROR(VLOOKUP($A837,Sheet2!$A$2:$C$397,3,FALSE),0)</f>
        <v>0</v>
      </c>
      <c r="I837">
        <f>VLOOKUP($G837,Sheet2!$F$4:$G$16,2,FALSE)</f>
        <v>2</v>
      </c>
      <c r="J837">
        <f t="shared" si="53"/>
        <v>45</v>
      </c>
      <c r="K837">
        <f t="shared" si="54"/>
        <v>54</v>
      </c>
      <c r="L837">
        <f t="shared" si="55"/>
        <v>-9</v>
      </c>
    </row>
    <row r="838" spans="1:12" x14ac:dyDescent="0.3">
      <c r="A838" t="s">
        <v>366</v>
      </c>
      <c r="B838" t="s">
        <v>852</v>
      </c>
      <c r="C838">
        <v>48</v>
      </c>
      <c r="D838">
        <v>43</v>
      </c>
      <c r="E838">
        <f t="shared" si="52"/>
        <v>5</v>
      </c>
      <c r="F838" t="s">
        <v>1953</v>
      </c>
      <c r="G838" t="str">
        <f>IFERROR(VLOOKUP($A838,Sheet2!$A$2:$C$397,2,FALSE),"C")</f>
        <v>A</v>
      </c>
      <c r="H838">
        <f>IFERROR(VLOOKUP($A838,Sheet2!$A$2:$C$397,3,FALSE),0)</f>
        <v>-1.5</v>
      </c>
      <c r="I838">
        <f>VLOOKUP($G838,Sheet2!$F$4:$G$16,2,FALSE)</f>
        <v>4</v>
      </c>
      <c r="J838">
        <f t="shared" si="53"/>
        <v>48.75</v>
      </c>
      <c r="K838">
        <f t="shared" si="54"/>
        <v>42.25</v>
      </c>
      <c r="L838">
        <f t="shared" si="55"/>
        <v>6.5</v>
      </c>
    </row>
    <row r="839" spans="1:12" x14ac:dyDescent="0.3">
      <c r="A839" t="s">
        <v>4</v>
      </c>
      <c r="B839" t="s">
        <v>759</v>
      </c>
      <c r="C839">
        <v>47</v>
      </c>
      <c r="D839">
        <v>48</v>
      </c>
      <c r="E839">
        <f t="shared" si="52"/>
        <v>-1</v>
      </c>
      <c r="F839" t="s">
        <v>1953</v>
      </c>
      <c r="G839" t="str">
        <f>IFERROR(VLOOKUP($A839,Sheet2!$A$2:$C$397,2,FALSE),"C")</f>
        <v>A-</v>
      </c>
      <c r="H839">
        <f>IFERROR(VLOOKUP($A839,Sheet2!$A$2:$C$397,3,FALSE),0)</f>
        <v>0.80923076999999999</v>
      </c>
      <c r="I839">
        <f>VLOOKUP($G839,Sheet2!$F$4:$G$16,2,FALSE)</f>
        <v>3.7</v>
      </c>
      <c r="J839">
        <f t="shared" si="53"/>
        <v>46.595384615</v>
      </c>
      <c r="K839">
        <f t="shared" si="54"/>
        <v>48.404615385</v>
      </c>
      <c r="L839">
        <f t="shared" si="55"/>
        <v>-1.8092307699999992</v>
      </c>
    </row>
    <row r="840" spans="1:12" x14ac:dyDescent="0.3">
      <c r="A840" t="s">
        <v>505</v>
      </c>
      <c r="B840" t="s">
        <v>760</v>
      </c>
      <c r="C840">
        <v>53</v>
      </c>
      <c r="D840">
        <v>44</v>
      </c>
      <c r="E840">
        <f t="shared" si="52"/>
        <v>9</v>
      </c>
      <c r="F840" t="s">
        <v>1953</v>
      </c>
      <c r="G840" t="str">
        <f>IFERROR(VLOOKUP($A840,Sheet2!$A$2:$C$397,2,FALSE),"C")</f>
        <v>C</v>
      </c>
      <c r="H840">
        <f>IFERROR(VLOOKUP($A840,Sheet2!$A$2:$C$397,3,FALSE),0)</f>
        <v>0</v>
      </c>
      <c r="I840">
        <f>VLOOKUP($G840,Sheet2!$F$4:$G$16,2,FALSE)</f>
        <v>2</v>
      </c>
      <c r="J840">
        <f t="shared" si="53"/>
        <v>53</v>
      </c>
      <c r="K840">
        <f t="shared" si="54"/>
        <v>44</v>
      </c>
      <c r="L840">
        <f t="shared" si="55"/>
        <v>9</v>
      </c>
    </row>
    <row r="841" spans="1:12" x14ac:dyDescent="0.3">
      <c r="A841" t="s">
        <v>6</v>
      </c>
      <c r="B841" t="s">
        <v>760</v>
      </c>
      <c r="C841">
        <v>49</v>
      </c>
      <c r="D841">
        <v>48</v>
      </c>
      <c r="E841">
        <f t="shared" si="52"/>
        <v>1</v>
      </c>
      <c r="F841" t="s">
        <v>1953</v>
      </c>
      <c r="G841" t="str">
        <f>IFERROR(VLOOKUP($A841,Sheet2!$A$2:$C$397,2,FALSE),"C")</f>
        <v>B</v>
      </c>
      <c r="H841">
        <f>IFERROR(VLOOKUP($A841,Sheet2!$A$2:$C$397,3,FALSE),0)</f>
        <v>0.25490195999999998</v>
      </c>
      <c r="I841">
        <f>VLOOKUP($G841,Sheet2!$F$4:$G$16,2,FALSE)</f>
        <v>3</v>
      </c>
      <c r="J841">
        <f t="shared" si="53"/>
        <v>48.872549020000001</v>
      </c>
      <c r="K841">
        <f t="shared" si="54"/>
        <v>48.127450979999999</v>
      </c>
      <c r="L841">
        <f t="shared" si="55"/>
        <v>0.74509804000000202</v>
      </c>
    </row>
    <row r="842" spans="1:12" x14ac:dyDescent="0.3">
      <c r="A842" t="s">
        <v>11</v>
      </c>
      <c r="B842" t="s">
        <v>762</v>
      </c>
      <c r="C842">
        <v>47</v>
      </c>
      <c r="D842">
        <v>45</v>
      </c>
      <c r="E842">
        <f t="shared" si="52"/>
        <v>2</v>
      </c>
      <c r="F842" t="s">
        <v>1953</v>
      </c>
      <c r="G842" t="str">
        <f>IFERROR(VLOOKUP($A842,Sheet2!$A$2:$C$397,2,FALSE),"C")</f>
        <v>B-</v>
      </c>
      <c r="H842">
        <f>IFERROR(VLOOKUP($A842,Sheet2!$A$2:$C$397,3,FALSE),0)</f>
        <v>0.62980391999999996</v>
      </c>
      <c r="I842">
        <f>VLOOKUP($G842,Sheet2!$F$4:$G$16,2,FALSE)</f>
        <v>2.7</v>
      </c>
      <c r="J842">
        <f t="shared" si="53"/>
        <v>46.68509804</v>
      </c>
      <c r="K842">
        <f t="shared" si="54"/>
        <v>45.31490196</v>
      </c>
      <c r="L842">
        <f t="shared" si="55"/>
        <v>1.3701960799999995</v>
      </c>
    </row>
    <row r="843" spans="1:12" x14ac:dyDescent="0.3">
      <c r="A843" t="s">
        <v>10</v>
      </c>
      <c r="B843" t="s">
        <v>764</v>
      </c>
      <c r="C843">
        <v>47</v>
      </c>
      <c r="D843">
        <v>50</v>
      </c>
      <c r="E843">
        <f t="shared" si="52"/>
        <v>-3</v>
      </c>
      <c r="F843" t="s">
        <v>1953</v>
      </c>
      <c r="G843" t="str">
        <f>IFERROR(VLOOKUP($A843,Sheet2!$A$2:$C$397,2,FALSE),"C")</f>
        <v>B+</v>
      </c>
      <c r="H843">
        <f>IFERROR(VLOOKUP($A843,Sheet2!$A$2:$C$397,3,FALSE),0)</f>
        <v>0.59550000000000003</v>
      </c>
      <c r="I843">
        <f>VLOOKUP($G843,Sheet2!$F$4:$G$16,2,FALSE)</f>
        <v>3.3</v>
      </c>
      <c r="J843">
        <f t="shared" si="53"/>
        <v>46.702249999999999</v>
      </c>
      <c r="K843">
        <f t="shared" si="54"/>
        <v>50.297750000000001</v>
      </c>
      <c r="L843">
        <f t="shared" si="55"/>
        <v>-3.5955000000000013</v>
      </c>
    </row>
    <row r="844" spans="1:12" x14ac:dyDescent="0.3">
      <c r="A844" t="s">
        <v>366</v>
      </c>
      <c r="B844" t="s">
        <v>855</v>
      </c>
      <c r="C844">
        <v>49</v>
      </c>
      <c r="D844">
        <v>45</v>
      </c>
      <c r="E844">
        <f t="shared" si="52"/>
        <v>4</v>
      </c>
      <c r="F844" t="s">
        <v>1953</v>
      </c>
      <c r="G844" t="str">
        <f>IFERROR(VLOOKUP($A844,Sheet2!$A$2:$C$397,2,FALSE),"C")</f>
        <v>A</v>
      </c>
      <c r="H844">
        <f>IFERROR(VLOOKUP($A844,Sheet2!$A$2:$C$397,3,FALSE),0)</f>
        <v>-1.5</v>
      </c>
      <c r="I844">
        <f>VLOOKUP($G844,Sheet2!$F$4:$G$16,2,FALSE)</f>
        <v>4</v>
      </c>
      <c r="J844">
        <f t="shared" si="53"/>
        <v>49.75</v>
      </c>
      <c r="K844">
        <f t="shared" si="54"/>
        <v>44.25</v>
      </c>
      <c r="L844">
        <f t="shared" si="55"/>
        <v>5.5</v>
      </c>
    </row>
    <row r="845" spans="1:12" x14ac:dyDescent="0.3">
      <c r="A845" t="s">
        <v>9</v>
      </c>
      <c r="B845" t="s">
        <v>767</v>
      </c>
      <c r="C845">
        <v>49</v>
      </c>
      <c r="D845">
        <v>50</v>
      </c>
      <c r="E845">
        <f t="shared" si="52"/>
        <v>-1</v>
      </c>
      <c r="F845" t="s">
        <v>1953</v>
      </c>
      <c r="G845" t="str">
        <f>IFERROR(VLOOKUP($A845,Sheet2!$A$2:$C$397,2,FALSE),"C")</f>
        <v>B+</v>
      </c>
      <c r="H845">
        <f>IFERROR(VLOOKUP($A845,Sheet2!$A$2:$C$397,3,FALSE),0)</f>
        <v>6.0699999999999997E-2</v>
      </c>
      <c r="I845">
        <f>VLOOKUP($G845,Sheet2!$F$4:$G$16,2,FALSE)</f>
        <v>3.3</v>
      </c>
      <c r="J845">
        <f t="shared" si="53"/>
        <v>48.969650000000001</v>
      </c>
      <c r="K845">
        <f t="shared" si="54"/>
        <v>50.030349999999999</v>
      </c>
      <c r="L845">
        <f t="shared" si="55"/>
        <v>-1.0606999999999971</v>
      </c>
    </row>
    <row r="846" spans="1:12" x14ac:dyDescent="0.3">
      <c r="A846" t="s">
        <v>361</v>
      </c>
      <c r="B846" t="s">
        <v>1816</v>
      </c>
      <c r="C846">
        <v>47</v>
      </c>
      <c r="D846">
        <v>48</v>
      </c>
      <c r="E846">
        <f t="shared" si="52"/>
        <v>-1</v>
      </c>
      <c r="F846" t="s">
        <v>1953</v>
      </c>
      <c r="G846" t="str">
        <f>IFERROR(VLOOKUP($A846,Sheet2!$A$2:$C$397,2,FALSE),"C")</f>
        <v>A</v>
      </c>
      <c r="H846">
        <f>IFERROR(VLOOKUP($A846,Sheet2!$A$2:$C$397,3,FALSE),0)</f>
        <v>-0.17857143</v>
      </c>
      <c r="I846">
        <f>VLOOKUP($G846,Sheet2!$F$4:$G$16,2,FALSE)</f>
        <v>4</v>
      </c>
      <c r="J846">
        <f t="shared" si="53"/>
        <v>47.089285715000003</v>
      </c>
      <c r="K846">
        <f t="shared" si="54"/>
        <v>47.910714284999997</v>
      </c>
      <c r="L846">
        <f t="shared" si="55"/>
        <v>-0.82142856999999481</v>
      </c>
    </row>
    <row r="847" spans="1:12" x14ac:dyDescent="0.3">
      <c r="A847" t="s">
        <v>13</v>
      </c>
      <c r="B847" t="s">
        <v>770</v>
      </c>
      <c r="C847">
        <v>47</v>
      </c>
      <c r="D847">
        <v>49</v>
      </c>
      <c r="E847">
        <f t="shared" si="52"/>
        <v>-2</v>
      </c>
      <c r="F847" t="s">
        <v>1953</v>
      </c>
      <c r="G847" t="str">
        <f>IFERROR(VLOOKUP($A847,Sheet2!$A$2:$C$397,2,FALSE),"C")</f>
        <v>A+</v>
      </c>
      <c r="H847">
        <f>IFERROR(VLOOKUP($A847,Sheet2!$A$2:$C$397,3,FALSE),0)</f>
        <v>0.61341175999999997</v>
      </c>
      <c r="I847">
        <f>VLOOKUP($G847,Sheet2!$F$4:$G$16,2,FALSE)</f>
        <v>4</v>
      </c>
      <c r="J847">
        <f t="shared" si="53"/>
        <v>46.693294119999997</v>
      </c>
      <c r="K847">
        <f t="shared" si="54"/>
        <v>49.306705880000003</v>
      </c>
      <c r="L847">
        <f t="shared" si="55"/>
        <v>-2.6134117600000053</v>
      </c>
    </row>
    <row r="848" spans="1:12" x14ac:dyDescent="0.3">
      <c r="A848" t="s">
        <v>4</v>
      </c>
      <c r="B848" t="s">
        <v>770</v>
      </c>
      <c r="C848">
        <v>48</v>
      </c>
      <c r="D848">
        <v>46</v>
      </c>
      <c r="E848">
        <f t="shared" si="52"/>
        <v>2</v>
      </c>
      <c r="F848" t="s">
        <v>1953</v>
      </c>
      <c r="G848" t="str">
        <f>IFERROR(VLOOKUP($A848,Sheet2!$A$2:$C$397,2,FALSE),"C")</f>
        <v>A-</v>
      </c>
      <c r="H848">
        <f>IFERROR(VLOOKUP($A848,Sheet2!$A$2:$C$397,3,FALSE),0)</f>
        <v>0.80923076999999999</v>
      </c>
      <c r="I848">
        <f>VLOOKUP($G848,Sheet2!$F$4:$G$16,2,FALSE)</f>
        <v>3.7</v>
      </c>
      <c r="J848">
        <f t="shared" si="53"/>
        <v>47.595384615</v>
      </c>
      <c r="K848">
        <f t="shared" si="54"/>
        <v>46.404615385</v>
      </c>
      <c r="L848">
        <f t="shared" si="55"/>
        <v>1.1907692300000008</v>
      </c>
    </row>
    <row r="849" spans="1:12" x14ac:dyDescent="0.3">
      <c r="A849" t="s">
        <v>11</v>
      </c>
      <c r="B849" t="s">
        <v>766</v>
      </c>
      <c r="C849">
        <v>46</v>
      </c>
      <c r="D849">
        <v>42</v>
      </c>
      <c r="E849">
        <f t="shared" si="52"/>
        <v>4</v>
      </c>
      <c r="F849" t="s">
        <v>1953</v>
      </c>
      <c r="G849" t="str">
        <f>IFERROR(VLOOKUP($A849,Sheet2!$A$2:$C$397,2,FALSE),"C")</f>
        <v>B-</v>
      </c>
      <c r="H849">
        <f>IFERROR(VLOOKUP($A849,Sheet2!$A$2:$C$397,3,FALSE),0)</f>
        <v>0.62980391999999996</v>
      </c>
      <c r="I849">
        <f>VLOOKUP($G849,Sheet2!$F$4:$G$16,2,FALSE)</f>
        <v>2.7</v>
      </c>
      <c r="J849">
        <f t="shared" si="53"/>
        <v>45.68509804</v>
      </c>
      <c r="K849">
        <f t="shared" si="54"/>
        <v>42.31490196</v>
      </c>
      <c r="L849">
        <f t="shared" si="55"/>
        <v>3.3701960799999995</v>
      </c>
    </row>
    <row r="850" spans="1:12" x14ac:dyDescent="0.3">
      <c r="A850" t="s">
        <v>366</v>
      </c>
      <c r="B850" t="s">
        <v>858</v>
      </c>
      <c r="C850">
        <v>49</v>
      </c>
      <c r="D850">
        <v>47</v>
      </c>
      <c r="E850">
        <f t="shared" si="52"/>
        <v>2</v>
      </c>
      <c r="F850" t="s">
        <v>1953</v>
      </c>
      <c r="G850" t="str">
        <f>IFERROR(VLOOKUP($A850,Sheet2!$A$2:$C$397,2,FALSE),"C")</f>
        <v>A</v>
      </c>
      <c r="H850">
        <f>IFERROR(VLOOKUP($A850,Sheet2!$A$2:$C$397,3,FALSE),0)</f>
        <v>-1.5</v>
      </c>
      <c r="I850">
        <f>VLOOKUP($G850,Sheet2!$F$4:$G$16,2,FALSE)</f>
        <v>4</v>
      </c>
      <c r="J850">
        <f t="shared" si="53"/>
        <v>49.75</v>
      </c>
      <c r="K850">
        <f t="shared" si="54"/>
        <v>46.25</v>
      </c>
      <c r="L850">
        <f t="shared" si="55"/>
        <v>3.5</v>
      </c>
    </row>
    <row r="851" spans="1:12" x14ac:dyDescent="0.3">
      <c r="A851" t="s">
        <v>10</v>
      </c>
      <c r="B851" t="s">
        <v>774</v>
      </c>
      <c r="C851">
        <v>50</v>
      </c>
      <c r="D851">
        <v>47</v>
      </c>
      <c r="E851">
        <f t="shared" si="52"/>
        <v>3</v>
      </c>
      <c r="F851" t="s">
        <v>1953</v>
      </c>
      <c r="G851" t="str">
        <f>IFERROR(VLOOKUP($A851,Sheet2!$A$2:$C$397,2,FALSE),"C")</f>
        <v>B+</v>
      </c>
      <c r="H851">
        <f>IFERROR(VLOOKUP($A851,Sheet2!$A$2:$C$397,3,FALSE),0)</f>
        <v>0.59550000000000003</v>
      </c>
      <c r="I851">
        <f>VLOOKUP($G851,Sheet2!$F$4:$G$16,2,FALSE)</f>
        <v>3.3</v>
      </c>
      <c r="J851">
        <f t="shared" si="53"/>
        <v>49.702249999999999</v>
      </c>
      <c r="K851">
        <f t="shared" si="54"/>
        <v>47.297750000000001</v>
      </c>
      <c r="L851">
        <f t="shared" si="55"/>
        <v>2.4044999999999987</v>
      </c>
    </row>
    <row r="852" spans="1:12" x14ac:dyDescent="0.3">
      <c r="A852" t="s">
        <v>6</v>
      </c>
      <c r="B852" t="s">
        <v>774</v>
      </c>
      <c r="C852">
        <v>53</v>
      </c>
      <c r="D852">
        <v>46</v>
      </c>
      <c r="E852">
        <f t="shared" si="52"/>
        <v>7</v>
      </c>
      <c r="F852" t="s">
        <v>1953</v>
      </c>
      <c r="G852" t="str">
        <f>IFERROR(VLOOKUP($A852,Sheet2!$A$2:$C$397,2,FALSE),"C")</f>
        <v>B</v>
      </c>
      <c r="H852">
        <f>IFERROR(VLOOKUP($A852,Sheet2!$A$2:$C$397,3,FALSE),0)</f>
        <v>0.25490195999999998</v>
      </c>
      <c r="I852">
        <f>VLOOKUP($G852,Sheet2!$F$4:$G$16,2,FALSE)</f>
        <v>3</v>
      </c>
      <c r="J852">
        <f t="shared" si="53"/>
        <v>52.872549020000001</v>
      </c>
      <c r="K852">
        <f t="shared" si="54"/>
        <v>46.127450979999999</v>
      </c>
      <c r="L852">
        <f t="shared" si="55"/>
        <v>6.745098040000002</v>
      </c>
    </row>
    <row r="853" spans="1:12" x14ac:dyDescent="0.3">
      <c r="A853" t="s">
        <v>8</v>
      </c>
      <c r="B853" t="s">
        <v>777</v>
      </c>
      <c r="C853">
        <v>48</v>
      </c>
      <c r="D853">
        <v>48</v>
      </c>
      <c r="E853">
        <f t="shared" si="52"/>
        <v>0</v>
      </c>
      <c r="F853" t="s">
        <v>1953</v>
      </c>
      <c r="G853" t="str">
        <f>IFERROR(VLOOKUP($A853,Sheet2!$A$2:$C$397,2,FALSE),"C")</f>
        <v>B</v>
      </c>
      <c r="H853">
        <f>IFERROR(VLOOKUP($A853,Sheet2!$A$2:$C$397,3,FALSE),0)</f>
        <v>-0.97508196999999996</v>
      </c>
      <c r="I853">
        <f>VLOOKUP($G853,Sheet2!$F$4:$G$16,2,FALSE)</f>
        <v>3</v>
      </c>
      <c r="J853">
        <f t="shared" si="53"/>
        <v>48.487540985000003</v>
      </c>
      <c r="K853">
        <f t="shared" si="54"/>
        <v>47.512459014999997</v>
      </c>
      <c r="L853">
        <f t="shared" si="55"/>
        <v>0.97508197000000507</v>
      </c>
    </row>
    <row r="854" spans="1:12" x14ac:dyDescent="0.3">
      <c r="A854" t="s">
        <v>366</v>
      </c>
      <c r="B854" t="s">
        <v>861</v>
      </c>
      <c r="C854">
        <v>45</v>
      </c>
      <c r="D854">
        <v>51</v>
      </c>
      <c r="E854">
        <f t="shared" si="52"/>
        <v>-6</v>
      </c>
      <c r="F854" t="s">
        <v>1953</v>
      </c>
      <c r="G854" t="str">
        <f>IFERROR(VLOOKUP($A854,Sheet2!$A$2:$C$397,2,FALSE),"C")</f>
        <v>A</v>
      </c>
      <c r="H854">
        <f>IFERROR(VLOOKUP($A854,Sheet2!$A$2:$C$397,3,FALSE),0)</f>
        <v>-1.5</v>
      </c>
      <c r="I854">
        <f>VLOOKUP($G854,Sheet2!$F$4:$G$16,2,FALSE)</f>
        <v>4</v>
      </c>
      <c r="J854">
        <f t="shared" si="53"/>
        <v>45.75</v>
      </c>
      <c r="K854">
        <f t="shared" si="54"/>
        <v>50.25</v>
      </c>
      <c r="L854">
        <f t="shared" si="55"/>
        <v>-4.5</v>
      </c>
    </row>
    <row r="855" spans="1:12" x14ac:dyDescent="0.3">
      <c r="A855" t="s">
        <v>4</v>
      </c>
      <c r="B855" t="s">
        <v>780</v>
      </c>
      <c r="C855">
        <v>49</v>
      </c>
      <c r="D855">
        <v>46</v>
      </c>
      <c r="E855">
        <f t="shared" si="52"/>
        <v>3</v>
      </c>
      <c r="F855" t="s">
        <v>1953</v>
      </c>
      <c r="G855" t="str">
        <f>IFERROR(VLOOKUP($A855,Sheet2!$A$2:$C$397,2,FALSE),"C")</f>
        <v>A-</v>
      </c>
      <c r="H855">
        <f>IFERROR(VLOOKUP($A855,Sheet2!$A$2:$C$397,3,FALSE),0)</f>
        <v>0.80923076999999999</v>
      </c>
      <c r="I855">
        <f>VLOOKUP($G855,Sheet2!$F$4:$G$16,2,FALSE)</f>
        <v>3.7</v>
      </c>
      <c r="J855">
        <f t="shared" si="53"/>
        <v>48.595384615</v>
      </c>
      <c r="K855">
        <f t="shared" si="54"/>
        <v>46.404615385</v>
      </c>
      <c r="L855">
        <f t="shared" si="55"/>
        <v>2.1907692300000008</v>
      </c>
    </row>
    <row r="856" spans="1:12" x14ac:dyDescent="0.3">
      <c r="A856" t="s">
        <v>5</v>
      </c>
      <c r="B856" t="s">
        <v>780</v>
      </c>
      <c r="C856">
        <v>48</v>
      </c>
      <c r="D856">
        <v>42</v>
      </c>
      <c r="E856">
        <f t="shared" si="52"/>
        <v>6</v>
      </c>
      <c r="F856" t="s">
        <v>1953</v>
      </c>
      <c r="G856" t="str">
        <f>IFERROR(VLOOKUP($A856,Sheet2!$A$2:$C$397,2,FALSE),"C")</f>
        <v>A-</v>
      </c>
      <c r="H856">
        <f>IFERROR(VLOOKUP($A856,Sheet2!$A$2:$C$397,3,FALSE),0)</f>
        <v>0.43547944999999999</v>
      </c>
      <c r="I856">
        <f>VLOOKUP($G856,Sheet2!$F$4:$G$16,2,FALSE)</f>
        <v>3.7</v>
      </c>
      <c r="J856">
        <f t="shared" si="53"/>
        <v>47.782260274999999</v>
      </c>
      <c r="K856">
        <f t="shared" si="54"/>
        <v>42.217739725000001</v>
      </c>
      <c r="L856">
        <f t="shared" si="55"/>
        <v>5.5645205499999975</v>
      </c>
    </row>
    <row r="857" spans="1:12" x14ac:dyDescent="0.3">
      <c r="A857" t="s">
        <v>15</v>
      </c>
      <c r="B857" t="s">
        <v>780</v>
      </c>
      <c r="C857">
        <v>47</v>
      </c>
      <c r="D857">
        <v>48</v>
      </c>
      <c r="E857">
        <f t="shared" si="52"/>
        <v>-1</v>
      </c>
      <c r="F857" t="s">
        <v>1953</v>
      </c>
      <c r="G857" t="str">
        <f>IFERROR(VLOOKUP($A857,Sheet2!$A$2:$C$397,2,FALSE),"C")</f>
        <v>A-</v>
      </c>
      <c r="H857">
        <f>IFERROR(VLOOKUP($A857,Sheet2!$A$2:$C$397,3,FALSE),0)</f>
        <v>6.8150290000000002E-2</v>
      </c>
      <c r="I857">
        <f>VLOOKUP($G857,Sheet2!$F$4:$G$16,2,FALSE)</f>
        <v>3.7</v>
      </c>
      <c r="J857">
        <f t="shared" si="53"/>
        <v>46.965924854999997</v>
      </c>
      <c r="K857">
        <f t="shared" si="54"/>
        <v>48.034075145000003</v>
      </c>
      <c r="L857">
        <f t="shared" si="55"/>
        <v>-1.0681502900000055</v>
      </c>
    </row>
    <row r="858" spans="1:12" x14ac:dyDescent="0.3">
      <c r="A858" t="s">
        <v>10</v>
      </c>
      <c r="B858" t="s">
        <v>782</v>
      </c>
      <c r="C858">
        <v>49</v>
      </c>
      <c r="D858">
        <v>49</v>
      </c>
      <c r="E858">
        <f t="shared" si="52"/>
        <v>0</v>
      </c>
      <c r="F858" t="s">
        <v>1953</v>
      </c>
      <c r="G858" t="str">
        <f>IFERROR(VLOOKUP($A858,Sheet2!$A$2:$C$397,2,FALSE),"C")</f>
        <v>B+</v>
      </c>
      <c r="H858">
        <f>IFERROR(VLOOKUP($A858,Sheet2!$A$2:$C$397,3,FALSE),0)</f>
        <v>0.59550000000000003</v>
      </c>
      <c r="I858">
        <f>VLOOKUP($G858,Sheet2!$F$4:$G$16,2,FALSE)</f>
        <v>3.3</v>
      </c>
      <c r="J858">
        <f t="shared" si="53"/>
        <v>48.702249999999999</v>
      </c>
      <c r="K858">
        <f t="shared" si="54"/>
        <v>49.297750000000001</v>
      </c>
      <c r="L858">
        <f t="shared" si="55"/>
        <v>-0.59550000000000125</v>
      </c>
    </row>
    <row r="859" spans="1:12" x14ac:dyDescent="0.3">
      <c r="A859" t="s">
        <v>9</v>
      </c>
      <c r="B859" t="s">
        <v>782</v>
      </c>
      <c r="C859">
        <v>49</v>
      </c>
      <c r="D859">
        <v>48</v>
      </c>
      <c r="E859">
        <f t="shared" si="52"/>
        <v>1</v>
      </c>
      <c r="F859" t="s">
        <v>1953</v>
      </c>
      <c r="G859" t="str">
        <f>IFERROR(VLOOKUP($A859,Sheet2!$A$2:$C$397,2,FALSE),"C")</f>
        <v>B+</v>
      </c>
      <c r="H859">
        <f>IFERROR(VLOOKUP($A859,Sheet2!$A$2:$C$397,3,FALSE),0)</f>
        <v>6.0699999999999997E-2</v>
      </c>
      <c r="I859">
        <f>VLOOKUP($G859,Sheet2!$F$4:$G$16,2,FALSE)</f>
        <v>3.3</v>
      </c>
      <c r="J859">
        <f t="shared" si="53"/>
        <v>48.969650000000001</v>
      </c>
      <c r="K859">
        <f t="shared" si="54"/>
        <v>48.030349999999999</v>
      </c>
      <c r="L859">
        <f t="shared" si="55"/>
        <v>0.93930000000000291</v>
      </c>
    </row>
    <row r="860" spans="1:12" x14ac:dyDescent="0.3">
      <c r="A860" t="s">
        <v>11</v>
      </c>
      <c r="B860" t="s">
        <v>782</v>
      </c>
      <c r="C860">
        <v>46</v>
      </c>
      <c r="D860">
        <v>45</v>
      </c>
      <c r="E860">
        <f t="shared" si="52"/>
        <v>1</v>
      </c>
      <c r="F860" t="s">
        <v>1953</v>
      </c>
      <c r="G860" t="str">
        <f>IFERROR(VLOOKUP($A860,Sheet2!$A$2:$C$397,2,FALSE),"C")</f>
        <v>B-</v>
      </c>
      <c r="H860">
        <f>IFERROR(VLOOKUP($A860,Sheet2!$A$2:$C$397,3,FALSE),0)</f>
        <v>0.62980391999999996</v>
      </c>
      <c r="I860">
        <f>VLOOKUP($G860,Sheet2!$F$4:$G$16,2,FALSE)</f>
        <v>2.7</v>
      </c>
      <c r="J860">
        <f t="shared" si="53"/>
        <v>45.68509804</v>
      </c>
      <c r="K860">
        <f t="shared" si="54"/>
        <v>45.31490196</v>
      </c>
      <c r="L860">
        <f t="shared" si="55"/>
        <v>0.37019607999999948</v>
      </c>
    </row>
    <row r="861" spans="1:12" x14ac:dyDescent="0.3">
      <c r="A861" t="s">
        <v>366</v>
      </c>
      <c r="B861" t="s">
        <v>1817</v>
      </c>
      <c r="C861">
        <v>42</v>
      </c>
      <c r="D861">
        <v>51</v>
      </c>
      <c r="E861">
        <f t="shared" si="52"/>
        <v>-9</v>
      </c>
      <c r="F861" t="s">
        <v>1953</v>
      </c>
      <c r="G861" t="str">
        <f>IFERROR(VLOOKUP($A861,Sheet2!$A$2:$C$397,2,FALSE),"C")</f>
        <v>A</v>
      </c>
      <c r="H861">
        <f>IFERROR(VLOOKUP($A861,Sheet2!$A$2:$C$397,3,FALSE),0)</f>
        <v>-1.5</v>
      </c>
      <c r="I861">
        <f>VLOOKUP($G861,Sheet2!$F$4:$G$16,2,FALSE)</f>
        <v>4</v>
      </c>
      <c r="J861">
        <f t="shared" si="53"/>
        <v>42.75</v>
      </c>
      <c r="K861">
        <f t="shared" si="54"/>
        <v>50.25</v>
      </c>
      <c r="L861">
        <f t="shared" si="55"/>
        <v>-7.5</v>
      </c>
    </row>
    <row r="862" spans="1:12" x14ac:dyDescent="0.3">
      <c r="A862" t="s">
        <v>13</v>
      </c>
      <c r="B862" t="s">
        <v>784</v>
      </c>
      <c r="C862">
        <v>50</v>
      </c>
      <c r="D862">
        <v>45</v>
      </c>
      <c r="E862">
        <f t="shared" si="52"/>
        <v>5</v>
      </c>
      <c r="F862" t="s">
        <v>1953</v>
      </c>
      <c r="G862" t="str">
        <f>IFERROR(VLOOKUP($A862,Sheet2!$A$2:$C$397,2,FALSE),"C")</f>
        <v>A+</v>
      </c>
      <c r="H862">
        <f>IFERROR(VLOOKUP($A862,Sheet2!$A$2:$C$397,3,FALSE),0)</f>
        <v>0.61341175999999997</v>
      </c>
      <c r="I862">
        <f>VLOOKUP($G862,Sheet2!$F$4:$G$16,2,FALSE)</f>
        <v>4</v>
      </c>
      <c r="J862">
        <f t="shared" si="53"/>
        <v>49.693294119999997</v>
      </c>
      <c r="K862">
        <f t="shared" si="54"/>
        <v>45.306705880000003</v>
      </c>
      <c r="L862">
        <f t="shared" si="55"/>
        <v>4.3865882399999947</v>
      </c>
    </row>
    <row r="863" spans="1:12" x14ac:dyDescent="0.3">
      <c r="A863" t="s">
        <v>9</v>
      </c>
      <c r="B863" t="s">
        <v>786</v>
      </c>
      <c r="C863">
        <v>51</v>
      </c>
      <c r="D863">
        <v>45</v>
      </c>
      <c r="E863">
        <f t="shared" si="52"/>
        <v>6</v>
      </c>
      <c r="F863" t="s">
        <v>1953</v>
      </c>
      <c r="G863" t="str">
        <f>IFERROR(VLOOKUP($A863,Sheet2!$A$2:$C$397,2,FALSE),"C")</f>
        <v>B+</v>
      </c>
      <c r="H863">
        <f>IFERROR(VLOOKUP($A863,Sheet2!$A$2:$C$397,3,FALSE),0)</f>
        <v>6.0699999999999997E-2</v>
      </c>
      <c r="I863">
        <f>VLOOKUP($G863,Sheet2!$F$4:$G$16,2,FALSE)</f>
        <v>3.3</v>
      </c>
      <c r="J863">
        <f t="shared" si="53"/>
        <v>50.969650000000001</v>
      </c>
      <c r="K863">
        <f t="shared" si="54"/>
        <v>45.030349999999999</v>
      </c>
      <c r="L863">
        <f t="shared" si="55"/>
        <v>5.9393000000000029</v>
      </c>
    </row>
    <row r="864" spans="1:12" x14ac:dyDescent="0.3">
      <c r="A864" t="s">
        <v>12</v>
      </c>
      <c r="B864" t="s">
        <v>787</v>
      </c>
      <c r="C864">
        <v>48</v>
      </c>
      <c r="D864">
        <v>47</v>
      </c>
      <c r="E864">
        <f t="shared" si="52"/>
        <v>1</v>
      </c>
      <c r="F864" t="s">
        <v>1953</v>
      </c>
      <c r="G864" t="str">
        <f>IFERROR(VLOOKUP($A864,Sheet2!$A$2:$C$397,2,FALSE),"C")</f>
        <v>A</v>
      </c>
      <c r="H864">
        <f>IFERROR(VLOOKUP($A864,Sheet2!$A$2:$C$397,3,FALSE),0)</f>
        <v>-0.45775194000000002</v>
      </c>
      <c r="I864">
        <f>VLOOKUP($G864,Sheet2!$F$4:$G$16,2,FALSE)</f>
        <v>4</v>
      </c>
      <c r="J864">
        <f t="shared" si="53"/>
        <v>48.228875969999997</v>
      </c>
      <c r="K864">
        <f t="shared" si="54"/>
        <v>46.771124030000003</v>
      </c>
      <c r="L864">
        <f t="shared" si="55"/>
        <v>1.4577519399999943</v>
      </c>
    </row>
    <row r="865" spans="1:12" x14ac:dyDescent="0.3">
      <c r="A865" t="s">
        <v>1818</v>
      </c>
      <c r="B865" t="s">
        <v>867</v>
      </c>
      <c r="C865">
        <v>48</v>
      </c>
      <c r="D865">
        <v>46</v>
      </c>
      <c r="E865">
        <f t="shared" si="52"/>
        <v>2</v>
      </c>
      <c r="F865" t="s">
        <v>1953</v>
      </c>
      <c r="G865" t="str">
        <f>IFERROR(VLOOKUP($A865,Sheet2!$A$2:$C$397,2,FALSE),"C")</f>
        <v>C</v>
      </c>
      <c r="H865">
        <f>IFERROR(VLOOKUP($A865,Sheet2!$A$2:$C$397,3,FALSE),0)</f>
        <v>0</v>
      </c>
      <c r="I865">
        <f>VLOOKUP($G865,Sheet2!$F$4:$G$16,2,FALSE)</f>
        <v>2</v>
      </c>
      <c r="J865">
        <f t="shared" si="53"/>
        <v>48</v>
      </c>
      <c r="K865">
        <f t="shared" si="54"/>
        <v>46</v>
      </c>
      <c r="L865">
        <f t="shared" si="55"/>
        <v>2</v>
      </c>
    </row>
    <row r="866" spans="1:12" x14ac:dyDescent="0.3">
      <c r="A866" t="s">
        <v>366</v>
      </c>
      <c r="B866" t="s">
        <v>1819</v>
      </c>
      <c r="C866">
        <v>47</v>
      </c>
      <c r="D866">
        <v>45</v>
      </c>
      <c r="E866">
        <f t="shared" si="52"/>
        <v>2</v>
      </c>
      <c r="F866" t="s">
        <v>1953</v>
      </c>
      <c r="G866" t="str">
        <f>IFERROR(VLOOKUP($A866,Sheet2!$A$2:$C$397,2,FALSE),"C")</f>
        <v>A</v>
      </c>
      <c r="H866">
        <f>IFERROR(VLOOKUP($A866,Sheet2!$A$2:$C$397,3,FALSE),0)</f>
        <v>-1.5</v>
      </c>
      <c r="I866">
        <f>VLOOKUP($G866,Sheet2!$F$4:$G$16,2,FALSE)</f>
        <v>4</v>
      </c>
      <c r="J866">
        <f t="shared" si="53"/>
        <v>47.75</v>
      </c>
      <c r="K866">
        <f t="shared" si="54"/>
        <v>44.25</v>
      </c>
      <c r="L866">
        <f t="shared" si="55"/>
        <v>3.5</v>
      </c>
    </row>
    <row r="867" spans="1:12" x14ac:dyDescent="0.3">
      <c r="A867" t="s">
        <v>505</v>
      </c>
      <c r="B867" t="s">
        <v>789</v>
      </c>
      <c r="C867">
        <v>48</v>
      </c>
      <c r="D867">
        <v>47</v>
      </c>
      <c r="E867">
        <f t="shared" si="52"/>
        <v>1</v>
      </c>
      <c r="F867" t="s">
        <v>1953</v>
      </c>
      <c r="G867" t="str">
        <f>IFERROR(VLOOKUP($A867,Sheet2!$A$2:$C$397,2,FALSE),"C")</f>
        <v>C</v>
      </c>
      <c r="H867">
        <f>IFERROR(VLOOKUP($A867,Sheet2!$A$2:$C$397,3,FALSE),0)</f>
        <v>0</v>
      </c>
      <c r="I867">
        <f>VLOOKUP($G867,Sheet2!$F$4:$G$16,2,FALSE)</f>
        <v>2</v>
      </c>
      <c r="J867">
        <f t="shared" si="53"/>
        <v>48</v>
      </c>
      <c r="K867">
        <f t="shared" si="54"/>
        <v>47</v>
      </c>
      <c r="L867">
        <f t="shared" si="55"/>
        <v>1</v>
      </c>
    </row>
    <row r="868" spans="1:12" x14ac:dyDescent="0.3">
      <c r="A868" t="s">
        <v>10</v>
      </c>
      <c r="B868" t="s">
        <v>789</v>
      </c>
      <c r="C868">
        <v>50</v>
      </c>
      <c r="D868">
        <v>48</v>
      </c>
      <c r="E868">
        <f t="shared" si="52"/>
        <v>2</v>
      </c>
      <c r="F868" t="s">
        <v>1953</v>
      </c>
      <c r="G868" t="str">
        <f>IFERROR(VLOOKUP($A868,Sheet2!$A$2:$C$397,2,FALSE),"C")</f>
        <v>B+</v>
      </c>
      <c r="H868">
        <f>IFERROR(VLOOKUP($A868,Sheet2!$A$2:$C$397,3,FALSE),0)</f>
        <v>0.59550000000000003</v>
      </c>
      <c r="I868">
        <f>VLOOKUP($G868,Sheet2!$F$4:$G$16,2,FALSE)</f>
        <v>3.3</v>
      </c>
      <c r="J868">
        <f t="shared" si="53"/>
        <v>49.702249999999999</v>
      </c>
      <c r="K868">
        <f t="shared" si="54"/>
        <v>48.297750000000001</v>
      </c>
      <c r="L868">
        <f t="shared" si="55"/>
        <v>1.4044999999999987</v>
      </c>
    </row>
    <row r="869" spans="1:12" x14ac:dyDescent="0.3">
      <c r="A869" t="s">
        <v>5</v>
      </c>
      <c r="B869" t="s">
        <v>789</v>
      </c>
      <c r="C869">
        <v>41</v>
      </c>
      <c r="D869">
        <v>47</v>
      </c>
      <c r="E869">
        <f t="shared" si="52"/>
        <v>-6</v>
      </c>
      <c r="F869" t="s">
        <v>1953</v>
      </c>
      <c r="G869" t="str">
        <f>IFERROR(VLOOKUP($A869,Sheet2!$A$2:$C$397,2,FALSE),"C")</f>
        <v>A-</v>
      </c>
      <c r="H869">
        <f>IFERROR(VLOOKUP($A869,Sheet2!$A$2:$C$397,3,FALSE),0)</f>
        <v>0.43547944999999999</v>
      </c>
      <c r="I869">
        <f>VLOOKUP($G869,Sheet2!$F$4:$G$16,2,FALSE)</f>
        <v>3.7</v>
      </c>
      <c r="J869">
        <f t="shared" si="53"/>
        <v>40.782260274999999</v>
      </c>
      <c r="K869">
        <f t="shared" si="54"/>
        <v>47.217739725000001</v>
      </c>
      <c r="L869">
        <f t="shared" si="55"/>
        <v>-6.4354794500000025</v>
      </c>
    </row>
    <row r="870" spans="1:12" x14ac:dyDescent="0.3">
      <c r="A870" t="s">
        <v>11</v>
      </c>
      <c r="B870" t="s">
        <v>789</v>
      </c>
      <c r="C870">
        <v>50</v>
      </c>
      <c r="D870">
        <v>41</v>
      </c>
      <c r="E870">
        <f t="shared" si="52"/>
        <v>9</v>
      </c>
      <c r="F870" t="s">
        <v>1953</v>
      </c>
      <c r="G870" t="str">
        <f>IFERROR(VLOOKUP($A870,Sheet2!$A$2:$C$397,2,FALSE),"C")</f>
        <v>B-</v>
      </c>
      <c r="H870">
        <f>IFERROR(VLOOKUP($A870,Sheet2!$A$2:$C$397,3,FALSE),0)</f>
        <v>0.62980391999999996</v>
      </c>
      <c r="I870">
        <f>VLOOKUP($G870,Sheet2!$F$4:$G$16,2,FALSE)</f>
        <v>2.7</v>
      </c>
      <c r="J870">
        <f t="shared" si="53"/>
        <v>49.68509804</v>
      </c>
      <c r="K870">
        <f t="shared" si="54"/>
        <v>41.31490196</v>
      </c>
      <c r="L870">
        <f t="shared" si="55"/>
        <v>8.3701960799999995</v>
      </c>
    </row>
    <row r="871" spans="1:12" x14ac:dyDescent="0.3">
      <c r="A871" t="s">
        <v>13</v>
      </c>
      <c r="B871" t="s">
        <v>1820</v>
      </c>
      <c r="C871">
        <v>46</v>
      </c>
      <c r="D871">
        <v>50</v>
      </c>
      <c r="E871">
        <f t="shared" si="52"/>
        <v>-4</v>
      </c>
      <c r="F871" t="s">
        <v>1953</v>
      </c>
      <c r="G871" t="str">
        <f>IFERROR(VLOOKUP($A871,Sheet2!$A$2:$C$397,2,FALSE),"C")</f>
        <v>A+</v>
      </c>
      <c r="H871">
        <f>IFERROR(VLOOKUP($A871,Sheet2!$A$2:$C$397,3,FALSE),0)</f>
        <v>0.61341175999999997</v>
      </c>
      <c r="I871">
        <f>VLOOKUP($G871,Sheet2!$F$4:$G$16,2,FALSE)</f>
        <v>4</v>
      </c>
      <c r="J871">
        <f t="shared" si="53"/>
        <v>45.693294119999997</v>
      </c>
      <c r="K871">
        <f t="shared" si="54"/>
        <v>50.306705880000003</v>
      </c>
      <c r="L871">
        <f t="shared" si="55"/>
        <v>-4.6134117600000053</v>
      </c>
    </row>
    <row r="872" spans="1:12" x14ac:dyDescent="0.3">
      <c r="A872" t="s">
        <v>361</v>
      </c>
      <c r="B872" t="s">
        <v>869</v>
      </c>
      <c r="C872">
        <v>51</v>
      </c>
      <c r="D872">
        <v>45</v>
      </c>
      <c r="E872">
        <f t="shared" si="52"/>
        <v>6</v>
      </c>
      <c r="F872" t="s">
        <v>1953</v>
      </c>
      <c r="G872" t="str">
        <f>IFERROR(VLOOKUP($A872,Sheet2!$A$2:$C$397,2,FALSE),"C")</f>
        <v>A</v>
      </c>
      <c r="H872">
        <f>IFERROR(VLOOKUP($A872,Sheet2!$A$2:$C$397,3,FALSE),0)</f>
        <v>-0.17857143</v>
      </c>
      <c r="I872">
        <f>VLOOKUP($G872,Sheet2!$F$4:$G$16,2,FALSE)</f>
        <v>4</v>
      </c>
      <c r="J872">
        <f t="shared" si="53"/>
        <v>51.089285715000003</v>
      </c>
      <c r="K872">
        <f t="shared" si="54"/>
        <v>44.910714284999997</v>
      </c>
      <c r="L872">
        <f t="shared" si="55"/>
        <v>6.1785714300000052</v>
      </c>
    </row>
    <row r="873" spans="1:12" x14ac:dyDescent="0.3">
      <c r="A873" t="s">
        <v>4</v>
      </c>
      <c r="B873" t="s">
        <v>1821</v>
      </c>
      <c r="C873">
        <v>50</v>
      </c>
      <c r="D873">
        <v>45</v>
      </c>
      <c r="E873">
        <f t="shared" si="52"/>
        <v>5</v>
      </c>
      <c r="F873" t="s">
        <v>1953</v>
      </c>
      <c r="G873" t="str">
        <f>IFERROR(VLOOKUP($A873,Sheet2!$A$2:$C$397,2,FALSE),"C")</f>
        <v>A-</v>
      </c>
      <c r="H873">
        <f>IFERROR(VLOOKUP($A873,Sheet2!$A$2:$C$397,3,FALSE),0)</f>
        <v>0.80923076999999999</v>
      </c>
      <c r="I873">
        <f>VLOOKUP($G873,Sheet2!$F$4:$G$16,2,FALSE)</f>
        <v>3.7</v>
      </c>
      <c r="J873">
        <f t="shared" si="53"/>
        <v>49.595384615</v>
      </c>
      <c r="K873">
        <f t="shared" si="54"/>
        <v>45.404615385</v>
      </c>
      <c r="L873">
        <f t="shared" si="55"/>
        <v>4.1907692300000008</v>
      </c>
    </row>
    <row r="874" spans="1:12" x14ac:dyDescent="0.3">
      <c r="A874" t="s">
        <v>8</v>
      </c>
      <c r="B874" t="s">
        <v>794</v>
      </c>
      <c r="C874">
        <v>53</v>
      </c>
      <c r="D874">
        <v>45</v>
      </c>
      <c r="E874">
        <f t="shared" si="52"/>
        <v>8</v>
      </c>
      <c r="F874" t="s">
        <v>1953</v>
      </c>
      <c r="G874" t="str">
        <f>IFERROR(VLOOKUP($A874,Sheet2!$A$2:$C$397,2,FALSE),"C")</f>
        <v>B</v>
      </c>
      <c r="H874">
        <f>IFERROR(VLOOKUP($A874,Sheet2!$A$2:$C$397,3,FALSE),0)</f>
        <v>-0.97508196999999996</v>
      </c>
      <c r="I874">
        <f>VLOOKUP($G874,Sheet2!$F$4:$G$16,2,FALSE)</f>
        <v>3</v>
      </c>
      <c r="J874">
        <f t="shared" si="53"/>
        <v>53.487540985000003</v>
      </c>
      <c r="K874">
        <f t="shared" si="54"/>
        <v>44.512459014999997</v>
      </c>
      <c r="L874">
        <f t="shared" si="55"/>
        <v>8.9750819700000051</v>
      </c>
    </row>
    <row r="875" spans="1:12" x14ac:dyDescent="0.3">
      <c r="A875" t="s">
        <v>6</v>
      </c>
      <c r="B875" t="s">
        <v>795</v>
      </c>
      <c r="C875">
        <v>49</v>
      </c>
      <c r="D875">
        <v>49</v>
      </c>
      <c r="E875">
        <f t="shared" si="52"/>
        <v>0</v>
      </c>
      <c r="F875" t="s">
        <v>1953</v>
      </c>
      <c r="G875" t="str">
        <f>IFERROR(VLOOKUP($A875,Sheet2!$A$2:$C$397,2,FALSE),"C")</f>
        <v>B</v>
      </c>
      <c r="H875">
        <f>IFERROR(VLOOKUP($A875,Sheet2!$A$2:$C$397,3,FALSE),0)</f>
        <v>0.25490195999999998</v>
      </c>
      <c r="I875">
        <f>VLOOKUP($G875,Sheet2!$F$4:$G$16,2,FALSE)</f>
        <v>3</v>
      </c>
      <c r="J875">
        <f t="shared" si="53"/>
        <v>48.872549020000001</v>
      </c>
      <c r="K875">
        <f t="shared" si="54"/>
        <v>49.127450979999999</v>
      </c>
      <c r="L875">
        <f t="shared" si="55"/>
        <v>-0.25490195999999798</v>
      </c>
    </row>
    <row r="876" spans="1:12" x14ac:dyDescent="0.3">
      <c r="A876" t="s">
        <v>15</v>
      </c>
      <c r="B876" t="s">
        <v>795</v>
      </c>
      <c r="C876">
        <v>45</v>
      </c>
      <c r="D876">
        <v>49</v>
      </c>
      <c r="E876">
        <f t="shared" si="52"/>
        <v>-4</v>
      </c>
      <c r="F876" t="s">
        <v>1953</v>
      </c>
      <c r="G876" t="str">
        <f>IFERROR(VLOOKUP($A876,Sheet2!$A$2:$C$397,2,FALSE),"C")</f>
        <v>A-</v>
      </c>
      <c r="H876">
        <f>IFERROR(VLOOKUP($A876,Sheet2!$A$2:$C$397,3,FALSE),0)</f>
        <v>6.8150290000000002E-2</v>
      </c>
      <c r="I876">
        <f>VLOOKUP($G876,Sheet2!$F$4:$G$16,2,FALSE)</f>
        <v>3.7</v>
      </c>
      <c r="J876">
        <f t="shared" si="53"/>
        <v>44.965924854999997</v>
      </c>
      <c r="K876">
        <f t="shared" si="54"/>
        <v>49.034075145000003</v>
      </c>
      <c r="L876">
        <f t="shared" si="55"/>
        <v>-4.0681502900000055</v>
      </c>
    </row>
    <row r="877" spans="1:12" x14ac:dyDescent="0.3">
      <c r="A877" t="s">
        <v>9</v>
      </c>
      <c r="B877" t="s">
        <v>871</v>
      </c>
      <c r="C877">
        <v>50</v>
      </c>
      <c r="D877">
        <v>48</v>
      </c>
      <c r="E877">
        <f t="shared" si="52"/>
        <v>2</v>
      </c>
      <c r="F877" t="s">
        <v>1953</v>
      </c>
      <c r="G877" t="str">
        <f>IFERROR(VLOOKUP($A877,Sheet2!$A$2:$C$397,2,FALSE),"C")</f>
        <v>B+</v>
      </c>
      <c r="H877">
        <f>IFERROR(VLOOKUP($A877,Sheet2!$A$2:$C$397,3,FALSE),0)</f>
        <v>6.0699999999999997E-2</v>
      </c>
      <c r="I877">
        <f>VLOOKUP($G877,Sheet2!$F$4:$G$16,2,FALSE)</f>
        <v>3.3</v>
      </c>
      <c r="J877">
        <f t="shared" si="53"/>
        <v>49.969650000000001</v>
      </c>
      <c r="K877">
        <f t="shared" si="54"/>
        <v>48.030349999999999</v>
      </c>
      <c r="L877">
        <f t="shared" si="55"/>
        <v>1.9393000000000029</v>
      </c>
    </row>
    <row r="878" spans="1:12" x14ac:dyDescent="0.3">
      <c r="A878" t="s">
        <v>5</v>
      </c>
      <c r="B878" t="s">
        <v>871</v>
      </c>
      <c r="C878">
        <v>50</v>
      </c>
      <c r="D878">
        <v>43</v>
      </c>
      <c r="E878">
        <f t="shared" si="52"/>
        <v>7</v>
      </c>
      <c r="F878" t="s">
        <v>1953</v>
      </c>
      <c r="G878" t="str">
        <f>IFERROR(VLOOKUP($A878,Sheet2!$A$2:$C$397,2,FALSE),"C")</f>
        <v>A-</v>
      </c>
      <c r="H878">
        <f>IFERROR(VLOOKUP($A878,Sheet2!$A$2:$C$397,3,FALSE),0)</f>
        <v>0.43547944999999999</v>
      </c>
      <c r="I878">
        <f>VLOOKUP($G878,Sheet2!$F$4:$G$16,2,FALSE)</f>
        <v>3.7</v>
      </c>
      <c r="J878">
        <f t="shared" si="53"/>
        <v>49.782260274999999</v>
      </c>
      <c r="K878">
        <f t="shared" si="54"/>
        <v>43.217739725000001</v>
      </c>
      <c r="L878">
        <f t="shared" si="55"/>
        <v>6.5645205499999975</v>
      </c>
    </row>
    <row r="879" spans="1:12" x14ac:dyDescent="0.3">
      <c r="A879" t="s">
        <v>11</v>
      </c>
      <c r="B879" t="s">
        <v>798</v>
      </c>
      <c r="C879">
        <v>47</v>
      </c>
      <c r="D879">
        <v>43</v>
      </c>
      <c r="E879">
        <f t="shared" si="52"/>
        <v>4</v>
      </c>
      <c r="F879" t="s">
        <v>1953</v>
      </c>
      <c r="G879" t="str">
        <f>IFERROR(VLOOKUP($A879,Sheet2!$A$2:$C$397,2,FALSE),"C")</f>
        <v>B-</v>
      </c>
      <c r="H879">
        <f>IFERROR(VLOOKUP($A879,Sheet2!$A$2:$C$397,3,FALSE),0)</f>
        <v>0.62980391999999996</v>
      </c>
      <c r="I879">
        <f>VLOOKUP($G879,Sheet2!$F$4:$G$16,2,FALSE)</f>
        <v>2.7</v>
      </c>
      <c r="J879">
        <f t="shared" si="53"/>
        <v>46.68509804</v>
      </c>
      <c r="K879">
        <f t="shared" si="54"/>
        <v>43.31490196</v>
      </c>
      <c r="L879">
        <f t="shared" si="55"/>
        <v>3.3701960799999995</v>
      </c>
    </row>
    <row r="880" spans="1:12" x14ac:dyDescent="0.3">
      <c r="A880" t="s">
        <v>366</v>
      </c>
      <c r="B880" t="s">
        <v>1822</v>
      </c>
      <c r="C880">
        <v>48</v>
      </c>
      <c r="D880">
        <v>45</v>
      </c>
      <c r="E880">
        <f t="shared" si="52"/>
        <v>3</v>
      </c>
      <c r="F880" t="s">
        <v>1953</v>
      </c>
      <c r="G880" t="str">
        <f>IFERROR(VLOOKUP($A880,Sheet2!$A$2:$C$397,2,FALSE),"C")</f>
        <v>A</v>
      </c>
      <c r="H880">
        <f>IFERROR(VLOOKUP($A880,Sheet2!$A$2:$C$397,3,FALSE),0)</f>
        <v>-1.5</v>
      </c>
      <c r="I880">
        <f>VLOOKUP($G880,Sheet2!$F$4:$G$16,2,FALSE)</f>
        <v>4</v>
      </c>
      <c r="J880">
        <f t="shared" si="53"/>
        <v>48.75</v>
      </c>
      <c r="K880">
        <f t="shared" si="54"/>
        <v>44.25</v>
      </c>
      <c r="L880">
        <f t="shared" si="55"/>
        <v>4.5</v>
      </c>
    </row>
    <row r="881" spans="1:12" x14ac:dyDescent="0.3">
      <c r="A881" t="s">
        <v>10</v>
      </c>
      <c r="B881" t="s">
        <v>799</v>
      </c>
      <c r="C881">
        <v>48</v>
      </c>
      <c r="D881">
        <v>49</v>
      </c>
      <c r="E881">
        <f t="shared" si="52"/>
        <v>-1</v>
      </c>
      <c r="F881" t="s">
        <v>1953</v>
      </c>
      <c r="G881" t="str">
        <f>IFERROR(VLOOKUP($A881,Sheet2!$A$2:$C$397,2,FALSE),"C")</f>
        <v>B+</v>
      </c>
      <c r="H881">
        <f>IFERROR(VLOOKUP($A881,Sheet2!$A$2:$C$397,3,FALSE),0)</f>
        <v>0.59550000000000003</v>
      </c>
      <c r="I881">
        <f>VLOOKUP($G881,Sheet2!$F$4:$G$16,2,FALSE)</f>
        <v>3.3</v>
      </c>
      <c r="J881">
        <f t="shared" si="53"/>
        <v>47.702249999999999</v>
      </c>
      <c r="K881">
        <f t="shared" si="54"/>
        <v>49.297750000000001</v>
      </c>
      <c r="L881">
        <f t="shared" si="55"/>
        <v>-1.5955000000000013</v>
      </c>
    </row>
    <row r="882" spans="1:12" x14ac:dyDescent="0.3">
      <c r="A882" t="s">
        <v>13</v>
      </c>
      <c r="B882" t="s">
        <v>1823</v>
      </c>
      <c r="C882">
        <v>50</v>
      </c>
      <c r="D882">
        <v>46</v>
      </c>
      <c r="E882">
        <f t="shared" si="52"/>
        <v>4</v>
      </c>
      <c r="F882" t="s">
        <v>1953</v>
      </c>
      <c r="G882" t="str">
        <f>IFERROR(VLOOKUP($A882,Sheet2!$A$2:$C$397,2,FALSE),"C")</f>
        <v>A+</v>
      </c>
      <c r="H882">
        <f>IFERROR(VLOOKUP($A882,Sheet2!$A$2:$C$397,3,FALSE),0)</f>
        <v>0.61341175999999997</v>
      </c>
      <c r="I882">
        <f>VLOOKUP($G882,Sheet2!$F$4:$G$16,2,FALSE)</f>
        <v>4</v>
      </c>
      <c r="J882">
        <f t="shared" si="53"/>
        <v>49.693294119999997</v>
      </c>
      <c r="K882">
        <f t="shared" si="54"/>
        <v>46.306705880000003</v>
      </c>
      <c r="L882">
        <f t="shared" si="55"/>
        <v>3.3865882399999947</v>
      </c>
    </row>
    <row r="883" spans="1:12" x14ac:dyDescent="0.3">
      <c r="A883" t="s">
        <v>4</v>
      </c>
      <c r="B883" t="s">
        <v>1824</v>
      </c>
      <c r="C883">
        <v>48</v>
      </c>
      <c r="D883">
        <v>46</v>
      </c>
      <c r="E883">
        <f t="shared" si="52"/>
        <v>2</v>
      </c>
      <c r="F883" t="s">
        <v>1953</v>
      </c>
      <c r="G883" t="str">
        <f>IFERROR(VLOOKUP($A883,Sheet2!$A$2:$C$397,2,FALSE),"C")</f>
        <v>A-</v>
      </c>
      <c r="H883">
        <f>IFERROR(VLOOKUP($A883,Sheet2!$A$2:$C$397,3,FALSE),0)</f>
        <v>0.80923076999999999</v>
      </c>
      <c r="I883">
        <f>VLOOKUP($G883,Sheet2!$F$4:$G$16,2,FALSE)</f>
        <v>3.7</v>
      </c>
      <c r="J883">
        <f t="shared" si="53"/>
        <v>47.595384615</v>
      </c>
      <c r="K883">
        <f t="shared" si="54"/>
        <v>46.404615385</v>
      </c>
      <c r="L883">
        <f t="shared" si="55"/>
        <v>1.1907692300000008</v>
      </c>
    </row>
    <row r="884" spans="1:12" x14ac:dyDescent="0.3">
      <c r="A884" t="s">
        <v>5</v>
      </c>
      <c r="B884" t="s">
        <v>1825</v>
      </c>
      <c r="C884">
        <v>47</v>
      </c>
      <c r="D884">
        <v>45</v>
      </c>
      <c r="E884">
        <f t="shared" si="52"/>
        <v>2</v>
      </c>
      <c r="F884" t="s">
        <v>1953</v>
      </c>
      <c r="G884" t="str">
        <f>IFERROR(VLOOKUP($A884,Sheet2!$A$2:$C$397,2,FALSE),"C")</f>
        <v>A-</v>
      </c>
      <c r="H884">
        <f>IFERROR(VLOOKUP($A884,Sheet2!$A$2:$C$397,3,FALSE),0)</f>
        <v>0.43547944999999999</v>
      </c>
      <c r="I884">
        <f>VLOOKUP($G884,Sheet2!$F$4:$G$16,2,FALSE)</f>
        <v>3.7</v>
      </c>
      <c r="J884">
        <f t="shared" si="53"/>
        <v>46.782260274999999</v>
      </c>
      <c r="K884">
        <f t="shared" si="54"/>
        <v>45.217739725000001</v>
      </c>
      <c r="L884">
        <f t="shared" si="55"/>
        <v>1.5645205499999975</v>
      </c>
    </row>
    <row r="885" spans="1:12" x14ac:dyDescent="0.3">
      <c r="A885" t="s">
        <v>11</v>
      </c>
      <c r="B885" t="s">
        <v>874</v>
      </c>
      <c r="C885">
        <v>44</v>
      </c>
      <c r="D885">
        <v>48</v>
      </c>
      <c r="E885">
        <f t="shared" si="52"/>
        <v>-4</v>
      </c>
      <c r="F885" t="s">
        <v>1953</v>
      </c>
      <c r="G885" t="str">
        <f>IFERROR(VLOOKUP($A885,Sheet2!$A$2:$C$397,2,FALSE),"C")</f>
        <v>B-</v>
      </c>
      <c r="H885">
        <f>IFERROR(VLOOKUP($A885,Sheet2!$A$2:$C$397,3,FALSE),0)</f>
        <v>0.62980391999999996</v>
      </c>
      <c r="I885">
        <f>VLOOKUP($G885,Sheet2!$F$4:$G$16,2,FALSE)</f>
        <v>2.7</v>
      </c>
      <c r="J885">
        <f t="shared" si="53"/>
        <v>43.68509804</v>
      </c>
      <c r="K885">
        <f t="shared" si="54"/>
        <v>48.31490196</v>
      </c>
      <c r="L885">
        <f t="shared" si="55"/>
        <v>-4.6298039200000005</v>
      </c>
    </row>
    <row r="886" spans="1:12" x14ac:dyDescent="0.3">
      <c r="A886" t="s">
        <v>13</v>
      </c>
      <c r="B886" t="s">
        <v>804</v>
      </c>
      <c r="C886">
        <v>48</v>
      </c>
      <c r="D886">
        <v>48</v>
      </c>
      <c r="E886">
        <f t="shared" si="52"/>
        <v>0</v>
      </c>
      <c r="F886" t="s">
        <v>1953</v>
      </c>
      <c r="G886" t="str">
        <f>IFERROR(VLOOKUP($A886,Sheet2!$A$2:$C$397,2,FALSE),"C")</f>
        <v>A+</v>
      </c>
      <c r="H886">
        <f>IFERROR(VLOOKUP($A886,Sheet2!$A$2:$C$397,3,FALSE),0)</f>
        <v>0.61341175999999997</v>
      </c>
      <c r="I886">
        <f>VLOOKUP($G886,Sheet2!$F$4:$G$16,2,FALSE)</f>
        <v>4</v>
      </c>
      <c r="J886">
        <f t="shared" si="53"/>
        <v>47.693294119999997</v>
      </c>
      <c r="K886">
        <f t="shared" si="54"/>
        <v>48.306705880000003</v>
      </c>
      <c r="L886">
        <f t="shared" si="55"/>
        <v>-0.6134117600000053</v>
      </c>
    </row>
    <row r="887" spans="1:12" x14ac:dyDescent="0.3">
      <c r="A887" t="s">
        <v>366</v>
      </c>
      <c r="B887" t="s">
        <v>1826</v>
      </c>
      <c r="C887">
        <v>45</v>
      </c>
      <c r="D887">
        <v>47</v>
      </c>
      <c r="E887">
        <f t="shared" si="52"/>
        <v>-2</v>
      </c>
      <c r="F887" t="s">
        <v>1953</v>
      </c>
      <c r="G887" t="str">
        <f>IFERROR(VLOOKUP($A887,Sheet2!$A$2:$C$397,2,FALSE),"C")</f>
        <v>A</v>
      </c>
      <c r="H887">
        <f>IFERROR(VLOOKUP($A887,Sheet2!$A$2:$C$397,3,FALSE),0)</f>
        <v>-1.5</v>
      </c>
      <c r="I887">
        <f>VLOOKUP($G887,Sheet2!$F$4:$G$16,2,FALSE)</f>
        <v>4</v>
      </c>
      <c r="J887">
        <f t="shared" si="53"/>
        <v>45.75</v>
      </c>
      <c r="K887">
        <f t="shared" si="54"/>
        <v>46.25</v>
      </c>
      <c r="L887">
        <f t="shared" si="55"/>
        <v>-0.5</v>
      </c>
    </row>
    <row r="888" spans="1:12" x14ac:dyDescent="0.3">
      <c r="A888" t="s">
        <v>9</v>
      </c>
      <c r="B888" t="s">
        <v>1827</v>
      </c>
      <c r="C888">
        <v>47</v>
      </c>
      <c r="D888">
        <v>51</v>
      </c>
      <c r="E888">
        <f t="shared" si="52"/>
        <v>-4</v>
      </c>
      <c r="F888" t="s">
        <v>1953</v>
      </c>
      <c r="G888" t="str">
        <f>IFERROR(VLOOKUP($A888,Sheet2!$A$2:$C$397,2,FALSE),"C")</f>
        <v>B+</v>
      </c>
      <c r="H888">
        <f>IFERROR(VLOOKUP($A888,Sheet2!$A$2:$C$397,3,FALSE),0)</f>
        <v>6.0699999999999997E-2</v>
      </c>
      <c r="I888">
        <f>VLOOKUP($G888,Sheet2!$F$4:$G$16,2,FALSE)</f>
        <v>3.3</v>
      </c>
      <c r="J888">
        <f t="shared" si="53"/>
        <v>46.969650000000001</v>
      </c>
      <c r="K888">
        <f t="shared" si="54"/>
        <v>51.030349999999999</v>
      </c>
      <c r="L888">
        <f t="shared" si="55"/>
        <v>-4.0606999999999971</v>
      </c>
    </row>
    <row r="889" spans="1:12" x14ac:dyDescent="0.3">
      <c r="A889" t="s">
        <v>10</v>
      </c>
      <c r="B889" t="s">
        <v>805</v>
      </c>
      <c r="C889">
        <v>47</v>
      </c>
      <c r="D889">
        <v>49</v>
      </c>
      <c r="E889">
        <f t="shared" si="52"/>
        <v>-2</v>
      </c>
      <c r="F889" t="s">
        <v>1953</v>
      </c>
      <c r="G889" t="str">
        <f>IFERROR(VLOOKUP($A889,Sheet2!$A$2:$C$397,2,FALSE),"C")</f>
        <v>B+</v>
      </c>
      <c r="H889">
        <f>IFERROR(VLOOKUP($A889,Sheet2!$A$2:$C$397,3,FALSE),0)</f>
        <v>0.59550000000000003</v>
      </c>
      <c r="I889">
        <f>VLOOKUP($G889,Sheet2!$F$4:$G$16,2,FALSE)</f>
        <v>3.3</v>
      </c>
      <c r="J889">
        <f t="shared" si="53"/>
        <v>46.702249999999999</v>
      </c>
      <c r="K889">
        <f t="shared" si="54"/>
        <v>49.297750000000001</v>
      </c>
      <c r="L889">
        <f t="shared" si="55"/>
        <v>-2.5955000000000013</v>
      </c>
    </row>
    <row r="890" spans="1:12" x14ac:dyDescent="0.3">
      <c r="A890" t="s">
        <v>5</v>
      </c>
      <c r="B890" t="s">
        <v>807</v>
      </c>
      <c r="C890">
        <v>45</v>
      </c>
      <c r="D890">
        <v>47</v>
      </c>
      <c r="E890">
        <f t="shared" si="52"/>
        <v>-2</v>
      </c>
      <c r="F890" t="s">
        <v>1953</v>
      </c>
      <c r="G890" t="str">
        <f>IFERROR(VLOOKUP($A890,Sheet2!$A$2:$C$397,2,FALSE),"C")</f>
        <v>A-</v>
      </c>
      <c r="H890">
        <f>IFERROR(VLOOKUP($A890,Sheet2!$A$2:$C$397,3,FALSE),0)</f>
        <v>0.43547944999999999</v>
      </c>
      <c r="I890">
        <f>VLOOKUP($G890,Sheet2!$F$4:$G$16,2,FALSE)</f>
        <v>3.7</v>
      </c>
      <c r="J890">
        <f t="shared" si="53"/>
        <v>44.782260274999999</v>
      </c>
      <c r="K890">
        <f t="shared" si="54"/>
        <v>47.217739725000001</v>
      </c>
      <c r="L890">
        <f t="shared" si="55"/>
        <v>-2.4354794500000025</v>
      </c>
    </row>
    <row r="891" spans="1:12" x14ac:dyDescent="0.3">
      <c r="A891" t="s">
        <v>9</v>
      </c>
      <c r="B891" t="s">
        <v>1828</v>
      </c>
      <c r="C891">
        <v>49</v>
      </c>
      <c r="D891">
        <v>48</v>
      </c>
      <c r="E891">
        <f t="shared" si="52"/>
        <v>1</v>
      </c>
      <c r="F891" t="s">
        <v>1953</v>
      </c>
      <c r="G891" t="str">
        <f>IFERROR(VLOOKUP($A891,Sheet2!$A$2:$C$397,2,FALSE),"C")</f>
        <v>B+</v>
      </c>
      <c r="H891">
        <f>IFERROR(VLOOKUP($A891,Sheet2!$A$2:$C$397,3,FALSE),0)</f>
        <v>6.0699999999999997E-2</v>
      </c>
      <c r="I891">
        <f>VLOOKUP($G891,Sheet2!$F$4:$G$16,2,FALSE)</f>
        <v>3.3</v>
      </c>
      <c r="J891">
        <f t="shared" si="53"/>
        <v>48.969650000000001</v>
      </c>
      <c r="K891">
        <f t="shared" si="54"/>
        <v>48.030349999999999</v>
      </c>
      <c r="L891">
        <f t="shared" si="55"/>
        <v>0.93930000000000291</v>
      </c>
    </row>
    <row r="892" spans="1:12" x14ac:dyDescent="0.3">
      <c r="A892" t="s">
        <v>13</v>
      </c>
      <c r="B892" t="s">
        <v>1828</v>
      </c>
      <c r="C892">
        <v>49</v>
      </c>
      <c r="D892">
        <v>47</v>
      </c>
      <c r="E892">
        <f t="shared" si="52"/>
        <v>2</v>
      </c>
      <c r="F892" t="s">
        <v>1953</v>
      </c>
      <c r="G892" t="str">
        <f>IFERROR(VLOOKUP($A892,Sheet2!$A$2:$C$397,2,FALSE),"C")</f>
        <v>A+</v>
      </c>
      <c r="H892">
        <f>IFERROR(VLOOKUP($A892,Sheet2!$A$2:$C$397,3,FALSE),0)</f>
        <v>0.61341175999999997</v>
      </c>
      <c r="I892">
        <f>VLOOKUP($G892,Sheet2!$F$4:$G$16,2,FALSE)</f>
        <v>4</v>
      </c>
      <c r="J892">
        <f t="shared" si="53"/>
        <v>48.693294119999997</v>
      </c>
      <c r="K892">
        <f t="shared" si="54"/>
        <v>47.306705880000003</v>
      </c>
      <c r="L892">
        <f t="shared" si="55"/>
        <v>1.3865882399999947</v>
      </c>
    </row>
    <row r="893" spans="1:12" x14ac:dyDescent="0.3">
      <c r="A893" t="s">
        <v>5</v>
      </c>
      <c r="B893" t="s">
        <v>1828</v>
      </c>
      <c r="C893">
        <v>47</v>
      </c>
      <c r="D893">
        <v>44</v>
      </c>
      <c r="E893">
        <f t="shared" si="52"/>
        <v>3</v>
      </c>
      <c r="F893" t="s">
        <v>1953</v>
      </c>
      <c r="G893" t="str">
        <f>IFERROR(VLOOKUP($A893,Sheet2!$A$2:$C$397,2,FALSE),"C")</f>
        <v>A-</v>
      </c>
      <c r="H893">
        <f>IFERROR(VLOOKUP($A893,Sheet2!$A$2:$C$397,3,FALSE),0)</f>
        <v>0.43547944999999999</v>
      </c>
      <c r="I893">
        <f>VLOOKUP($G893,Sheet2!$F$4:$G$16,2,FALSE)</f>
        <v>3.7</v>
      </c>
      <c r="J893">
        <f t="shared" si="53"/>
        <v>46.782260274999999</v>
      </c>
      <c r="K893">
        <f t="shared" si="54"/>
        <v>44.217739725000001</v>
      </c>
      <c r="L893">
        <f t="shared" si="55"/>
        <v>2.5645205499999975</v>
      </c>
    </row>
    <row r="894" spans="1:12" x14ac:dyDescent="0.3">
      <c r="A894" t="s">
        <v>6</v>
      </c>
      <c r="B894" t="s">
        <v>1829</v>
      </c>
      <c r="C894">
        <v>44</v>
      </c>
      <c r="D894">
        <v>54</v>
      </c>
      <c r="E894">
        <f t="shared" si="52"/>
        <v>-10</v>
      </c>
      <c r="F894" t="s">
        <v>1953</v>
      </c>
      <c r="G894" t="str">
        <f>IFERROR(VLOOKUP($A894,Sheet2!$A$2:$C$397,2,FALSE),"C")</f>
        <v>B</v>
      </c>
      <c r="H894">
        <f>IFERROR(VLOOKUP($A894,Sheet2!$A$2:$C$397,3,FALSE),0)</f>
        <v>0.25490195999999998</v>
      </c>
      <c r="I894">
        <f>VLOOKUP($G894,Sheet2!$F$4:$G$16,2,FALSE)</f>
        <v>3</v>
      </c>
      <c r="J894">
        <f t="shared" si="53"/>
        <v>43.872549020000001</v>
      </c>
      <c r="K894">
        <f t="shared" si="54"/>
        <v>54.127450979999999</v>
      </c>
      <c r="L894">
        <f t="shared" si="55"/>
        <v>-10.254901959999998</v>
      </c>
    </row>
    <row r="895" spans="1:12" x14ac:dyDescent="0.3">
      <c r="A895" t="s">
        <v>10</v>
      </c>
      <c r="B895" t="s">
        <v>1829</v>
      </c>
      <c r="C895">
        <v>47</v>
      </c>
      <c r="D895">
        <v>48</v>
      </c>
      <c r="E895">
        <f t="shared" si="52"/>
        <v>-1</v>
      </c>
      <c r="F895" t="s">
        <v>1953</v>
      </c>
      <c r="G895" t="str">
        <f>IFERROR(VLOOKUP($A895,Sheet2!$A$2:$C$397,2,FALSE),"C")</f>
        <v>B+</v>
      </c>
      <c r="H895">
        <f>IFERROR(VLOOKUP($A895,Sheet2!$A$2:$C$397,3,FALSE),0)</f>
        <v>0.59550000000000003</v>
      </c>
      <c r="I895">
        <f>VLOOKUP($G895,Sheet2!$F$4:$G$16,2,FALSE)</f>
        <v>3.3</v>
      </c>
      <c r="J895">
        <f t="shared" si="53"/>
        <v>46.702249999999999</v>
      </c>
      <c r="K895">
        <f t="shared" si="54"/>
        <v>48.297750000000001</v>
      </c>
      <c r="L895">
        <f t="shared" si="55"/>
        <v>-1.5955000000000013</v>
      </c>
    </row>
    <row r="896" spans="1:12" x14ac:dyDescent="0.3">
      <c r="A896" t="s">
        <v>4</v>
      </c>
      <c r="B896" t="s">
        <v>1830</v>
      </c>
      <c r="C896">
        <v>46</v>
      </c>
      <c r="D896">
        <v>48</v>
      </c>
      <c r="E896">
        <f t="shared" si="52"/>
        <v>-2</v>
      </c>
      <c r="F896" t="s">
        <v>1953</v>
      </c>
      <c r="G896" t="str">
        <f>IFERROR(VLOOKUP($A896,Sheet2!$A$2:$C$397,2,FALSE),"C")</f>
        <v>A-</v>
      </c>
      <c r="H896">
        <f>IFERROR(VLOOKUP($A896,Sheet2!$A$2:$C$397,3,FALSE),0)</f>
        <v>0.80923076999999999</v>
      </c>
      <c r="I896">
        <f>VLOOKUP($G896,Sheet2!$F$4:$G$16,2,FALSE)</f>
        <v>3.7</v>
      </c>
      <c r="J896">
        <f t="shared" si="53"/>
        <v>45.595384615</v>
      </c>
      <c r="K896">
        <f t="shared" si="54"/>
        <v>48.404615385</v>
      </c>
      <c r="L896">
        <f t="shared" si="55"/>
        <v>-2.8092307699999992</v>
      </c>
    </row>
    <row r="897" spans="1:12" x14ac:dyDescent="0.3">
      <c r="A897" t="s">
        <v>11</v>
      </c>
      <c r="B897" t="s">
        <v>1830</v>
      </c>
      <c r="C897">
        <v>46</v>
      </c>
      <c r="D897">
        <v>43</v>
      </c>
      <c r="E897">
        <f t="shared" si="52"/>
        <v>3</v>
      </c>
      <c r="F897" t="s">
        <v>1953</v>
      </c>
      <c r="G897" t="str">
        <f>IFERROR(VLOOKUP($A897,Sheet2!$A$2:$C$397,2,FALSE),"C")</f>
        <v>B-</v>
      </c>
      <c r="H897">
        <f>IFERROR(VLOOKUP($A897,Sheet2!$A$2:$C$397,3,FALSE),0)</f>
        <v>0.62980391999999996</v>
      </c>
      <c r="I897">
        <f>VLOOKUP($G897,Sheet2!$F$4:$G$16,2,FALSE)</f>
        <v>2.7</v>
      </c>
      <c r="J897">
        <f t="shared" si="53"/>
        <v>45.68509804</v>
      </c>
      <c r="K897">
        <f t="shared" si="54"/>
        <v>43.31490196</v>
      </c>
      <c r="L897">
        <f t="shared" si="55"/>
        <v>2.3701960799999995</v>
      </c>
    </row>
    <row r="898" spans="1:12" x14ac:dyDescent="0.3">
      <c r="A898" t="s">
        <v>5</v>
      </c>
      <c r="B898" t="s">
        <v>1831</v>
      </c>
      <c r="C898">
        <v>44</v>
      </c>
      <c r="D898">
        <v>46</v>
      </c>
      <c r="E898">
        <f t="shared" si="52"/>
        <v>-2</v>
      </c>
      <c r="F898" t="s">
        <v>1953</v>
      </c>
      <c r="G898" t="str">
        <f>IFERROR(VLOOKUP($A898,Sheet2!$A$2:$C$397,2,FALSE),"C")</f>
        <v>A-</v>
      </c>
      <c r="H898">
        <f>IFERROR(VLOOKUP($A898,Sheet2!$A$2:$C$397,3,FALSE),0)</f>
        <v>0.43547944999999999</v>
      </c>
      <c r="I898">
        <f>VLOOKUP($G898,Sheet2!$F$4:$G$16,2,FALSE)</f>
        <v>3.7</v>
      </c>
      <c r="J898">
        <f t="shared" si="53"/>
        <v>43.782260274999999</v>
      </c>
      <c r="K898">
        <f t="shared" si="54"/>
        <v>46.217739725000001</v>
      </c>
      <c r="L898">
        <f t="shared" si="55"/>
        <v>-2.4354794500000025</v>
      </c>
    </row>
    <row r="899" spans="1:12" x14ac:dyDescent="0.3">
      <c r="A899" t="s">
        <v>366</v>
      </c>
      <c r="B899" t="s">
        <v>1831</v>
      </c>
      <c r="C899">
        <v>44</v>
      </c>
      <c r="D899">
        <v>51</v>
      </c>
      <c r="E899">
        <f t="shared" ref="E899:E962" si="56">C899-D899</f>
        <v>-7</v>
      </c>
      <c r="F899" t="s">
        <v>1953</v>
      </c>
      <c r="G899" t="str">
        <f>IFERROR(VLOOKUP($A899,Sheet2!$A$2:$C$397,2,FALSE),"C")</f>
        <v>A</v>
      </c>
      <c r="H899">
        <f>IFERROR(VLOOKUP($A899,Sheet2!$A$2:$C$397,3,FALSE),0)</f>
        <v>-1.5</v>
      </c>
      <c r="I899">
        <f>VLOOKUP($G899,Sheet2!$F$4:$G$16,2,FALSE)</f>
        <v>4</v>
      </c>
      <c r="J899">
        <f t="shared" ref="J899:J962" si="57">IF(OR($F899="Bush",$F899="Trump"),C899+(H899/2),C899-(H899/2))</f>
        <v>44.75</v>
      </c>
      <c r="K899">
        <f t="shared" ref="K899:K962" si="58">IF(OR($F899="Bush",$F899="Trump"),D899-(H899/2),D899+(H899/2))</f>
        <v>50.25</v>
      </c>
      <c r="L899">
        <f t="shared" ref="L899:L962" si="59">J899-K899</f>
        <v>-5.5</v>
      </c>
    </row>
    <row r="900" spans="1:12" x14ac:dyDescent="0.3">
      <c r="A900" t="s">
        <v>1832</v>
      </c>
      <c r="B900" t="s">
        <v>1833</v>
      </c>
      <c r="C900">
        <v>44</v>
      </c>
      <c r="D900">
        <v>49</v>
      </c>
      <c r="E900">
        <f t="shared" si="56"/>
        <v>-5</v>
      </c>
      <c r="F900" t="s">
        <v>1953</v>
      </c>
      <c r="G900" t="str">
        <f>IFERROR(VLOOKUP($A900,Sheet2!$A$2:$C$397,2,FALSE),"C")</f>
        <v>C</v>
      </c>
      <c r="H900">
        <f>IFERROR(VLOOKUP($A900,Sheet2!$A$2:$C$397,3,FALSE),0)</f>
        <v>0</v>
      </c>
      <c r="I900">
        <f>VLOOKUP($G900,Sheet2!$F$4:$G$16,2,FALSE)</f>
        <v>2</v>
      </c>
      <c r="J900">
        <f t="shared" si="57"/>
        <v>44</v>
      </c>
      <c r="K900">
        <f t="shared" si="58"/>
        <v>49</v>
      </c>
      <c r="L900">
        <f t="shared" si="59"/>
        <v>-5</v>
      </c>
    </row>
    <row r="901" spans="1:12" x14ac:dyDescent="0.3">
      <c r="A901" t="s">
        <v>9</v>
      </c>
      <c r="B901" t="s">
        <v>1834</v>
      </c>
      <c r="C901">
        <v>44</v>
      </c>
      <c r="D901">
        <v>54</v>
      </c>
      <c r="E901">
        <f t="shared" si="56"/>
        <v>-10</v>
      </c>
      <c r="F901" t="s">
        <v>1953</v>
      </c>
      <c r="G901" t="str">
        <f>IFERROR(VLOOKUP($A901,Sheet2!$A$2:$C$397,2,FALSE),"C")</f>
        <v>B+</v>
      </c>
      <c r="H901">
        <f>IFERROR(VLOOKUP($A901,Sheet2!$A$2:$C$397,3,FALSE),0)</f>
        <v>6.0699999999999997E-2</v>
      </c>
      <c r="I901">
        <f>VLOOKUP($G901,Sheet2!$F$4:$G$16,2,FALSE)</f>
        <v>3.3</v>
      </c>
      <c r="J901">
        <f t="shared" si="57"/>
        <v>43.969650000000001</v>
      </c>
      <c r="K901">
        <f t="shared" si="58"/>
        <v>54.030349999999999</v>
      </c>
      <c r="L901">
        <f t="shared" si="59"/>
        <v>-10.060699999999997</v>
      </c>
    </row>
    <row r="902" spans="1:12" x14ac:dyDescent="0.3">
      <c r="A902" t="s">
        <v>15</v>
      </c>
      <c r="B902" t="s">
        <v>1834</v>
      </c>
      <c r="C902">
        <v>44</v>
      </c>
      <c r="D902">
        <v>50</v>
      </c>
      <c r="E902">
        <f t="shared" si="56"/>
        <v>-6</v>
      </c>
      <c r="F902" t="s">
        <v>1953</v>
      </c>
      <c r="G902" t="str">
        <f>IFERROR(VLOOKUP($A902,Sheet2!$A$2:$C$397,2,FALSE),"C")</f>
        <v>A-</v>
      </c>
      <c r="H902">
        <f>IFERROR(VLOOKUP($A902,Sheet2!$A$2:$C$397,3,FALSE),0)</f>
        <v>6.8150290000000002E-2</v>
      </c>
      <c r="I902">
        <f>VLOOKUP($G902,Sheet2!$F$4:$G$16,2,FALSE)</f>
        <v>3.7</v>
      </c>
      <c r="J902">
        <f t="shared" si="57"/>
        <v>43.965924854999997</v>
      </c>
      <c r="K902">
        <f t="shared" si="58"/>
        <v>50.034075145000003</v>
      </c>
      <c r="L902">
        <f t="shared" si="59"/>
        <v>-6.0681502900000055</v>
      </c>
    </row>
    <row r="903" spans="1:12" x14ac:dyDescent="0.3">
      <c r="A903" t="s">
        <v>366</v>
      </c>
      <c r="B903" t="s">
        <v>1835</v>
      </c>
      <c r="C903">
        <v>42</v>
      </c>
      <c r="D903">
        <v>48</v>
      </c>
      <c r="E903">
        <f t="shared" si="56"/>
        <v>-6</v>
      </c>
      <c r="F903" t="s">
        <v>1953</v>
      </c>
      <c r="G903" t="str">
        <f>IFERROR(VLOOKUP($A903,Sheet2!$A$2:$C$397,2,FALSE),"C")</f>
        <v>A</v>
      </c>
      <c r="H903">
        <f>IFERROR(VLOOKUP($A903,Sheet2!$A$2:$C$397,3,FALSE),0)</f>
        <v>-1.5</v>
      </c>
      <c r="I903">
        <f>VLOOKUP($G903,Sheet2!$F$4:$G$16,2,FALSE)</f>
        <v>4</v>
      </c>
      <c r="J903">
        <f t="shared" si="57"/>
        <v>42.75</v>
      </c>
      <c r="K903">
        <f t="shared" si="58"/>
        <v>47.25</v>
      </c>
      <c r="L903">
        <f t="shared" si="59"/>
        <v>-4.5</v>
      </c>
    </row>
    <row r="904" spans="1:12" x14ac:dyDescent="0.3">
      <c r="A904" t="s">
        <v>9</v>
      </c>
      <c r="B904" t="s">
        <v>1836</v>
      </c>
      <c r="C904">
        <v>46</v>
      </c>
      <c r="D904">
        <v>52</v>
      </c>
      <c r="E904">
        <f t="shared" si="56"/>
        <v>-6</v>
      </c>
      <c r="F904" t="s">
        <v>1953</v>
      </c>
      <c r="G904" t="str">
        <f>IFERROR(VLOOKUP($A904,Sheet2!$A$2:$C$397,2,FALSE),"C")</f>
        <v>B+</v>
      </c>
      <c r="H904">
        <f>IFERROR(VLOOKUP($A904,Sheet2!$A$2:$C$397,3,FALSE),0)</f>
        <v>6.0699999999999997E-2</v>
      </c>
      <c r="I904">
        <f>VLOOKUP($G904,Sheet2!$F$4:$G$16,2,FALSE)</f>
        <v>3.3</v>
      </c>
      <c r="J904">
        <f t="shared" si="57"/>
        <v>45.969650000000001</v>
      </c>
      <c r="K904">
        <f t="shared" si="58"/>
        <v>52.030349999999999</v>
      </c>
      <c r="L904">
        <f t="shared" si="59"/>
        <v>-6.0606999999999971</v>
      </c>
    </row>
    <row r="905" spans="1:12" x14ac:dyDescent="0.3">
      <c r="A905" t="s">
        <v>11</v>
      </c>
      <c r="B905" t="s">
        <v>1837</v>
      </c>
      <c r="C905">
        <v>46</v>
      </c>
      <c r="D905">
        <v>46</v>
      </c>
      <c r="E905">
        <f t="shared" si="56"/>
        <v>0</v>
      </c>
      <c r="F905" t="s">
        <v>1953</v>
      </c>
      <c r="G905" t="str">
        <f>IFERROR(VLOOKUP($A905,Sheet2!$A$2:$C$397,2,FALSE),"C")</f>
        <v>B-</v>
      </c>
      <c r="H905">
        <f>IFERROR(VLOOKUP($A905,Sheet2!$A$2:$C$397,3,FALSE),0)</f>
        <v>0.62980391999999996</v>
      </c>
      <c r="I905">
        <f>VLOOKUP($G905,Sheet2!$F$4:$G$16,2,FALSE)</f>
        <v>2.7</v>
      </c>
      <c r="J905">
        <f t="shared" si="57"/>
        <v>45.68509804</v>
      </c>
      <c r="K905">
        <f t="shared" si="58"/>
        <v>46.31490196</v>
      </c>
      <c r="L905">
        <f t="shared" si="59"/>
        <v>-0.62980392000000052</v>
      </c>
    </row>
    <row r="906" spans="1:12" x14ac:dyDescent="0.3">
      <c r="A906" t="s">
        <v>12</v>
      </c>
      <c r="B906" t="s">
        <v>1838</v>
      </c>
      <c r="C906">
        <v>43</v>
      </c>
      <c r="D906">
        <v>50</v>
      </c>
      <c r="E906">
        <f t="shared" si="56"/>
        <v>-7</v>
      </c>
      <c r="F906" t="s">
        <v>1953</v>
      </c>
      <c r="G906" t="str">
        <f>IFERROR(VLOOKUP($A906,Sheet2!$A$2:$C$397,2,FALSE),"C")</f>
        <v>A</v>
      </c>
      <c r="H906">
        <f>IFERROR(VLOOKUP($A906,Sheet2!$A$2:$C$397,3,FALSE),0)</f>
        <v>-0.45775194000000002</v>
      </c>
      <c r="I906">
        <f>VLOOKUP($G906,Sheet2!$F$4:$G$16,2,FALSE)</f>
        <v>4</v>
      </c>
      <c r="J906">
        <f t="shared" si="57"/>
        <v>43.228875969999997</v>
      </c>
      <c r="K906">
        <f t="shared" si="58"/>
        <v>49.771124030000003</v>
      </c>
      <c r="L906">
        <f t="shared" si="59"/>
        <v>-6.5422480600000057</v>
      </c>
    </row>
    <row r="907" spans="1:12" x14ac:dyDescent="0.3">
      <c r="A907" t="s">
        <v>5</v>
      </c>
      <c r="B907" t="s">
        <v>1838</v>
      </c>
      <c r="C907">
        <v>43</v>
      </c>
      <c r="D907">
        <v>47</v>
      </c>
      <c r="E907">
        <f t="shared" si="56"/>
        <v>-4</v>
      </c>
      <c r="F907" t="s">
        <v>1953</v>
      </c>
      <c r="G907" t="str">
        <f>IFERROR(VLOOKUP($A907,Sheet2!$A$2:$C$397,2,FALSE),"C")</f>
        <v>A-</v>
      </c>
      <c r="H907">
        <f>IFERROR(VLOOKUP($A907,Sheet2!$A$2:$C$397,3,FALSE),0)</f>
        <v>0.43547944999999999</v>
      </c>
      <c r="I907">
        <f>VLOOKUP($G907,Sheet2!$F$4:$G$16,2,FALSE)</f>
        <v>3.7</v>
      </c>
      <c r="J907">
        <f t="shared" si="57"/>
        <v>42.782260274999999</v>
      </c>
      <c r="K907">
        <f t="shared" si="58"/>
        <v>47.217739725000001</v>
      </c>
      <c r="L907">
        <f t="shared" si="59"/>
        <v>-4.4354794500000025</v>
      </c>
    </row>
    <row r="908" spans="1:12" x14ac:dyDescent="0.3">
      <c r="A908" t="s">
        <v>8</v>
      </c>
      <c r="B908" t="s">
        <v>1839</v>
      </c>
      <c r="C908">
        <v>44</v>
      </c>
      <c r="D908">
        <v>51</v>
      </c>
      <c r="E908">
        <f t="shared" si="56"/>
        <v>-7</v>
      </c>
      <c r="F908" t="s">
        <v>1953</v>
      </c>
      <c r="G908" t="str">
        <f>IFERROR(VLOOKUP($A908,Sheet2!$A$2:$C$397,2,FALSE),"C")</f>
        <v>B</v>
      </c>
      <c r="H908">
        <f>IFERROR(VLOOKUP($A908,Sheet2!$A$2:$C$397,3,FALSE),0)</f>
        <v>-0.97508196999999996</v>
      </c>
      <c r="I908">
        <f>VLOOKUP($G908,Sheet2!$F$4:$G$16,2,FALSE)</f>
        <v>3</v>
      </c>
      <c r="J908">
        <f t="shared" si="57"/>
        <v>44.487540985000003</v>
      </c>
      <c r="K908">
        <f t="shared" si="58"/>
        <v>50.512459014999997</v>
      </c>
      <c r="L908">
        <f t="shared" si="59"/>
        <v>-6.0249180299999949</v>
      </c>
    </row>
    <row r="909" spans="1:12" x14ac:dyDescent="0.3">
      <c r="A909" t="s">
        <v>4</v>
      </c>
      <c r="B909" t="s">
        <v>1840</v>
      </c>
      <c r="C909">
        <v>44</v>
      </c>
      <c r="D909">
        <v>51</v>
      </c>
      <c r="E909">
        <f t="shared" si="56"/>
        <v>-7</v>
      </c>
      <c r="F909" t="s">
        <v>1953</v>
      </c>
      <c r="G909" t="str">
        <f>IFERROR(VLOOKUP($A909,Sheet2!$A$2:$C$397,2,FALSE),"C")</f>
        <v>A-</v>
      </c>
      <c r="H909">
        <f>IFERROR(VLOOKUP($A909,Sheet2!$A$2:$C$397,3,FALSE),0)</f>
        <v>0.80923076999999999</v>
      </c>
      <c r="I909">
        <f>VLOOKUP($G909,Sheet2!$F$4:$G$16,2,FALSE)</f>
        <v>3.7</v>
      </c>
      <c r="J909">
        <f t="shared" si="57"/>
        <v>43.595384615</v>
      </c>
      <c r="K909">
        <f t="shared" si="58"/>
        <v>51.404615385</v>
      </c>
      <c r="L909">
        <f t="shared" si="59"/>
        <v>-7.8092307699999992</v>
      </c>
    </row>
    <row r="910" spans="1:12" x14ac:dyDescent="0.3">
      <c r="A910" t="s">
        <v>13</v>
      </c>
      <c r="B910" t="s">
        <v>1841</v>
      </c>
      <c r="C910">
        <v>44</v>
      </c>
      <c r="D910">
        <v>53</v>
      </c>
      <c r="E910">
        <f t="shared" si="56"/>
        <v>-9</v>
      </c>
      <c r="F910" t="s">
        <v>1953</v>
      </c>
      <c r="G910" t="str">
        <f>IFERROR(VLOOKUP($A910,Sheet2!$A$2:$C$397,2,FALSE),"C")</f>
        <v>A+</v>
      </c>
      <c r="H910">
        <f>IFERROR(VLOOKUP($A910,Sheet2!$A$2:$C$397,3,FALSE),0)</f>
        <v>0.61341175999999997</v>
      </c>
      <c r="I910">
        <f>VLOOKUP($G910,Sheet2!$F$4:$G$16,2,FALSE)</f>
        <v>4</v>
      </c>
      <c r="J910">
        <f t="shared" si="57"/>
        <v>43.693294119999997</v>
      </c>
      <c r="K910">
        <f t="shared" si="58"/>
        <v>53.306705880000003</v>
      </c>
      <c r="L910">
        <f t="shared" si="59"/>
        <v>-9.6134117600000053</v>
      </c>
    </row>
    <row r="911" spans="1:12" x14ac:dyDescent="0.3">
      <c r="A911" t="s">
        <v>10</v>
      </c>
      <c r="B911" t="s">
        <v>1841</v>
      </c>
      <c r="C911">
        <v>49</v>
      </c>
      <c r="D911">
        <v>50</v>
      </c>
      <c r="E911">
        <f t="shared" si="56"/>
        <v>-1</v>
      </c>
      <c r="F911" t="s">
        <v>1953</v>
      </c>
      <c r="G911" t="str">
        <f>IFERROR(VLOOKUP($A911,Sheet2!$A$2:$C$397,2,FALSE),"C")</f>
        <v>B+</v>
      </c>
      <c r="H911">
        <f>IFERROR(VLOOKUP($A911,Sheet2!$A$2:$C$397,3,FALSE),0)</f>
        <v>0.59550000000000003</v>
      </c>
      <c r="I911">
        <f>VLOOKUP($G911,Sheet2!$F$4:$G$16,2,FALSE)</f>
        <v>3.3</v>
      </c>
      <c r="J911">
        <f t="shared" si="57"/>
        <v>48.702249999999999</v>
      </c>
      <c r="K911">
        <f t="shared" si="58"/>
        <v>50.297750000000001</v>
      </c>
      <c r="L911">
        <f t="shared" si="59"/>
        <v>-1.5955000000000013</v>
      </c>
    </row>
    <row r="912" spans="1:12" x14ac:dyDescent="0.3">
      <c r="A912" t="s">
        <v>15</v>
      </c>
      <c r="B912" t="s">
        <v>1842</v>
      </c>
      <c r="C912">
        <v>47</v>
      </c>
      <c r="D912">
        <v>49</v>
      </c>
      <c r="E912">
        <f t="shared" si="56"/>
        <v>-2</v>
      </c>
      <c r="F912" t="s">
        <v>1953</v>
      </c>
      <c r="G912" t="str">
        <f>IFERROR(VLOOKUP($A912,Sheet2!$A$2:$C$397,2,FALSE),"C")</f>
        <v>A-</v>
      </c>
      <c r="H912">
        <f>IFERROR(VLOOKUP($A912,Sheet2!$A$2:$C$397,3,FALSE),0)</f>
        <v>6.8150290000000002E-2</v>
      </c>
      <c r="I912">
        <f>VLOOKUP($G912,Sheet2!$F$4:$G$16,2,FALSE)</f>
        <v>3.7</v>
      </c>
      <c r="J912">
        <f t="shared" si="57"/>
        <v>46.965924854999997</v>
      </c>
      <c r="K912">
        <f t="shared" si="58"/>
        <v>49.034075145000003</v>
      </c>
      <c r="L912">
        <f t="shared" si="59"/>
        <v>-2.0681502900000055</v>
      </c>
    </row>
    <row r="913" spans="1:12" x14ac:dyDescent="0.3">
      <c r="A913" t="s">
        <v>366</v>
      </c>
      <c r="B913" t="s">
        <v>1843</v>
      </c>
      <c r="C913">
        <v>43</v>
      </c>
      <c r="D913">
        <v>50</v>
      </c>
      <c r="E913">
        <f t="shared" si="56"/>
        <v>-7</v>
      </c>
      <c r="F913" t="s">
        <v>1953</v>
      </c>
      <c r="G913" t="str">
        <f>IFERROR(VLOOKUP($A913,Sheet2!$A$2:$C$397,2,FALSE),"C")</f>
        <v>A</v>
      </c>
      <c r="H913">
        <f>IFERROR(VLOOKUP($A913,Sheet2!$A$2:$C$397,3,FALSE),0)</f>
        <v>-1.5</v>
      </c>
      <c r="I913">
        <f>VLOOKUP($G913,Sheet2!$F$4:$G$16,2,FALSE)</f>
        <v>4</v>
      </c>
      <c r="J913">
        <f t="shared" si="57"/>
        <v>43.75</v>
      </c>
      <c r="K913">
        <f t="shared" si="58"/>
        <v>49.25</v>
      </c>
      <c r="L913">
        <f t="shared" si="59"/>
        <v>-5.5</v>
      </c>
    </row>
    <row r="914" spans="1:12" x14ac:dyDescent="0.3">
      <c r="A914" t="s">
        <v>5</v>
      </c>
      <c r="B914" t="s">
        <v>1844</v>
      </c>
      <c r="C914">
        <v>46</v>
      </c>
      <c r="D914">
        <v>46</v>
      </c>
      <c r="E914">
        <f t="shared" si="56"/>
        <v>0</v>
      </c>
      <c r="F914" t="s">
        <v>1953</v>
      </c>
      <c r="G914" t="str">
        <f>IFERROR(VLOOKUP($A914,Sheet2!$A$2:$C$397,2,FALSE),"C")</f>
        <v>A-</v>
      </c>
      <c r="H914">
        <f>IFERROR(VLOOKUP($A914,Sheet2!$A$2:$C$397,3,FALSE),0)</f>
        <v>0.43547944999999999</v>
      </c>
      <c r="I914">
        <f>VLOOKUP($G914,Sheet2!$F$4:$G$16,2,FALSE)</f>
        <v>3.7</v>
      </c>
      <c r="J914">
        <f t="shared" si="57"/>
        <v>45.782260274999999</v>
      </c>
      <c r="K914">
        <f t="shared" si="58"/>
        <v>46.217739725000001</v>
      </c>
      <c r="L914">
        <f t="shared" si="59"/>
        <v>-0.43547945000000254</v>
      </c>
    </row>
    <row r="915" spans="1:12" x14ac:dyDescent="0.3">
      <c r="A915" t="s">
        <v>9</v>
      </c>
      <c r="B915" t="s">
        <v>1845</v>
      </c>
      <c r="C915">
        <v>46</v>
      </c>
      <c r="D915">
        <v>50</v>
      </c>
      <c r="E915">
        <f t="shared" si="56"/>
        <v>-4</v>
      </c>
      <c r="F915" t="s">
        <v>1953</v>
      </c>
      <c r="G915" t="str">
        <f>IFERROR(VLOOKUP($A915,Sheet2!$A$2:$C$397,2,FALSE),"C")</f>
        <v>B+</v>
      </c>
      <c r="H915">
        <f>IFERROR(VLOOKUP($A915,Sheet2!$A$2:$C$397,3,FALSE),0)</f>
        <v>6.0699999999999997E-2</v>
      </c>
      <c r="I915">
        <f>VLOOKUP($G915,Sheet2!$F$4:$G$16,2,FALSE)</f>
        <v>3.3</v>
      </c>
      <c r="J915">
        <f t="shared" si="57"/>
        <v>45.969650000000001</v>
      </c>
      <c r="K915">
        <f t="shared" si="58"/>
        <v>50.030349999999999</v>
      </c>
      <c r="L915">
        <f t="shared" si="59"/>
        <v>-4.0606999999999971</v>
      </c>
    </row>
    <row r="916" spans="1:12" x14ac:dyDescent="0.3">
      <c r="A916" t="s">
        <v>6</v>
      </c>
      <c r="B916" t="s">
        <v>1846</v>
      </c>
      <c r="C916">
        <v>46</v>
      </c>
      <c r="D916">
        <v>52</v>
      </c>
      <c r="E916">
        <f t="shared" si="56"/>
        <v>-6</v>
      </c>
      <c r="F916" t="s">
        <v>1953</v>
      </c>
      <c r="G916" t="str">
        <f>IFERROR(VLOOKUP($A916,Sheet2!$A$2:$C$397,2,FALSE),"C")</f>
        <v>B</v>
      </c>
      <c r="H916">
        <f>IFERROR(VLOOKUP($A916,Sheet2!$A$2:$C$397,3,FALSE),0)</f>
        <v>0.25490195999999998</v>
      </c>
      <c r="I916">
        <f>VLOOKUP($G916,Sheet2!$F$4:$G$16,2,FALSE)</f>
        <v>3</v>
      </c>
      <c r="J916">
        <f t="shared" si="57"/>
        <v>45.872549020000001</v>
      </c>
      <c r="K916">
        <f t="shared" si="58"/>
        <v>52.127450979999999</v>
      </c>
      <c r="L916">
        <f t="shared" si="59"/>
        <v>-6.254901959999998</v>
      </c>
    </row>
    <row r="917" spans="1:12" x14ac:dyDescent="0.3">
      <c r="A917" t="s">
        <v>445</v>
      </c>
      <c r="B917" t="s">
        <v>1847</v>
      </c>
      <c r="C917">
        <v>44</v>
      </c>
      <c r="D917">
        <v>50</v>
      </c>
      <c r="E917">
        <f t="shared" si="56"/>
        <v>-6</v>
      </c>
      <c r="F917" t="s">
        <v>1953</v>
      </c>
      <c r="G917" t="str">
        <f>IFERROR(VLOOKUP($A917,Sheet2!$A$2:$C$397,2,FALSE),"C")</f>
        <v>C</v>
      </c>
      <c r="H917">
        <f>IFERROR(VLOOKUP($A917,Sheet2!$A$2:$C$397,3,FALSE),0)</f>
        <v>0</v>
      </c>
      <c r="I917">
        <f>VLOOKUP($G917,Sheet2!$F$4:$G$16,2,FALSE)</f>
        <v>2</v>
      </c>
      <c r="J917">
        <f t="shared" si="57"/>
        <v>44</v>
      </c>
      <c r="K917">
        <f t="shared" si="58"/>
        <v>50</v>
      </c>
      <c r="L917">
        <f t="shared" si="59"/>
        <v>-6</v>
      </c>
    </row>
    <row r="918" spans="1:12" x14ac:dyDescent="0.3">
      <c r="A918" t="s">
        <v>4</v>
      </c>
      <c r="B918" t="s">
        <v>1847</v>
      </c>
      <c r="C918">
        <v>44</v>
      </c>
      <c r="D918">
        <v>51</v>
      </c>
      <c r="E918">
        <f t="shared" si="56"/>
        <v>-7</v>
      </c>
      <c r="F918" t="s">
        <v>1953</v>
      </c>
      <c r="G918" t="str">
        <f>IFERROR(VLOOKUP($A918,Sheet2!$A$2:$C$397,2,FALSE),"C")</f>
        <v>A-</v>
      </c>
      <c r="H918">
        <f>IFERROR(VLOOKUP($A918,Sheet2!$A$2:$C$397,3,FALSE),0)</f>
        <v>0.80923076999999999</v>
      </c>
      <c r="I918">
        <f>VLOOKUP($G918,Sheet2!$F$4:$G$16,2,FALSE)</f>
        <v>3.7</v>
      </c>
      <c r="J918">
        <f t="shared" si="57"/>
        <v>43.595384615</v>
      </c>
      <c r="K918">
        <f t="shared" si="58"/>
        <v>51.404615385</v>
      </c>
      <c r="L918">
        <f t="shared" si="59"/>
        <v>-7.8092307699999992</v>
      </c>
    </row>
    <row r="919" spans="1:12" x14ac:dyDescent="0.3">
      <c r="A919" t="s">
        <v>10</v>
      </c>
      <c r="B919" t="s">
        <v>1847</v>
      </c>
      <c r="C919">
        <v>47</v>
      </c>
      <c r="D919">
        <v>50</v>
      </c>
      <c r="E919">
        <f t="shared" si="56"/>
        <v>-3</v>
      </c>
      <c r="F919" t="s">
        <v>1953</v>
      </c>
      <c r="G919" t="str">
        <f>IFERROR(VLOOKUP($A919,Sheet2!$A$2:$C$397,2,FALSE),"C")</f>
        <v>B+</v>
      </c>
      <c r="H919">
        <f>IFERROR(VLOOKUP($A919,Sheet2!$A$2:$C$397,3,FALSE),0)</f>
        <v>0.59550000000000003</v>
      </c>
      <c r="I919">
        <f>VLOOKUP($G919,Sheet2!$F$4:$G$16,2,FALSE)</f>
        <v>3.3</v>
      </c>
      <c r="J919">
        <f t="shared" si="57"/>
        <v>46.702249999999999</v>
      </c>
      <c r="K919">
        <f t="shared" si="58"/>
        <v>50.297750000000001</v>
      </c>
      <c r="L919">
        <f t="shared" si="59"/>
        <v>-3.5955000000000013</v>
      </c>
    </row>
    <row r="920" spans="1:12" x14ac:dyDescent="0.3">
      <c r="A920" t="s">
        <v>13</v>
      </c>
      <c r="B920" t="s">
        <v>1848</v>
      </c>
      <c r="C920">
        <v>42</v>
      </c>
      <c r="D920">
        <v>54</v>
      </c>
      <c r="E920">
        <f t="shared" si="56"/>
        <v>-12</v>
      </c>
      <c r="F920" t="s">
        <v>1953</v>
      </c>
      <c r="G920" t="str">
        <f>IFERROR(VLOOKUP($A920,Sheet2!$A$2:$C$397,2,FALSE),"C")</f>
        <v>A+</v>
      </c>
      <c r="H920">
        <f>IFERROR(VLOOKUP($A920,Sheet2!$A$2:$C$397,3,FALSE),0)</f>
        <v>0.61341175999999997</v>
      </c>
      <c r="I920">
        <f>VLOOKUP($G920,Sheet2!$F$4:$G$16,2,FALSE)</f>
        <v>4</v>
      </c>
      <c r="J920">
        <f t="shared" si="57"/>
        <v>41.693294119999997</v>
      </c>
      <c r="K920">
        <f t="shared" si="58"/>
        <v>54.306705880000003</v>
      </c>
      <c r="L920">
        <f t="shared" si="59"/>
        <v>-12.613411760000005</v>
      </c>
    </row>
    <row r="921" spans="1:12" x14ac:dyDescent="0.3">
      <c r="A921" t="s">
        <v>1832</v>
      </c>
      <c r="B921" t="s">
        <v>1848</v>
      </c>
      <c r="C921">
        <v>44</v>
      </c>
      <c r="D921">
        <v>50</v>
      </c>
      <c r="E921">
        <f t="shared" si="56"/>
        <v>-6</v>
      </c>
      <c r="F921" t="s">
        <v>1953</v>
      </c>
      <c r="G921" t="str">
        <f>IFERROR(VLOOKUP($A921,Sheet2!$A$2:$C$397,2,FALSE),"C")</f>
        <v>C</v>
      </c>
      <c r="H921">
        <f>IFERROR(VLOOKUP($A921,Sheet2!$A$2:$C$397,3,FALSE),0)</f>
        <v>0</v>
      </c>
      <c r="I921">
        <f>VLOOKUP($G921,Sheet2!$F$4:$G$16,2,FALSE)</f>
        <v>2</v>
      </c>
      <c r="J921">
        <f t="shared" si="57"/>
        <v>44</v>
      </c>
      <c r="K921">
        <f t="shared" si="58"/>
        <v>50</v>
      </c>
      <c r="L921">
        <f t="shared" si="59"/>
        <v>-6</v>
      </c>
    </row>
    <row r="922" spans="1:12" x14ac:dyDescent="0.3">
      <c r="A922" t="s">
        <v>5</v>
      </c>
      <c r="B922" t="s">
        <v>1848</v>
      </c>
      <c r="C922">
        <v>44</v>
      </c>
      <c r="D922">
        <v>44</v>
      </c>
      <c r="E922">
        <f t="shared" si="56"/>
        <v>0</v>
      </c>
      <c r="F922" t="s">
        <v>1953</v>
      </c>
      <c r="G922" t="str">
        <f>IFERROR(VLOOKUP($A922,Sheet2!$A$2:$C$397,2,FALSE),"C")</f>
        <v>A-</v>
      </c>
      <c r="H922">
        <f>IFERROR(VLOOKUP($A922,Sheet2!$A$2:$C$397,3,FALSE),0)</f>
        <v>0.43547944999999999</v>
      </c>
      <c r="I922">
        <f>VLOOKUP($G922,Sheet2!$F$4:$G$16,2,FALSE)</f>
        <v>3.7</v>
      </c>
      <c r="J922">
        <f t="shared" si="57"/>
        <v>43.782260274999999</v>
      </c>
      <c r="K922">
        <f t="shared" si="58"/>
        <v>44.217739725000001</v>
      </c>
      <c r="L922">
        <f t="shared" si="59"/>
        <v>-0.43547945000000254</v>
      </c>
    </row>
    <row r="923" spans="1:12" x14ac:dyDescent="0.3">
      <c r="A923" t="s">
        <v>15</v>
      </c>
      <c r="B923" t="s">
        <v>1849</v>
      </c>
      <c r="C923">
        <v>41</v>
      </c>
      <c r="D923">
        <v>55</v>
      </c>
      <c r="E923">
        <f t="shared" si="56"/>
        <v>-14</v>
      </c>
      <c r="F923" t="s">
        <v>1953</v>
      </c>
      <c r="G923" t="str">
        <f>IFERROR(VLOOKUP($A923,Sheet2!$A$2:$C$397,2,FALSE),"C")</f>
        <v>A-</v>
      </c>
      <c r="H923">
        <f>IFERROR(VLOOKUP($A923,Sheet2!$A$2:$C$397,3,FALSE),0)</f>
        <v>6.8150290000000002E-2</v>
      </c>
      <c r="I923">
        <f>VLOOKUP($G923,Sheet2!$F$4:$G$16,2,FALSE)</f>
        <v>3.7</v>
      </c>
      <c r="J923">
        <f t="shared" si="57"/>
        <v>40.965924854999997</v>
      </c>
      <c r="K923">
        <f t="shared" si="58"/>
        <v>55.034075145000003</v>
      </c>
      <c r="L923">
        <f t="shared" si="59"/>
        <v>-14.068150290000005</v>
      </c>
    </row>
    <row r="924" spans="1:12" x14ac:dyDescent="0.3">
      <c r="A924" t="s">
        <v>11</v>
      </c>
      <c r="B924" t="s">
        <v>1850</v>
      </c>
      <c r="C924">
        <v>43</v>
      </c>
      <c r="D924">
        <v>48</v>
      </c>
      <c r="E924">
        <f t="shared" si="56"/>
        <v>-5</v>
      </c>
      <c r="F924" t="s">
        <v>1953</v>
      </c>
      <c r="G924" t="str">
        <f>IFERROR(VLOOKUP($A924,Sheet2!$A$2:$C$397,2,FALSE),"C")</f>
        <v>B-</v>
      </c>
      <c r="H924">
        <f>IFERROR(VLOOKUP($A924,Sheet2!$A$2:$C$397,3,FALSE),0)</f>
        <v>0.62980391999999996</v>
      </c>
      <c r="I924">
        <f>VLOOKUP($G924,Sheet2!$F$4:$G$16,2,FALSE)</f>
        <v>2.7</v>
      </c>
      <c r="J924">
        <f t="shared" si="57"/>
        <v>42.68509804</v>
      </c>
      <c r="K924">
        <f t="shared" si="58"/>
        <v>48.31490196</v>
      </c>
      <c r="L924">
        <f t="shared" si="59"/>
        <v>-5.6298039200000005</v>
      </c>
    </row>
    <row r="925" spans="1:12" x14ac:dyDescent="0.3">
      <c r="A925" t="s">
        <v>366</v>
      </c>
      <c r="B925" t="s">
        <v>1851</v>
      </c>
      <c r="C925">
        <v>43</v>
      </c>
      <c r="D925">
        <v>51</v>
      </c>
      <c r="E925">
        <f t="shared" si="56"/>
        <v>-8</v>
      </c>
      <c r="F925" t="s">
        <v>1953</v>
      </c>
      <c r="G925" t="str">
        <f>IFERROR(VLOOKUP($A925,Sheet2!$A$2:$C$397,2,FALSE),"C")</f>
        <v>A</v>
      </c>
      <c r="H925">
        <f>IFERROR(VLOOKUP($A925,Sheet2!$A$2:$C$397,3,FALSE),0)</f>
        <v>-1.5</v>
      </c>
      <c r="I925">
        <f>VLOOKUP($G925,Sheet2!$F$4:$G$16,2,FALSE)</f>
        <v>4</v>
      </c>
      <c r="J925">
        <f t="shared" si="57"/>
        <v>43.75</v>
      </c>
      <c r="K925">
        <f t="shared" si="58"/>
        <v>50.25</v>
      </c>
      <c r="L925">
        <f t="shared" si="59"/>
        <v>-6.5</v>
      </c>
    </row>
    <row r="926" spans="1:12" x14ac:dyDescent="0.3">
      <c r="A926" t="s">
        <v>9</v>
      </c>
      <c r="B926" t="s">
        <v>1852</v>
      </c>
      <c r="C926">
        <v>45</v>
      </c>
      <c r="D926">
        <v>52</v>
      </c>
      <c r="E926">
        <f t="shared" si="56"/>
        <v>-7</v>
      </c>
      <c r="F926" t="s">
        <v>1953</v>
      </c>
      <c r="G926" t="str">
        <f>IFERROR(VLOOKUP($A926,Sheet2!$A$2:$C$397,2,FALSE),"C")</f>
        <v>B+</v>
      </c>
      <c r="H926">
        <f>IFERROR(VLOOKUP($A926,Sheet2!$A$2:$C$397,3,FALSE),0)</f>
        <v>6.0699999999999997E-2</v>
      </c>
      <c r="I926">
        <f>VLOOKUP($G926,Sheet2!$F$4:$G$16,2,FALSE)</f>
        <v>3.3</v>
      </c>
      <c r="J926">
        <f t="shared" si="57"/>
        <v>44.969650000000001</v>
      </c>
      <c r="K926">
        <f t="shared" si="58"/>
        <v>52.030349999999999</v>
      </c>
      <c r="L926">
        <f t="shared" si="59"/>
        <v>-7.0606999999999971</v>
      </c>
    </row>
    <row r="927" spans="1:12" x14ac:dyDescent="0.3">
      <c r="A927" t="s">
        <v>12</v>
      </c>
      <c r="B927" t="s">
        <v>1853</v>
      </c>
      <c r="C927">
        <v>39</v>
      </c>
      <c r="D927">
        <v>52</v>
      </c>
      <c r="E927">
        <f t="shared" si="56"/>
        <v>-13</v>
      </c>
      <c r="F927" t="s">
        <v>1953</v>
      </c>
      <c r="G927" t="str">
        <f>IFERROR(VLOOKUP($A927,Sheet2!$A$2:$C$397,2,FALSE),"C")</f>
        <v>A</v>
      </c>
      <c r="H927">
        <f>IFERROR(VLOOKUP($A927,Sheet2!$A$2:$C$397,3,FALSE),0)</f>
        <v>-0.45775194000000002</v>
      </c>
      <c r="I927">
        <f>VLOOKUP($G927,Sheet2!$F$4:$G$16,2,FALSE)</f>
        <v>4</v>
      </c>
      <c r="J927">
        <f t="shared" si="57"/>
        <v>39.228875969999997</v>
      </c>
      <c r="K927">
        <f t="shared" si="58"/>
        <v>51.771124030000003</v>
      </c>
      <c r="L927">
        <f t="shared" si="59"/>
        <v>-12.542248060000006</v>
      </c>
    </row>
    <row r="928" spans="1:12" x14ac:dyDescent="0.3">
      <c r="A928" t="s">
        <v>5</v>
      </c>
      <c r="B928" t="s">
        <v>1854</v>
      </c>
      <c r="C928">
        <v>43</v>
      </c>
      <c r="D928">
        <v>50</v>
      </c>
      <c r="E928">
        <f t="shared" si="56"/>
        <v>-7</v>
      </c>
      <c r="F928" t="s">
        <v>1953</v>
      </c>
      <c r="G928" t="str">
        <f>IFERROR(VLOOKUP($A928,Sheet2!$A$2:$C$397,2,FALSE),"C")</f>
        <v>A-</v>
      </c>
      <c r="H928">
        <f>IFERROR(VLOOKUP($A928,Sheet2!$A$2:$C$397,3,FALSE),0)</f>
        <v>0.43547944999999999</v>
      </c>
      <c r="I928">
        <f>VLOOKUP($G928,Sheet2!$F$4:$G$16,2,FALSE)</f>
        <v>3.7</v>
      </c>
      <c r="J928">
        <f t="shared" si="57"/>
        <v>42.782260274999999</v>
      </c>
      <c r="K928">
        <f t="shared" si="58"/>
        <v>50.217739725000001</v>
      </c>
      <c r="L928">
        <f t="shared" si="59"/>
        <v>-7.4354794500000025</v>
      </c>
    </row>
    <row r="929" spans="1:12" x14ac:dyDescent="0.3">
      <c r="A929" t="s">
        <v>505</v>
      </c>
      <c r="B929" t="s">
        <v>1855</v>
      </c>
      <c r="C929">
        <v>45</v>
      </c>
      <c r="D929">
        <v>49</v>
      </c>
      <c r="E929">
        <f t="shared" si="56"/>
        <v>-4</v>
      </c>
      <c r="F929" t="s">
        <v>1953</v>
      </c>
      <c r="G929" t="str">
        <f>IFERROR(VLOOKUP($A929,Sheet2!$A$2:$C$397,2,FALSE),"C")</f>
        <v>C</v>
      </c>
      <c r="H929">
        <f>IFERROR(VLOOKUP($A929,Sheet2!$A$2:$C$397,3,FALSE),0)</f>
        <v>0</v>
      </c>
      <c r="I929">
        <f>VLOOKUP($G929,Sheet2!$F$4:$G$16,2,FALSE)</f>
        <v>2</v>
      </c>
      <c r="J929">
        <f t="shared" si="57"/>
        <v>45</v>
      </c>
      <c r="K929">
        <f t="shared" si="58"/>
        <v>49</v>
      </c>
      <c r="L929">
        <f t="shared" si="59"/>
        <v>-4</v>
      </c>
    </row>
    <row r="930" spans="1:12" x14ac:dyDescent="0.3">
      <c r="A930" t="s">
        <v>9</v>
      </c>
      <c r="B930" t="s">
        <v>1856</v>
      </c>
      <c r="C930">
        <v>43</v>
      </c>
      <c r="D930">
        <v>55</v>
      </c>
      <c r="E930">
        <f t="shared" si="56"/>
        <v>-12</v>
      </c>
      <c r="F930" t="s">
        <v>1953</v>
      </c>
      <c r="G930" t="str">
        <f>IFERROR(VLOOKUP($A930,Sheet2!$A$2:$C$397,2,FALSE),"C")</f>
        <v>B+</v>
      </c>
      <c r="H930">
        <f>IFERROR(VLOOKUP($A930,Sheet2!$A$2:$C$397,3,FALSE),0)</f>
        <v>6.0699999999999997E-2</v>
      </c>
      <c r="I930">
        <f>VLOOKUP($G930,Sheet2!$F$4:$G$16,2,FALSE)</f>
        <v>3.3</v>
      </c>
      <c r="J930">
        <f t="shared" si="57"/>
        <v>42.969650000000001</v>
      </c>
      <c r="K930">
        <f t="shared" si="58"/>
        <v>55.030349999999999</v>
      </c>
      <c r="L930">
        <f t="shared" si="59"/>
        <v>-12.060699999999997</v>
      </c>
    </row>
    <row r="931" spans="1:12" x14ac:dyDescent="0.3">
      <c r="A931" t="s">
        <v>10</v>
      </c>
      <c r="B931" t="s">
        <v>1855</v>
      </c>
      <c r="C931">
        <v>47</v>
      </c>
      <c r="D931">
        <v>48</v>
      </c>
      <c r="E931">
        <f t="shared" si="56"/>
        <v>-1</v>
      </c>
      <c r="F931" t="s">
        <v>1953</v>
      </c>
      <c r="G931" t="str">
        <f>IFERROR(VLOOKUP($A931,Sheet2!$A$2:$C$397,2,FALSE),"C")</f>
        <v>B+</v>
      </c>
      <c r="H931">
        <f>IFERROR(VLOOKUP($A931,Sheet2!$A$2:$C$397,3,FALSE),0)</f>
        <v>0.59550000000000003</v>
      </c>
      <c r="I931">
        <f>VLOOKUP($G931,Sheet2!$F$4:$G$16,2,FALSE)</f>
        <v>3.3</v>
      </c>
      <c r="J931">
        <f t="shared" si="57"/>
        <v>46.702249999999999</v>
      </c>
      <c r="K931">
        <f t="shared" si="58"/>
        <v>48.297750000000001</v>
      </c>
      <c r="L931">
        <f t="shared" si="59"/>
        <v>-1.5955000000000013</v>
      </c>
    </row>
    <row r="932" spans="1:12" x14ac:dyDescent="0.3">
      <c r="A932" t="s">
        <v>13</v>
      </c>
      <c r="B932" t="s">
        <v>1857</v>
      </c>
      <c r="C932">
        <v>43</v>
      </c>
      <c r="D932">
        <v>53</v>
      </c>
      <c r="E932">
        <f t="shared" si="56"/>
        <v>-10</v>
      </c>
      <c r="F932" t="s">
        <v>1953</v>
      </c>
      <c r="G932" t="str">
        <f>IFERROR(VLOOKUP($A932,Sheet2!$A$2:$C$397,2,FALSE),"C")</f>
        <v>A+</v>
      </c>
      <c r="H932">
        <f>IFERROR(VLOOKUP($A932,Sheet2!$A$2:$C$397,3,FALSE),0)</f>
        <v>0.61341175999999997</v>
      </c>
      <c r="I932">
        <f>VLOOKUP($G932,Sheet2!$F$4:$G$16,2,FALSE)</f>
        <v>4</v>
      </c>
      <c r="J932">
        <f t="shared" si="57"/>
        <v>42.693294119999997</v>
      </c>
      <c r="K932">
        <f t="shared" si="58"/>
        <v>53.306705880000003</v>
      </c>
      <c r="L932">
        <f t="shared" si="59"/>
        <v>-10.613411760000005</v>
      </c>
    </row>
    <row r="933" spans="1:12" x14ac:dyDescent="0.3">
      <c r="A933" t="s">
        <v>8</v>
      </c>
      <c r="B933" t="s">
        <v>1857</v>
      </c>
      <c r="C933">
        <v>45</v>
      </c>
      <c r="D933">
        <v>50</v>
      </c>
      <c r="E933">
        <f t="shared" si="56"/>
        <v>-5</v>
      </c>
      <c r="F933" t="s">
        <v>1953</v>
      </c>
      <c r="G933" t="str">
        <f>IFERROR(VLOOKUP($A933,Sheet2!$A$2:$C$397,2,FALSE),"C")</f>
        <v>B</v>
      </c>
      <c r="H933">
        <f>IFERROR(VLOOKUP($A933,Sheet2!$A$2:$C$397,3,FALSE),0)</f>
        <v>-0.97508196999999996</v>
      </c>
      <c r="I933">
        <f>VLOOKUP($G933,Sheet2!$F$4:$G$16,2,FALSE)</f>
        <v>3</v>
      </c>
      <c r="J933">
        <f t="shared" si="57"/>
        <v>45.487540985000003</v>
      </c>
      <c r="K933">
        <f t="shared" si="58"/>
        <v>49.512459014999997</v>
      </c>
      <c r="L933">
        <f t="shared" si="59"/>
        <v>-4.0249180299999949</v>
      </c>
    </row>
    <row r="934" spans="1:12" x14ac:dyDescent="0.3">
      <c r="A934" t="s">
        <v>366</v>
      </c>
      <c r="B934" t="s">
        <v>1858</v>
      </c>
      <c r="C934">
        <v>44</v>
      </c>
      <c r="D934">
        <v>47</v>
      </c>
      <c r="E934">
        <f t="shared" si="56"/>
        <v>-3</v>
      </c>
      <c r="F934" t="s">
        <v>1953</v>
      </c>
      <c r="G934" t="str">
        <f>IFERROR(VLOOKUP($A934,Sheet2!$A$2:$C$397,2,FALSE),"C")</f>
        <v>A</v>
      </c>
      <c r="H934">
        <f>IFERROR(VLOOKUP($A934,Sheet2!$A$2:$C$397,3,FALSE),0)</f>
        <v>-1.5</v>
      </c>
      <c r="I934">
        <f>VLOOKUP($G934,Sheet2!$F$4:$G$16,2,FALSE)</f>
        <v>4</v>
      </c>
      <c r="J934">
        <f t="shared" si="57"/>
        <v>44.75</v>
      </c>
      <c r="K934">
        <f t="shared" si="58"/>
        <v>46.25</v>
      </c>
      <c r="L934">
        <f t="shared" si="59"/>
        <v>-1.5</v>
      </c>
    </row>
    <row r="935" spans="1:12" x14ac:dyDescent="0.3">
      <c r="A935" t="s">
        <v>4</v>
      </c>
      <c r="B935" t="s">
        <v>1858</v>
      </c>
      <c r="C935">
        <v>44</v>
      </c>
      <c r="D935">
        <v>51</v>
      </c>
      <c r="E935">
        <f t="shared" si="56"/>
        <v>-7</v>
      </c>
      <c r="F935" t="s">
        <v>1953</v>
      </c>
      <c r="G935" t="str">
        <f>IFERROR(VLOOKUP($A935,Sheet2!$A$2:$C$397,2,FALSE),"C")</f>
        <v>A-</v>
      </c>
      <c r="H935">
        <f>IFERROR(VLOOKUP($A935,Sheet2!$A$2:$C$397,3,FALSE),0)</f>
        <v>0.80923076999999999</v>
      </c>
      <c r="I935">
        <f>VLOOKUP($G935,Sheet2!$F$4:$G$16,2,FALSE)</f>
        <v>3.7</v>
      </c>
      <c r="J935">
        <f t="shared" si="57"/>
        <v>43.595384615</v>
      </c>
      <c r="K935">
        <f t="shared" si="58"/>
        <v>51.404615385</v>
      </c>
      <c r="L935">
        <f t="shared" si="59"/>
        <v>-7.8092307699999992</v>
      </c>
    </row>
    <row r="936" spans="1:12" x14ac:dyDescent="0.3">
      <c r="A936" t="s">
        <v>15</v>
      </c>
      <c r="B936" t="s">
        <v>1859</v>
      </c>
      <c r="C936">
        <v>42</v>
      </c>
      <c r="D936">
        <v>52</v>
      </c>
      <c r="E936">
        <f t="shared" si="56"/>
        <v>-10</v>
      </c>
      <c r="F936" t="s">
        <v>1953</v>
      </c>
      <c r="G936" t="str">
        <f>IFERROR(VLOOKUP($A936,Sheet2!$A$2:$C$397,2,FALSE),"C")</f>
        <v>A-</v>
      </c>
      <c r="H936">
        <f>IFERROR(VLOOKUP($A936,Sheet2!$A$2:$C$397,3,FALSE),0)</f>
        <v>6.8150290000000002E-2</v>
      </c>
      <c r="I936">
        <f>VLOOKUP($G936,Sheet2!$F$4:$G$16,2,FALSE)</f>
        <v>3.7</v>
      </c>
      <c r="J936">
        <f t="shared" si="57"/>
        <v>41.965924854999997</v>
      </c>
      <c r="K936">
        <f t="shared" si="58"/>
        <v>52.034075145000003</v>
      </c>
      <c r="L936">
        <f t="shared" si="59"/>
        <v>-10.068150290000005</v>
      </c>
    </row>
    <row r="937" spans="1:12" x14ac:dyDescent="0.3">
      <c r="A937" t="s">
        <v>9</v>
      </c>
      <c r="B937" t="s">
        <v>1860</v>
      </c>
      <c r="C937">
        <v>45</v>
      </c>
      <c r="D937">
        <v>54</v>
      </c>
      <c r="E937">
        <f t="shared" si="56"/>
        <v>-9</v>
      </c>
      <c r="F937" t="s">
        <v>1953</v>
      </c>
      <c r="G937" t="str">
        <f>IFERROR(VLOOKUP($A937,Sheet2!$A$2:$C$397,2,FALSE),"C")</f>
        <v>B+</v>
      </c>
      <c r="H937">
        <f>IFERROR(VLOOKUP($A937,Sheet2!$A$2:$C$397,3,FALSE),0)</f>
        <v>6.0699999999999997E-2</v>
      </c>
      <c r="I937">
        <f>VLOOKUP($G937,Sheet2!$F$4:$G$16,2,FALSE)</f>
        <v>3.3</v>
      </c>
      <c r="J937">
        <f t="shared" si="57"/>
        <v>44.969650000000001</v>
      </c>
      <c r="K937">
        <f t="shared" si="58"/>
        <v>54.030349999999999</v>
      </c>
      <c r="L937">
        <f t="shared" si="59"/>
        <v>-9.0606999999999971</v>
      </c>
    </row>
    <row r="938" spans="1:12" x14ac:dyDescent="0.3">
      <c r="A938" t="s">
        <v>6</v>
      </c>
      <c r="B938" t="s">
        <v>1861</v>
      </c>
      <c r="C938">
        <v>46</v>
      </c>
      <c r="D938">
        <v>52</v>
      </c>
      <c r="E938">
        <f t="shared" si="56"/>
        <v>-6</v>
      </c>
      <c r="F938" t="s">
        <v>1953</v>
      </c>
      <c r="G938" t="str">
        <f>IFERROR(VLOOKUP($A938,Sheet2!$A$2:$C$397,2,FALSE),"C")</f>
        <v>B</v>
      </c>
      <c r="H938">
        <f>IFERROR(VLOOKUP($A938,Sheet2!$A$2:$C$397,3,FALSE),0)</f>
        <v>0.25490195999999998</v>
      </c>
      <c r="I938">
        <f>VLOOKUP($G938,Sheet2!$F$4:$G$16,2,FALSE)</f>
        <v>3</v>
      </c>
      <c r="J938">
        <f t="shared" si="57"/>
        <v>45.872549020000001</v>
      </c>
      <c r="K938">
        <f t="shared" si="58"/>
        <v>52.127450979999999</v>
      </c>
      <c r="L938">
        <f t="shared" si="59"/>
        <v>-6.254901959999998</v>
      </c>
    </row>
    <row r="939" spans="1:12" x14ac:dyDescent="0.3">
      <c r="A939" t="s">
        <v>11</v>
      </c>
      <c r="B939" t="s">
        <v>1862</v>
      </c>
      <c r="C939">
        <v>43</v>
      </c>
      <c r="D939">
        <v>49</v>
      </c>
      <c r="E939">
        <f t="shared" si="56"/>
        <v>-6</v>
      </c>
      <c r="F939" t="s">
        <v>1953</v>
      </c>
      <c r="G939" t="str">
        <f>IFERROR(VLOOKUP($A939,Sheet2!$A$2:$C$397,2,FALSE),"C")</f>
        <v>B-</v>
      </c>
      <c r="H939">
        <f>IFERROR(VLOOKUP($A939,Sheet2!$A$2:$C$397,3,FALSE),0)</f>
        <v>0.62980391999999996</v>
      </c>
      <c r="I939">
        <f>VLOOKUP($G939,Sheet2!$F$4:$G$16,2,FALSE)</f>
        <v>2.7</v>
      </c>
      <c r="J939">
        <f t="shared" si="57"/>
        <v>42.68509804</v>
      </c>
      <c r="K939">
        <f t="shared" si="58"/>
        <v>49.31490196</v>
      </c>
      <c r="L939">
        <f t="shared" si="59"/>
        <v>-6.6298039200000005</v>
      </c>
    </row>
    <row r="940" spans="1:12" x14ac:dyDescent="0.3">
      <c r="A940" t="s">
        <v>13</v>
      </c>
      <c r="B940" t="s">
        <v>1863</v>
      </c>
      <c r="C940">
        <v>44</v>
      </c>
      <c r="D940">
        <v>46</v>
      </c>
      <c r="E940">
        <f t="shared" si="56"/>
        <v>-2</v>
      </c>
      <c r="F940" t="s">
        <v>1953</v>
      </c>
      <c r="G940" t="str">
        <f>IFERROR(VLOOKUP($A940,Sheet2!$A$2:$C$397,2,FALSE),"C")</f>
        <v>A+</v>
      </c>
      <c r="H940">
        <f>IFERROR(VLOOKUP($A940,Sheet2!$A$2:$C$397,3,FALSE),0)</f>
        <v>0.61341175999999997</v>
      </c>
      <c r="I940">
        <f>VLOOKUP($G940,Sheet2!$F$4:$G$16,2,FALSE)</f>
        <v>4</v>
      </c>
      <c r="J940">
        <f t="shared" si="57"/>
        <v>43.693294119999997</v>
      </c>
      <c r="K940">
        <f t="shared" si="58"/>
        <v>46.306705880000003</v>
      </c>
      <c r="L940">
        <f t="shared" si="59"/>
        <v>-2.6134117600000053</v>
      </c>
    </row>
    <row r="941" spans="1:12" x14ac:dyDescent="0.3">
      <c r="A941" t="s">
        <v>366</v>
      </c>
      <c r="B941" t="s">
        <v>1863</v>
      </c>
      <c r="C941">
        <v>42</v>
      </c>
      <c r="D941">
        <v>48</v>
      </c>
      <c r="E941">
        <f t="shared" si="56"/>
        <v>-6</v>
      </c>
      <c r="F941" t="s">
        <v>1953</v>
      </c>
      <c r="G941" t="str">
        <f>IFERROR(VLOOKUP($A941,Sheet2!$A$2:$C$397,2,FALSE),"C")</f>
        <v>A</v>
      </c>
      <c r="H941">
        <f>IFERROR(VLOOKUP($A941,Sheet2!$A$2:$C$397,3,FALSE),0)</f>
        <v>-1.5</v>
      </c>
      <c r="I941">
        <f>VLOOKUP($G941,Sheet2!$F$4:$G$16,2,FALSE)</f>
        <v>4</v>
      </c>
      <c r="J941">
        <f t="shared" si="57"/>
        <v>42.75</v>
      </c>
      <c r="K941">
        <f t="shared" si="58"/>
        <v>47.25</v>
      </c>
      <c r="L941">
        <f t="shared" si="59"/>
        <v>-4.5</v>
      </c>
    </row>
    <row r="942" spans="1:12" x14ac:dyDescent="0.3">
      <c r="A942" t="s">
        <v>10</v>
      </c>
      <c r="B942" t="s">
        <v>1864</v>
      </c>
      <c r="C942">
        <v>45</v>
      </c>
      <c r="D942">
        <v>52</v>
      </c>
      <c r="E942">
        <f t="shared" si="56"/>
        <v>-7</v>
      </c>
      <c r="F942" t="s">
        <v>1953</v>
      </c>
      <c r="G942" t="str">
        <f>IFERROR(VLOOKUP($A942,Sheet2!$A$2:$C$397,2,FALSE),"C")</f>
        <v>B+</v>
      </c>
      <c r="H942">
        <f>IFERROR(VLOOKUP($A942,Sheet2!$A$2:$C$397,3,FALSE),0)</f>
        <v>0.59550000000000003</v>
      </c>
      <c r="I942">
        <f>VLOOKUP($G942,Sheet2!$F$4:$G$16,2,FALSE)</f>
        <v>3.3</v>
      </c>
      <c r="J942">
        <f t="shared" si="57"/>
        <v>44.702249999999999</v>
      </c>
      <c r="K942">
        <f t="shared" si="58"/>
        <v>52.297750000000001</v>
      </c>
      <c r="L942">
        <f t="shared" si="59"/>
        <v>-7.5955000000000013</v>
      </c>
    </row>
    <row r="943" spans="1:12" x14ac:dyDescent="0.3">
      <c r="A943" t="s">
        <v>9</v>
      </c>
      <c r="B943" t="s">
        <v>1865</v>
      </c>
      <c r="C943">
        <v>44</v>
      </c>
      <c r="D943">
        <v>54</v>
      </c>
      <c r="E943">
        <f t="shared" si="56"/>
        <v>-10</v>
      </c>
      <c r="F943" t="s">
        <v>1953</v>
      </c>
      <c r="G943" t="str">
        <f>IFERROR(VLOOKUP($A943,Sheet2!$A$2:$C$397,2,FALSE),"C")</f>
        <v>B+</v>
      </c>
      <c r="H943">
        <f>IFERROR(VLOOKUP($A943,Sheet2!$A$2:$C$397,3,FALSE),0)</f>
        <v>6.0699999999999997E-2</v>
      </c>
      <c r="I943">
        <f>VLOOKUP($G943,Sheet2!$F$4:$G$16,2,FALSE)</f>
        <v>3.3</v>
      </c>
      <c r="J943">
        <f t="shared" si="57"/>
        <v>43.969650000000001</v>
      </c>
      <c r="K943">
        <f t="shared" si="58"/>
        <v>54.030349999999999</v>
      </c>
      <c r="L943">
        <f t="shared" si="59"/>
        <v>-10.060699999999997</v>
      </c>
    </row>
    <row r="944" spans="1:12" x14ac:dyDescent="0.3">
      <c r="A944" t="s">
        <v>12</v>
      </c>
      <c r="B944" t="s">
        <v>1866</v>
      </c>
      <c r="C944">
        <v>44</v>
      </c>
      <c r="D944">
        <v>46</v>
      </c>
      <c r="E944">
        <f t="shared" si="56"/>
        <v>-2</v>
      </c>
      <c r="F944" t="s">
        <v>1953</v>
      </c>
      <c r="G944" t="str">
        <f>IFERROR(VLOOKUP($A944,Sheet2!$A$2:$C$397,2,FALSE),"C")</f>
        <v>A</v>
      </c>
      <c r="H944">
        <f>IFERROR(VLOOKUP($A944,Sheet2!$A$2:$C$397,3,FALSE),0)</f>
        <v>-0.45775194000000002</v>
      </c>
      <c r="I944">
        <f>VLOOKUP($G944,Sheet2!$F$4:$G$16,2,FALSE)</f>
        <v>4</v>
      </c>
      <c r="J944">
        <f t="shared" si="57"/>
        <v>44.228875969999997</v>
      </c>
      <c r="K944">
        <f t="shared" si="58"/>
        <v>45.771124030000003</v>
      </c>
      <c r="L944">
        <f t="shared" si="59"/>
        <v>-1.5422480600000057</v>
      </c>
    </row>
    <row r="945" spans="1:12" x14ac:dyDescent="0.3">
      <c r="A945" t="s">
        <v>9</v>
      </c>
      <c r="B945" t="s">
        <v>1867</v>
      </c>
      <c r="C945">
        <v>45</v>
      </c>
      <c r="D945">
        <v>52</v>
      </c>
      <c r="E945">
        <f t="shared" si="56"/>
        <v>-7</v>
      </c>
      <c r="F945" t="s">
        <v>1953</v>
      </c>
      <c r="G945" t="str">
        <f>IFERROR(VLOOKUP($A945,Sheet2!$A$2:$C$397,2,FALSE),"C")</f>
        <v>B+</v>
      </c>
      <c r="H945">
        <f>IFERROR(VLOOKUP($A945,Sheet2!$A$2:$C$397,3,FALSE),0)</f>
        <v>6.0699999999999997E-2</v>
      </c>
      <c r="I945">
        <f>VLOOKUP($G945,Sheet2!$F$4:$G$16,2,FALSE)</f>
        <v>3.3</v>
      </c>
      <c r="J945">
        <f t="shared" si="57"/>
        <v>44.969650000000001</v>
      </c>
      <c r="K945">
        <f t="shared" si="58"/>
        <v>52.030349999999999</v>
      </c>
      <c r="L945">
        <f t="shared" si="59"/>
        <v>-7.0606999999999971</v>
      </c>
    </row>
    <row r="946" spans="1:12" x14ac:dyDescent="0.3">
      <c r="A946" t="s">
        <v>11</v>
      </c>
      <c r="B946" t="s">
        <v>1868</v>
      </c>
      <c r="C946">
        <v>44</v>
      </c>
      <c r="D946">
        <v>48</v>
      </c>
      <c r="E946">
        <f t="shared" si="56"/>
        <v>-4</v>
      </c>
      <c r="F946" t="s">
        <v>1953</v>
      </c>
      <c r="G946" t="str">
        <f>IFERROR(VLOOKUP($A946,Sheet2!$A$2:$C$397,2,FALSE),"C")</f>
        <v>B-</v>
      </c>
      <c r="H946">
        <f>IFERROR(VLOOKUP($A946,Sheet2!$A$2:$C$397,3,FALSE),0)</f>
        <v>0.62980391999999996</v>
      </c>
      <c r="I946">
        <f>VLOOKUP($G946,Sheet2!$F$4:$G$16,2,FALSE)</f>
        <v>2.7</v>
      </c>
      <c r="J946">
        <f t="shared" si="57"/>
        <v>43.68509804</v>
      </c>
      <c r="K946">
        <f t="shared" si="58"/>
        <v>48.31490196</v>
      </c>
      <c r="L946">
        <f t="shared" si="59"/>
        <v>-4.6298039200000005</v>
      </c>
    </row>
    <row r="947" spans="1:12" x14ac:dyDescent="0.3">
      <c r="A947" t="s">
        <v>9</v>
      </c>
      <c r="B947" t="s">
        <v>1869</v>
      </c>
      <c r="C947">
        <v>45</v>
      </c>
      <c r="D947">
        <v>54</v>
      </c>
      <c r="E947">
        <f t="shared" si="56"/>
        <v>-9</v>
      </c>
      <c r="F947" t="s">
        <v>1953</v>
      </c>
      <c r="G947" t="str">
        <f>IFERROR(VLOOKUP($A947,Sheet2!$A$2:$C$397,2,FALSE),"C")</f>
        <v>B+</v>
      </c>
      <c r="H947">
        <f>IFERROR(VLOOKUP($A947,Sheet2!$A$2:$C$397,3,FALSE),0)</f>
        <v>6.0699999999999997E-2</v>
      </c>
      <c r="I947">
        <f>VLOOKUP($G947,Sheet2!$F$4:$G$16,2,FALSE)</f>
        <v>3.3</v>
      </c>
      <c r="J947">
        <f t="shared" si="57"/>
        <v>44.969650000000001</v>
      </c>
      <c r="K947">
        <f t="shared" si="58"/>
        <v>54.030349999999999</v>
      </c>
      <c r="L947">
        <f t="shared" si="59"/>
        <v>-9.0606999999999971</v>
      </c>
    </row>
    <row r="948" spans="1:12" x14ac:dyDescent="0.3">
      <c r="A948" t="s">
        <v>366</v>
      </c>
      <c r="B948" t="s">
        <v>1870</v>
      </c>
      <c r="C948">
        <v>45</v>
      </c>
      <c r="D948">
        <v>46</v>
      </c>
      <c r="E948">
        <f t="shared" si="56"/>
        <v>-1</v>
      </c>
      <c r="F948" t="s">
        <v>1953</v>
      </c>
      <c r="G948" t="str">
        <f>IFERROR(VLOOKUP($A948,Sheet2!$A$2:$C$397,2,FALSE),"C")</f>
        <v>A</v>
      </c>
      <c r="H948">
        <f>IFERROR(VLOOKUP($A948,Sheet2!$A$2:$C$397,3,FALSE),0)</f>
        <v>-1.5</v>
      </c>
      <c r="I948">
        <f>VLOOKUP($G948,Sheet2!$F$4:$G$16,2,FALSE)</f>
        <v>4</v>
      </c>
      <c r="J948">
        <f t="shared" si="57"/>
        <v>45.75</v>
      </c>
      <c r="K948">
        <f t="shared" si="58"/>
        <v>45.25</v>
      </c>
      <c r="L948">
        <f t="shared" si="59"/>
        <v>0.5</v>
      </c>
    </row>
    <row r="949" spans="1:12" x14ac:dyDescent="0.3">
      <c r="A949" t="s">
        <v>0</v>
      </c>
      <c r="B949" t="s">
        <v>1871</v>
      </c>
      <c r="C949">
        <v>45</v>
      </c>
      <c r="D949">
        <v>50</v>
      </c>
      <c r="E949">
        <f t="shared" si="56"/>
        <v>-5</v>
      </c>
      <c r="F949" t="s">
        <v>1953</v>
      </c>
      <c r="G949" t="str">
        <f>IFERROR(VLOOKUP($A949,Sheet2!$A$2:$C$397,2,FALSE),"C")</f>
        <v>B</v>
      </c>
      <c r="H949">
        <f>IFERROR(VLOOKUP($A949,Sheet2!$A$2:$C$397,3,FALSE),0)</f>
        <v>-0.90473683999999999</v>
      </c>
      <c r="I949">
        <f>VLOOKUP($G949,Sheet2!$F$4:$G$16,2,FALSE)</f>
        <v>3</v>
      </c>
      <c r="J949">
        <f t="shared" si="57"/>
        <v>45.452368419999999</v>
      </c>
      <c r="K949">
        <f t="shared" si="58"/>
        <v>49.547631580000001</v>
      </c>
      <c r="L949">
        <f t="shared" si="59"/>
        <v>-4.0952631600000018</v>
      </c>
    </row>
    <row r="950" spans="1:12" x14ac:dyDescent="0.3">
      <c r="A950" t="s">
        <v>4</v>
      </c>
      <c r="B950" t="s">
        <v>1871</v>
      </c>
      <c r="C950">
        <v>47</v>
      </c>
      <c r="D950">
        <v>48</v>
      </c>
      <c r="E950">
        <f t="shared" si="56"/>
        <v>-1</v>
      </c>
      <c r="F950" t="s">
        <v>1953</v>
      </c>
      <c r="G950" t="str">
        <f>IFERROR(VLOOKUP($A950,Sheet2!$A$2:$C$397,2,FALSE),"C")</f>
        <v>A-</v>
      </c>
      <c r="H950">
        <f>IFERROR(VLOOKUP($A950,Sheet2!$A$2:$C$397,3,FALSE),0)</f>
        <v>0.80923076999999999</v>
      </c>
      <c r="I950">
        <f>VLOOKUP($G950,Sheet2!$F$4:$G$16,2,FALSE)</f>
        <v>3.7</v>
      </c>
      <c r="J950">
        <f t="shared" si="57"/>
        <v>46.595384615</v>
      </c>
      <c r="K950">
        <f t="shared" si="58"/>
        <v>48.404615385</v>
      </c>
      <c r="L950">
        <f t="shared" si="59"/>
        <v>-1.8092307699999992</v>
      </c>
    </row>
    <row r="951" spans="1:12" x14ac:dyDescent="0.3">
      <c r="A951" t="s">
        <v>13</v>
      </c>
      <c r="B951" t="s">
        <v>1871</v>
      </c>
      <c r="C951">
        <v>47</v>
      </c>
      <c r="D951">
        <v>48</v>
      </c>
      <c r="E951">
        <f t="shared" si="56"/>
        <v>-1</v>
      </c>
      <c r="F951" t="s">
        <v>1953</v>
      </c>
      <c r="G951" t="str">
        <f>IFERROR(VLOOKUP($A951,Sheet2!$A$2:$C$397,2,FALSE),"C")</f>
        <v>A+</v>
      </c>
      <c r="H951">
        <f>IFERROR(VLOOKUP($A951,Sheet2!$A$2:$C$397,3,FALSE),0)</f>
        <v>0.61341175999999997</v>
      </c>
      <c r="I951">
        <f>VLOOKUP($G951,Sheet2!$F$4:$G$16,2,FALSE)</f>
        <v>4</v>
      </c>
      <c r="J951">
        <f t="shared" si="57"/>
        <v>46.693294119999997</v>
      </c>
      <c r="K951">
        <f t="shared" si="58"/>
        <v>48.306705880000003</v>
      </c>
      <c r="L951">
        <f t="shared" si="59"/>
        <v>-1.6134117600000053</v>
      </c>
    </row>
    <row r="952" spans="1:12" x14ac:dyDescent="0.3">
      <c r="A952" t="s">
        <v>10</v>
      </c>
      <c r="B952" t="s">
        <v>1872</v>
      </c>
      <c r="C952">
        <v>49</v>
      </c>
      <c r="D952">
        <v>46</v>
      </c>
      <c r="E952">
        <f t="shared" si="56"/>
        <v>3</v>
      </c>
      <c r="F952" t="s">
        <v>1953</v>
      </c>
      <c r="G952" t="str">
        <f>IFERROR(VLOOKUP($A952,Sheet2!$A$2:$C$397,2,FALSE),"C")</f>
        <v>B+</v>
      </c>
      <c r="H952">
        <f>IFERROR(VLOOKUP($A952,Sheet2!$A$2:$C$397,3,FALSE),0)</f>
        <v>0.59550000000000003</v>
      </c>
      <c r="I952">
        <f>VLOOKUP($G952,Sheet2!$F$4:$G$16,2,FALSE)</f>
        <v>3.3</v>
      </c>
      <c r="J952">
        <f t="shared" si="57"/>
        <v>48.702249999999999</v>
      </c>
      <c r="K952">
        <f t="shared" si="58"/>
        <v>46.297750000000001</v>
      </c>
      <c r="L952">
        <f t="shared" si="59"/>
        <v>2.4044999999999987</v>
      </c>
    </row>
    <row r="953" spans="1:12" x14ac:dyDescent="0.3">
      <c r="A953" t="s">
        <v>15</v>
      </c>
      <c r="B953" t="s">
        <v>1872</v>
      </c>
      <c r="C953">
        <v>47</v>
      </c>
      <c r="D953">
        <v>46</v>
      </c>
      <c r="E953">
        <f t="shared" si="56"/>
        <v>1</v>
      </c>
      <c r="F953" t="s">
        <v>1953</v>
      </c>
      <c r="G953" t="str">
        <f>IFERROR(VLOOKUP($A953,Sheet2!$A$2:$C$397,2,FALSE),"C")</f>
        <v>A-</v>
      </c>
      <c r="H953">
        <f>IFERROR(VLOOKUP($A953,Sheet2!$A$2:$C$397,3,FALSE),0)</f>
        <v>6.8150290000000002E-2</v>
      </c>
      <c r="I953">
        <f>VLOOKUP($G953,Sheet2!$F$4:$G$16,2,FALSE)</f>
        <v>3.7</v>
      </c>
      <c r="J953">
        <f t="shared" si="57"/>
        <v>46.965924854999997</v>
      </c>
      <c r="K953">
        <f t="shared" si="58"/>
        <v>46.034075145000003</v>
      </c>
      <c r="L953">
        <f t="shared" si="59"/>
        <v>0.9318497099999945</v>
      </c>
    </row>
    <row r="954" spans="1:12" x14ac:dyDescent="0.3">
      <c r="A954" t="s">
        <v>366</v>
      </c>
      <c r="B954" t="s">
        <v>1873</v>
      </c>
      <c r="C954">
        <v>46</v>
      </c>
      <c r="D954">
        <v>46</v>
      </c>
      <c r="E954">
        <f t="shared" si="56"/>
        <v>0</v>
      </c>
      <c r="F954" t="s">
        <v>1953</v>
      </c>
      <c r="G954" t="str">
        <f>IFERROR(VLOOKUP($A954,Sheet2!$A$2:$C$397,2,FALSE),"C")</f>
        <v>A</v>
      </c>
      <c r="H954">
        <f>IFERROR(VLOOKUP($A954,Sheet2!$A$2:$C$397,3,FALSE),0)</f>
        <v>-1.5</v>
      </c>
      <c r="I954">
        <f>VLOOKUP($G954,Sheet2!$F$4:$G$16,2,FALSE)</f>
        <v>4</v>
      </c>
      <c r="J954">
        <f t="shared" si="57"/>
        <v>46.75</v>
      </c>
      <c r="K954">
        <f t="shared" si="58"/>
        <v>45.25</v>
      </c>
      <c r="L954">
        <f t="shared" si="59"/>
        <v>1.5</v>
      </c>
    </row>
    <row r="955" spans="1:12" x14ac:dyDescent="0.3">
      <c r="A955" t="s">
        <v>5</v>
      </c>
      <c r="B955" t="s">
        <v>1873</v>
      </c>
      <c r="C955">
        <v>47</v>
      </c>
      <c r="D955">
        <v>44</v>
      </c>
      <c r="E955">
        <f t="shared" si="56"/>
        <v>3</v>
      </c>
      <c r="F955" t="s">
        <v>1953</v>
      </c>
      <c r="G955" t="str">
        <f>IFERROR(VLOOKUP($A955,Sheet2!$A$2:$C$397,2,FALSE),"C")</f>
        <v>A-</v>
      </c>
      <c r="H955">
        <f>IFERROR(VLOOKUP($A955,Sheet2!$A$2:$C$397,3,FALSE),0)</f>
        <v>0.43547944999999999</v>
      </c>
      <c r="I955">
        <f>VLOOKUP($G955,Sheet2!$F$4:$G$16,2,FALSE)</f>
        <v>3.7</v>
      </c>
      <c r="J955">
        <f t="shared" si="57"/>
        <v>46.782260274999999</v>
      </c>
      <c r="K955">
        <f t="shared" si="58"/>
        <v>44.217739725000001</v>
      </c>
      <c r="L955">
        <f t="shared" si="59"/>
        <v>2.5645205499999975</v>
      </c>
    </row>
    <row r="956" spans="1:12" x14ac:dyDescent="0.3">
      <c r="A956" t="s">
        <v>12</v>
      </c>
      <c r="B956" t="s">
        <v>1874</v>
      </c>
      <c r="C956">
        <v>45</v>
      </c>
      <c r="D956">
        <v>47</v>
      </c>
      <c r="E956">
        <f t="shared" si="56"/>
        <v>-2</v>
      </c>
      <c r="F956" t="s">
        <v>1953</v>
      </c>
      <c r="G956" t="str">
        <f>IFERROR(VLOOKUP($A956,Sheet2!$A$2:$C$397,2,FALSE),"C")</f>
        <v>A</v>
      </c>
      <c r="H956">
        <f>IFERROR(VLOOKUP($A956,Sheet2!$A$2:$C$397,3,FALSE),0)</f>
        <v>-0.45775194000000002</v>
      </c>
      <c r="I956">
        <f>VLOOKUP($G956,Sheet2!$F$4:$G$16,2,FALSE)</f>
        <v>4</v>
      </c>
      <c r="J956">
        <f t="shared" si="57"/>
        <v>45.228875969999997</v>
      </c>
      <c r="K956">
        <f t="shared" si="58"/>
        <v>46.771124030000003</v>
      </c>
      <c r="L956">
        <f t="shared" si="59"/>
        <v>-1.5422480600000057</v>
      </c>
    </row>
    <row r="957" spans="1:12" x14ac:dyDescent="0.3">
      <c r="A957" t="s">
        <v>445</v>
      </c>
      <c r="B957" t="s">
        <v>1875</v>
      </c>
      <c r="C957">
        <v>48</v>
      </c>
      <c r="D957">
        <v>46</v>
      </c>
      <c r="E957">
        <f t="shared" si="56"/>
        <v>2</v>
      </c>
      <c r="F957" t="s">
        <v>1953</v>
      </c>
      <c r="G957" t="str">
        <f>IFERROR(VLOOKUP($A957,Sheet2!$A$2:$C$397,2,FALSE),"C")</f>
        <v>C</v>
      </c>
      <c r="H957">
        <f>IFERROR(VLOOKUP($A957,Sheet2!$A$2:$C$397,3,FALSE),0)</f>
        <v>0</v>
      </c>
      <c r="I957">
        <f>VLOOKUP($G957,Sheet2!$F$4:$G$16,2,FALSE)</f>
        <v>2</v>
      </c>
      <c r="J957">
        <f t="shared" si="57"/>
        <v>48</v>
      </c>
      <c r="K957">
        <f t="shared" si="58"/>
        <v>46</v>
      </c>
      <c r="L957">
        <f t="shared" si="59"/>
        <v>2</v>
      </c>
    </row>
    <row r="958" spans="1:12" x14ac:dyDescent="0.3">
      <c r="A958" t="s">
        <v>505</v>
      </c>
      <c r="B958" t="s">
        <v>1876</v>
      </c>
      <c r="C958">
        <v>49</v>
      </c>
      <c r="D958">
        <v>44</v>
      </c>
      <c r="E958">
        <f t="shared" si="56"/>
        <v>5</v>
      </c>
      <c r="F958" t="s">
        <v>1953</v>
      </c>
      <c r="G958" t="str">
        <f>IFERROR(VLOOKUP($A958,Sheet2!$A$2:$C$397,2,FALSE),"C")</f>
        <v>C</v>
      </c>
      <c r="H958">
        <f>IFERROR(VLOOKUP($A958,Sheet2!$A$2:$C$397,3,FALSE),0)</f>
        <v>0</v>
      </c>
      <c r="I958">
        <f>VLOOKUP($G958,Sheet2!$F$4:$G$16,2,FALSE)</f>
        <v>2</v>
      </c>
      <c r="J958">
        <f t="shared" si="57"/>
        <v>49</v>
      </c>
      <c r="K958">
        <f t="shared" si="58"/>
        <v>44</v>
      </c>
      <c r="L958">
        <f t="shared" si="59"/>
        <v>5</v>
      </c>
    </row>
    <row r="959" spans="1:12" x14ac:dyDescent="0.3">
      <c r="A959" t="s">
        <v>6</v>
      </c>
      <c r="B959" t="s">
        <v>1876</v>
      </c>
      <c r="C959">
        <v>52</v>
      </c>
      <c r="D959">
        <v>47</v>
      </c>
      <c r="E959">
        <f t="shared" si="56"/>
        <v>5</v>
      </c>
      <c r="F959" t="s">
        <v>1953</v>
      </c>
      <c r="G959" t="str">
        <f>IFERROR(VLOOKUP($A959,Sheet2!$A$2:$C$397,2,FALSE),"C")</f>
        <v>B</v>
      </c>
      <c r="H959">
        <f>IFERROR(VLOOKUP($A959,Sheet2!$A$2:$C$397,3,FALSE),0)</f>
        <v>0.25490195999999998</v>
      </c>
      <c r="I959">
        <f>VLOOKUP($G959,Sheet2!$F$4:$G$16,2,FALSE)</f>
        <v>3</v>
      </c>
      <c r="J959">
        <f t="shared" si="57"/>
        <v>51.872549020000001</v>
      </c>
      <c r="K959">
        <f t="shared" si="58"/>
        <v>47.127450979999999</v>
      </c>
      <c r="L959">
        <f t="shared" si="59"/>
        <v>4.745098040000002</v>
      </c>
    </row>
    <row r="960" spans="1:12" x14ac:dyDescent="0.3">
      <c r="A960" t="s">
        <v>11</v>
      </c>
      <c r="B960" t="s">
        <v>1877</v>
      </c>
      <c r="C960">
        <v>46</v>
      </c>
      <c r="D960">
        <v>45</v>
      </c>
      <c r="E960">
        <f t="shared" si="56"/>
        <v>1</v>
      </c>
      <c r="F960" t="s">
        <v>1953</v>
      </c>
      <c r="G960" t="str">
        <f>IFERROR(VLOOKUP($A960,Sheet2!$A$2:$C$397,2,FALSE),"C")</f>
        <v>B-</v>
      </c>
      <c r="H960">
        <f>IFERROR(VLOOKUP($A960,Sheet2!$A$2:$C$397,3,FALSE),0)</f>
        <v>0.62980391999999996</v>
      </c>
      <c r="I960">
        <f>VLOOKUP($G960,Sheet2!$F$4:$G$16,2,FALSE)</f>
        <v>2.7</v>
      </c>
      <c r="J960">
        <f t="shared" si="57"/>
        <v>45.68509804</v>
      </c>
      <c r="K960">
        <f t="shared" si="58"/>
        <v>45.31490196</v>
      </c>
      <c r="L960">
        <f t="shared" si="59"/>
        <v>0.37019607999999948</v>
      </c>
    </row>
    <row r="961" spans="1:12" x14ac:dyDescent="0.3">
      <c r="A961" t="s">
        <v>4</v>
      </c>
      <c r="B961" t="s">
        <v>1878</v>
      </c>
      <c r="C961">
        <v>49</v>
      </c>
      <c r="D961">
        <v>46</v>
      </c>
      <c r="E961">
        <f t="shared" si="56"/>
        <v>3</v>
      </c>
      <c r="F961" t="s">
        <v>1953</v>
      </c>
      <c r="G961" t="str">
        <f>IFERROR(VLOOKUP($A961,Sheet2!$A$2:$C$397,2,FALSE),"C")</f>
        <v>A-</v>
      </c>
      <c r="H961">
        <f>IFERROR(VLOOKUP($A961,Sheet2!$A$2:$C$397,3,FALSE),0)</f>
        <v>0.80923076999999999</v>
      </c>
      <c r="I961">
        <f>VLOOKUP($G961,Sheet2!$F$4:$G$16,2,FALSE)</f>
        <v>3.7</v>
      </c>
      <c r="J961">
        <f t="shared" si="57"/>
        <v>48.595384615</v>
      </c>
      <c r="K961">
        <f t="shared" si="58"/>
        <v>46.404615385</v>
      </c>
      <c r="L961">
        <f t="shared" si="59"/>
        <v>2.1907692300000008</v>
      </c>
    </row>
    <row r="962" spans="1:12" x14ac:dyDescent="0.3">
      <c r="A962" t="s">
        <v>366</v>
      </c>
      <c r="B962" t="s">
        <v>1879</v>
      </c>
      <c r="C962">
        <v>48</v>
      </c>
      <c r="D962">
        <v>43</v>
      </c>
      <c r="E962">
        <f t="shared" si="56"/>
        <v>5</v>
      </c>
      <c r="F962" t="s">
        <v>1953</v>
      </c>
      <c r="G962" t="str">
        <f>IFERROR(VLOOKUP($A962,Sheet2!$A$2:$C$397,2,FALSE),"C")</f>
        <v>A</v>
      </c>
      <c r="H962">
        <f>IFERROR(VLOOKUP($A962,Sheet2!$A$2:$C$397,3,FALSE),0)</f>
        <v>-1.5</v>
      </c>
      <c r="I962">
        <f>VLOOKUP($G962,Sheet2!$F$4:$G$16,2,FALSE)</f>
        <v>4</v>
      </c>
      <c r="J962">
        <f t="shared" si="57"/>
        <v>48.75</v>
      </c>
      <c r="K962">
        <f t="shared" si="58"/>
        <v>42.25</v>
      </c>
      <c r="L962">
        <f t="shared" si="59"/>
        <v>6.5</v>
      </c>
    </row>
    <row r="963" spans="1:12" x14ac:dyDescent="0.3">
      <c r="A963" t="s">
        <v>5</v>
      </c>
      <c r="B963" t="s">
        <v>1879</v>
      </c>
      <c r="C963">
        <v>48</v>
      </c>
      <c r="D963">
        <v>43</v>
      </c>
      <c r="E963">
        <f t="shared" ref="E963:E1026" si="60">C963-D963</f>
        <v>5</v>
      </c>
      <c r="F963" t="s">
        <v>1953</v>
      </c>
      <c r="G963" t="str">
        <f>IFERROR(VLOOKUP($A963,Sheet2!$A$2:$C$397,2,FALSE),"C")</f>
        <v>A-</v>
      </c>
      <c r="H963">
        <f>IFERROR(VLOOKUP($A963,Sheet2!$A$2:$C$397,3,FALSE),0)</f>
        <v>0.43547944999999999</v>
      </c>
      <c r="I963">
        <f>VLOOKUP($G963,Sheet2!$F$4:$G$16,2,FALSE)</f>
        <v>3.7</v>
      </c>
      <c r="J963">
        <f t="shared" ref="J963:J1026" si="61">IF(OR($F963="Bush",$F963="Trump"),C963+(H963/2),C963-(H963/2))</f>
        <v>47.782260274999999</v>
      </c>
      <c r="K963">
        <f t="shared" ref="K963:K1026" si="62">IF(OR($F963="Bush",$F963="Trump"),D963-(H963/2),D963+(H963/2))</f>
        <v>43.217739725000001</v>
      </c>
      <c r="L963">
        <f t="shared" ref="L963:L1026" si="63">J963-K963</f>
        <v>4.5645205499999975</v>
      </c>
    </row>
    <row r="964" spans="1:12" x14ac:dyDescent="0.3">
      <c r="A964" t="s">
        <v>9</v>
      </c>
      <c r="B964" t="s">
        <v>1879</v>
      </c>
      <c r="C964">
        <v>48</v>
      </c>
      <c r="D964">
        <v>48</v>
      </c>
      <c r="E964">
        <f t="shared" si="60"/>
        <v>0</v>
      </c>
      <c r="F964" t="s">
        <v>1953</v>
      </c>
      <c r="G964" t="str">
        <f>IFERROR(VLOOKUP($A964,Sheet2!$A$2:$C$397,2,FALSE),"C")</f>
        <v>B+</v>
      </c>
      <c r="H964">
        <f>IFERROR(VLOOKUP($A964,Sheet2!$A$2:$C$397,3,FALSE),0)</f>
        <v>6.0699999999999997E-2</v>
      </c>
      <c r="I964">
        <f>VLOOKUP($G964,Sheet2!$F$4:$G$16,2,FALSE)</f>
        <v>3.3</v>
      </c>
      <c r="J964">
        <f t="shared" si="61"/>
        <v>47.969650000000001</v>
      </c>
      <c r="K964">
        <f t="shared" si="62"/>
        <v>48.030349999999999</v>
      </c>
      <c r="L964">
        <f t="shared" si="63"/>
        <v>-6.069999999999709E-2</v>
      </c>
    </row>
    <row r="965" spans="1:12" x14ac:dyDescent="0.3">
      <c r="A965" t="s">
        <v>10</v>
      </c>
      <c r="B965" t="s">
        <v>1880</v>
      </c>
      <c r="C965">
        <v>50</v>
      </c>
      <c r="D965">
        <v>46</v>
      </c>
      <c r="E965">
        <f t="shared" si="60"/>
        <v>4</v>
      </c>
      <c r="F965" t="s">
        <v>1953</v>
      </c>
      <c r="G965" t="str">
        <f>IFERROR(VLOOKUP($A965,Sheet2!$A$2:$C$397,2,FALSE),"C")</f>
        <v>B+</v>
      </c>
      <c r="H965">
        <f>IFERROR(VLOOKUP($A965,Sheet2!$A$2:$C$397,3,FALSE),0)</f>
        <v>0.59550000000000003</v>
      </c>
      <c r="I965">
        <f>VLOOKUP($G965,Sheet2!$F$4:$G$16,2,FALSE)</f>
        <v>3.3</v>
      </c>
      <c r="J965">
        <f t="shared" si="61"/>
        <v>49.702249999999999</v>
      </c>
      <c r="K965">
        <f t="shared" si="62"/>
        <v>46.297750000000001</v>
      </c>
      <c r="L965">
        <f t="shared" si="63"/>
        <v>3.4044999999999987</v>
      </c>
    </row>
    <row r="966" spans="1:12" x14ac:dyDescent="0.3">
      <c r="A966" t="s">
        <v>15</v>
      </c>
      <c r="B966" t="s">
        <v>1880</v>
      </c>
      <c r="C966">
        <v>47</v>
      </c>
      <c r="D966">
        <v>46</v>
      </c>
      <c r="E966">
        <f t="shared" si="60"/>
        <v>1</v>
      </c>
      <c r="F966" t="s">
        <v>1953</v>
      </c>
      <c r="G966" t="str">
        <f>IFERROR(VLOOKUP($A966,Sheet2!$A$2:$C$397,2,FALSE),"C")</f>
        <v>A-</v>
      </c>
      <c r="H966">
        <f>IFERROR(VLOOKUP($A966,Sheet2!$A$2:$C$397,3,FALSE),0)</f>
        <v>6.8150290000000002E-2</v>
      </c>
      <c r="I966">
        <f>VLOOKUP($G966,Sheet2!$F$4:$G$16,2,FALSE)</f>
        <v>3.7</v>
      </c>
      <c r="J966">
        <f t="shared" si="61"/>
        <v>46.965924854999997</v>
      </c>
      <c r="K966">
        <f t="shared" si="62"/>
        <v>46.034075145000003</v>
      </c>
      <c r="L966">
        <f t="shared" si="63"/>
        <v>0.9318497099999945</v>
      </c>
    </row>
    <row r="967" spans="1:12" x14ac:dyDescent="0.3">
      <c r="A967" t="s">
        <v>13</v>
      </c>
      <c r="B967" t="s">
        <v>1881</v>
      </c>
      <c r="C967">
        <v>47</v>
      </c>
      <c r="D967">
        <v>49</v>
      </c>
      <c r="E967">
        <f t="shared" si="60"/>
        <v>-2</v>
      </c>
      <c r="F967" t="s">
        <v>1953</v>
      </c>
      <c r="G967" t="str">
        <f>IFERROR(VLOOKUP($A967,Sheet2!$A$2:$C$397,2,FALSE),"C")</f>
        <v>A+</v>
      </c>
      <c r="H967">
        <f>IFERROR(VLOOKUP($A967,Sheet2!$A$2:$C$397,3,FALSE),0)</f>
        <v>0.61341175999999997</v>
      </c>
      <c r="I967">
        <f>VLOOKUP($G967,Sheet2!$F$4:$G$16,2,FALSE)</f>
        <v>4</v>
      </c>
      <c r="J967">
        <f t="shared" si="61"/>
        <v>46.693294119999997</v>
      </c>
      <c r="K967">
        <f t="shared" si="62"/>
        <v>49.306705880000003</v>
      </c>
      <c r="L967">
        <f t="shared" si="63"/>
        <v>-2.6134117600000053</v>
      </c>
    </row>
    <row r="968" spans="1:12" x14ac:dyDescent="0.3">
      <c r="A968" t="s">
        <v>11</v>
      </c>
      <c r="B968" t="s">
        <v>1882</v>
      </c>
      <c r="C968">
        <v>52</v>
      </c>
      <c r="D968">
        <v>39</v>
      </c>
      <c r="E968">
        <f t="shared" si="60"/>
        <v>13</v>
      </c>
      <c r="F968" t="s">
        <v>1953</v>
      </c>
      <c r="G968" t="str">
        <f>IFERROR(VLOOKUP($A968,Sheet2!$A$2:$C$397,2,FALSE),"C")</f>
        <v>B-</v>
      </c>
      <c r="H968">
        <f>IFERROR(VLOOKUP($A968,Sheet2!$A$2:$C$397,3,FALSE),0)</f>
        <v>0.62980391999999996</v>
      </c>
      <c r="I968">
        <f>VLOOKUP($G968,Sheet2!$F$4:$G$16,2,FALSE)</f>
        <v>2.7</v>
      </c>
      <c r="J968">
        <f t="shared" si="61"/>
        <v>51.68509804</v>
      </c>
      <c r="K968">
        <f t="shared" si="62"/>
        <v>39.31490196</v>
      </c>
      <c r="L968">
        <f t="shared" si="63"/>
        <v>12.370196079999999</v>
      </c>
    </row>
    <row r="969" spans="1:12" x14ac:dyDescent="0.3">
      <c r="A969" t="s">
        <v>9</v>
      </c>
      <c r="B969" t="s">
        <v>1883</v>
      </c>
      <c r="C969">
        <v>54</v>
      </c>
      <c r="D969">
        <v>45</v>
      </c>
      <c r="E969">
        <f t="shared" si="60"/>
        <v>9</v>
      </c>
      <c r="F969" t="s">
        <v>1953</v>
      </c>
      <c r="G969" t="str">
        <f>IFERROR(VLOOKUP($A969,Sheet2!$A$2:$C$397,2,FALSE),"C")</f>
        <v>B+</v>
      </c>
      <c r="H969">
        <f>IFERROR(VLOOKUP($A969,Sheet2!$A$2:$C$397,3,FALSE),0)</f>
        <v>6.0699999999999997E-2</v>
      </c>
      <c r="I969">
        <f>VLOOKUP($G969,Sheet2!$F$4:$G$16,2,FALSE)</f>
        <v>3.3</v>
      </c>
      <c r="J969">
        <f t="shared" si="61"/>
        <v>53.969650000000001</v>
      </c>
      <c r="K969">
        <f t="shared" si="62"/>
        <v>45.030349999999999</v>
      </c>
      <c r="L969">
        <f t="shared" si="63"/>
        <v>8.9393000000000029</v>
      </c>
    </row>
    <row r="970" spans="1:12" x14ac:dyDescent="0.3">
      <c r="A970" t="s">
        <v>1832</v>
      </c>
      <c r="B970" t="s">
        <v>1884</v>
      </c>
      <c r="C970">
        <v>51</v>
      </c>
      <c r="D970">
        <v>41</v>
      </c>
      <c r="E970">
        <f t="shared" si="60"/>
        <v>10</v>
      </c>
      <c r="F970" t="s">
        <v>1953</v>
      </c>
      <c r="G970" t="str">
        <f>IFERROR(VLOOKUP($A970,Sheet2!$A$2:$C$397,2,FALSE),"C")</f>
        <v>C</v>
      </c>
      <c r="H970">
        <f>IFERROR(VLOOKUP($A970,Sheet2!$A$2:$C$397,3,FALSE),0)</f>
        <v>0</v>
      </c>
      <c r="I970">
        <f>VLOOKUP($G970,Sheet2!$F$4:$G$16,2,FALSE)</f>
        <v>2</v>
      </c>
      <c r="J970">
        <f t="shared" si="61"/>
        <v>51</v>
      </c>
      <c r="K970">
        <f t="shared" si="62"/>
        <v>41</v>
      </c>
      <c r="L970">
        <f t="shared" si="63"/>
        <v>10</v>
      </c>
    </row>
    <row r="971" spans="1:12" x14ac:dyDescent="0.3">
      <c r="A971" t="s">
        <v>366</v>
      </c>
      <c r="B971" t="s">
        <v>1885</v>
      </c>
      <c r="C971">
        <v>55</v>
      </c>
      <c r="D971">
        <v>41</v>
      </c>
      <c r="E971">
        <f t="shared" si="60"/>
        <v>14</v>
      </c>
      <c r="F971" t="s">
        <v>1953</v>
      </c>
      <c r="G971" t="str">
        <f>IFERROR(VLOOKUP($A971,Sheet2!$A$2:$C$397,2,FALSE),"C")</f>
        <v>A</v>
      </c>
      <c r="H971">
        <f>IFERROR(VLOOKUP($A971,Sheet2!$A$2:$C$397,3,FALSE),0)</f>
        <v>-1.5</v>
      </c>
      <c r="I971">
        <f>VLOOKUP($G971,Sheet2!$F$4:$G$16,2,FALSE)</f>
        <v>4</v>
      </c>
      <c r="J971">
        <f t="shared" si="61"/>
        <v>55.75</v>
      </c>
      <c r="K971">
        <f t="shared" si="62"/>
        <v>40.25</v>
      </c>
      <c r="L971">
        <f t="shared" si="63"/>
        <v>15.5</v>
      </c>
    </row>
    <row r="972" spans="1:12" x14ac:dyDescent="0.3">
      <c r="A972" t="s">
        <v>8</v>
      </c>
      <c r="B972" t="s">
        <v>1886</v>
      </c>
      <c r="C972">
        <v>52</v>
      </c>
      <c r="D972">
        <v>44</v>
      </c>
      <c r="E972">
        <f t="shared" si="60"/>
        <v>8</v>
      </c>
      <c r="F972" t="s">
        <v>1953</v>
      </c>
      <c r="G972" t="str">
        <f>IFERROR(VLOOKUP($A972,Sheet2!$A$2:$C$397,2,FALSE),"C")</f>
        <v>B</v>
      </c>
      <c r="H972">
        <f>IFERROR(VLOOKUP($A972,Sheet2!$A$2:$C$397,3,FALSE),0)</f>
        <v>-0.97508196999999996</v>
      </c>
      <c r="I972">
        <f>VLOOKUP($G972,Sheet2!$F$4:$G$16,2,FALSE)</f>
        <v>3</v>
      </c>
      <c r="J972">
        <f t="shared" si="61"/>
        <v>52.487540985000003</v>
      </c>
      <c r="K972">
        <f t="shared" si="62"/>
        <v>43.512459014999997</v>
      </c>
      <c r="L972">
        <f t="shared" si="63"/>
        <v>8.9750819700000051</v>
      </c>
    </row>
    <row r="973" spans="1:12" x14ac:dyDescent="0.3">
      <c r="A973" t="s">
        <v>10</v>
      </c>
      <c r="B973" t="s">
        <v>1887</v>
      </c>
      <c r="C973">
        <v>49</v>
      </c>
      <c r="D973">
        <v>47</v>
      </c>
      <c r="E973">
        <f t="shared" si="60"/>
        <v>2</v>
      </c>
      <c r="F973" t="s">
        <v>1953</v>
      </c>
      <c r="G973" t="str">
        <f>IFERROR(VLOOKUP($A973,Sheet2!$A$2:$C$397,2,FALSE),"C")</f>
        <v>B+</v>
      </c>
      <c r="H973">
        <f>IFERROR(VLOOKUP($A973,Sheet2!$A$2:$C$397,3,FALSE),0)</f>
        <v>0.59550000000000003</v>
      </c>
      <c r="I973">
        <f>VLOOKUP($G973,Sheet2!$F$4:$G$16,2,FALSE)</f>
        <v>3.3</v>
      </c>
      <c r="J973">
        <f t="shared" si="61"/>
        <v>48.702249999999999</v>
      </c>
      <c r="K973">
        <f t="shared" si="62"/>
        <v>47.297750000000001</v>
      </c>
      <c r="L973">
        <f t="shared" si="63"/>
        <v>1.4044999999999987</v>
      </c>
    </row>
    <row r="974" spans="1:12" x14ac:dyDescent="0.3">
      <c r="A974" t="s">
        <v>6</v>
      </c>
      <c r="B974" t="s">
        <v>1887</v>
      </c>
      <c r="C974">
        <v>60</v>
      </c>
      <c r="D974">
        <v>39</v>
      </c>
      <c r="E974">
        <f t="shared" si="60"/>
        <v>21</v>
      </c>
      <c r="F974" t="s">
        <v>1953</v>
      </c>
      <c r="G974" t="str">
        <f>IFERROR(VLOOKUP($A974,Sheet2!$A$2:$C$397,2,FALSE),"C")</f>
        <v>B</v>
      </c>
      <c r="H974">
        <f>IFERROR(VLOOKUP($A974,Sheet2!$A$2:$C$397,3,FALSE),0)</f>
        <v>0.25490195999999998</v>
      </c>
      <c r="I974">
        <f>VLOOKUP($G974,Sheet2!$F$4:$G$16,2,FALSE)</f>
        <v>3</v>
      </c>
      <c r="J974">
        <f t="shared" si="61"/>
        <v>59.872549020000001</v>
      </c>
      <c r="K974">
        <f t="shared" si="62"/>
        <v>39.127450979999999</v>
      </c>
      <c r="L974">
        <f t="shared" si="63"/>
        <v>20.745098040000002</v>
      </c>
    </row>
    <row r="975" spans="1:12" x14ac:dyDescent="0.3">
      <c r="A975" t="s">
        <v>11</v>
      </c>
      <c r="B975" t="s">
        <v>1888</v>
      </c>
      <c r="C975">
        <v>50</v>
      </c>
      <c r="D975">
        <v>39</v>
      </c>
      <c r="E975">
        <f t="shared" si="60"/>
        <v>11</v>
      </c>
      <c r="F975" t="s">
        <v>1953</v>
      </c>
      <c r="G975" t="str">
        <f>IFERROR(VLOOKUP($A975,Sheet2!$A$2:$C$397,2,FALSE),"C")</f>
        <v>B-</v>
      </c>
      <c r="H975">
        <f>IFERROR(VLOOKUP($A975,Sheet2!$A$2:$C$397,3,FALSE),0)</f>
        <v>0.62980391999999996</v>
      </c>
      <c r="I975">
        <f>VLOOKUP($G975,Sheet2!$F$4:$G$16,2,FALSE)</f>
        <v>2.7</v>
      </c>
      <c r="J975">
        <f t="shared" si="61"/>
        <v>49.68509804</v>
      </c>
      <c r="K975">
        <f t="shared" si="62"/>
        <v>39.31490196</v>
      </c>
      <c r="L975">
        <f t="shared" si="63"/>
        <v>10.370196079999999</v>
      </c>
    </row>
    <row r="976" spans="1:12" x14ac:dyDescent="0.3">
      <c r="A976" t="s">
        <v>4</v>
      </c>
      <c r="B976" t="s">
        <v>1889</v>
      </c>
      <c r="C976">
        <v>52</v>
      </c>
      <c r="D976">
        <v>41</v>
      </c>
      <c r="E976">
        <f t="shared" si="60"/>
        <v>11</v>
      </c>
      <c r="F976" t="s">
        <v>1953</v>
      </c>
      <c r="G976" t="str">
        <f>IFERROR(VLOOKUP($A976,Sheet2!$A$2:$C$397,2,FALSE),"C")</f>
        <v>A-</v>
      </c>
      <c r="H976">
        <f>IFERROR(VLOOKUP($A976,Sheet2!$A$2:$C$397,3,FALSE),0)</f>
        <v>0.80923076999999999</v>
      </c>
      <c r="I976">
        <f>VLOOKUP($G976,Sheet2!$F$4:$G$16,2,FALSE)</f>
        <v>3.7</v>
      </c>
      <c r="J976">
        <f t="shared" si="61"/>
        <v>51.595384615</v>
      </c>
      <c r="K976">
        <f t="shared" si="62"/>
        <v>41.404615385</v>
      </c>
      <c r="L976">
        <f t="shared" si="63"/>
        <v>10.190769230000001</v>
      </c>
    </row>
    <row r="977" spans="1:12" x14ac:dyDescent="0.3">
      <c r="A977" t="s">
        <v>15</v>
      </c>
      <c r="B977" t="s">
        <v>1890</v>
      </c>
      <c r="C977">
        <v>52</v>
      </c>
      <c r="D977">
        <v>40</v>
      </c>
      <c r="E977">
        <f t="shared" si="60"/>
        <v>12</v>
      </c>
      <c r="F977" t="s">
        <v>1953</v>
      </c>
      <c r="G977" t="str">
        <f>IFERROR(VLOOKUP($A977,Sheet2!$A$2:$C$397,2,FALSE),"C")</f>
        <v>A-</v>
      </c>
      <c r="H977">
        <f>IFERROR(VLOOKUP($A977,Sheet2!$A$2:$C$397,3,FALSE),0)</f>
        <v>6.8150290000000002E-2</v>
      </c>
      <c r="I977">
        <f>VLOOKUP($G977,Sheet2!$F$4:$G$16,2,FALSE)</f>
        <v>3.7</v>
      </c>
      <c r="J977">
        <f t="shared" si="61"/>
        <v>51.965924854999997</v>
      </c>
      <c r="K977">
        <f t="shared" si="62"/>
        <v>40.034075145000003</v>
      </c>
      <c r="L977">
        <f t="shared" si="63"/>
        <v>11.931849709999995</v>
      </c>
    </row>
    <row r="978" spans="1:12" x14ac:dyDescent="0.3">
      <c r="A978" t="s">
        <v>756</v>
      </c>
      <c r="B978" t="s">
        <v>1890</v>
      </c>
      <c r="C978">
        <v>48</v>
      </c>
      <c r="D978">
        <v>49</v>
      </c>
      <c r="E978">
        <f t="shared" si="60"/>
        <v>-1</v>
      </c>
      <c r="F978" t="s">
        <v>1953</v>
      </c>
      <c r="G978" t="str">
        <f>IFERROR(VLOOKUP($A978,Sheet2!$A$2:$C$397,2,FALSE),"C")</f>
        <v>C</v>
      </c>
      <c r="H978">
        <f>IFERROR(VLOOKUP($A978,Sheet2!$A$2:$C$397,3,FALSE),0)</f>
        <v>0</v>
      </c>
      <c r="I978">
        <f>VLOOKUP($G978,Sheet2!$F$4:$G$16,2,FALSE)</f>
        <v>2</v>
      </c>
      <c r="J978">
        <f t="shared" si="61"/>
        <v>48</v>
      </c>
      <c r="K978">
        <f t="shared" si="62"/>
        <v>49</v>
      </c>
      <c r="L978">
        <f t="shared" si="63"/>
        <v>-1</v>
      </c>
    </row>
    <row r="979" spans="1:12" x14ac:dyDescent="0.3">
      <c r="A979" t="s">
        <v>2122</v>
      </c>
      <c r="B979" t="s">
        <v>1890</v>
      </c>
      <c r="C979">
        <v>57</v>
      </c>
      <c r="D979">
        <v>37</v>
      </c>
      <c r="E979">
        <f t="shared" si="60"/>
        <v>20</v>
      </c>
      <c r="F979" t="s">
        <v>1953</v>
      </c>
      <c r="G979" t="str">
        <f>IFERROR(VLOOKUP($A979,Sheet2!$A$2:$C$397,2,FALSE),"C")</f>
        <v>A-</v>
      </c>
      <c r="H979">
        <f>IFERROR(VLOOKUP($A979,Sheet2!$A$2:$C$397,3,FALSE),0)</f>
        <v>0.43547944999999999</v>
      </c>
      <c r="I979">
        <f>VLOOKUP($G979,Sheet2!$F$4:$G$16,2,FALSE)</f>
        <v>3.7</v>
      </c>
      <c r="J979">
        <f t="shared" si="61"/>
        <v>56.782260274999999</v>
      </c>
      <c r="K979">
        <f t="shared" si="62"/>
        <v>37.217739725000001</v>
      </c>
      <c r="L979">
        <f t="shared" si="63"/>
        <v>19.564520549999997</v>
      </c>
    </row>
    <row r="980" spans="1:12" x14ac:dyDescent="0.3">
      <c r="A980" t="s">
        <v>9</v>
      </c>
      <c r="B980" t="s">
        <v>1891</v>
      </c>
      <c r="C980">
        <v>52</v>
      </c>
      <c r="D980">
        <v>43</v>
      </c>
      <c r="E980">
        <f t="shared" si="60"/>
        <v>9</v>
      </c>
      <c r="F980" t="s">
        <v>1953</v>
      </c>
      <c r="G980" t="str">
        <f>IFERROR(VLOOKUP($A980,Sheet2!$A$2:$C$397,2,FALSE),"C")</f>
        <v>B+</v>
      </c>
      <c r="H980">
        <f>IFERROR(VLOOKUP($A980,Sheet2!$A$2:$C$397,3,FALSE),0)</f>
        <v>6.0699999999999997E-2</v>
      </c>
      <c r="I980">
        <f>VLOOKUP($G980,Sheet2!$F$4:$G$16,2,FALSE)</f>
        <v>3.3</v>
      </c>
      <c r="J980">
        <f t="shared" si="61"/>
        <v>51.969650000000001</v>
      </c>
      <c r="K980">
        <f t="shared" si="62"/>
        <v>43.030349999999999</v>
      </c>
      <c r="L980">
        <f t="shared" si="63"/>
        <v>8.9393000000000029</v>
      </c>
    </row>
    <row r="981" spans="1:12" x14ac:dyDescent="0.3">
      <c r="A981" t="s">
        <v>358</v>
      </c>
      <c r="B981" t="s">
        <v>1891</v>
      </c>
      <c r="C981">
        <v>46</v>
      </c>
      <c r="D981">
        <v>42</v>
      </c>
      <c r="E981">
        <f t="shared" si="60"/>
        <v>4</v>
      </c>
      <c r="F981" t="s">
        <v>1953</v>
      </c>
      <c r="G981" t="str">
        <f>IFERROR(VLOOKUP($A981,Sheet2!$A$2:$C$397,2,FALSE),"C")</f>
        <v>A</v>
      </c>
      <c r="H981">
        <f>IFERROR(VLOOKUP($A981,Sheet2!$A$2:$C$397,3,FALSE),0)</f>
        <v>0.2</v>
      </c>
      <c r="I981">
        <f>VLOOKUP($G981,Sheet2!$F$4:$G$16,2,FALSE)</f>
        <v>4</v>
      </c>
      <c r="J981">
        <f t="shared" si="61"/>
        <v>45.9</v>
      </c>
      <c r="K981">
        <f t="shared" si="62"/>
        <v>42.1</v>
      </c>
      <c r="L981">
        <f t="shared" si="63"/>
        <v>3.7999999999999972</v>
      </c>
    </row>
    <row r="982" spans="1:12" x14ac:dyDescent="0.3">
      <c r="A982" t="s">
        <v>1892</v>
      </c>
      <c r="B982" t="s">
        <v>1891</v>
      </c>
      <c r="C982">
        <v>56</v>
      </c>
      <c r="D982">
        <v>38</v>
      </c>
      <c r="E982">
        <f t="shared" si="60"/>
        <v>18</v>
      </c>
      <c r="F982" t="s">
        <v>1953</v>
      </c>
      <c r="G982" t="str">
        <f>IFERROR(VLOOKUP($A982,Sheet2!$A$2:$C$397,2,FALSE),"C")</f>
        <v>C</v>
      </c>
      <c r="H982">
        <f>IFERROR(VLOOKUP($A982,Sheet2!$A$2:$C$397,3,FALSE),0)</f>
        <v>0</v>
      </c>
      <c r="I982">
        <f>VLOOKUP($G982,Sheet2!$F$4:$G$16,2,FALSE)</f>
        <v>2</v>
      </c>
      <c r="J982">
        <f t="shared" si="61"/>
        <v>56</v>
      </c>
      <c r="K982">
        <f t="shared" si="62"/>
        <v>38</v>
      </c>
      <c r="L982">
        <f t="shared" si="63"/>
        <v>18</v>
      </c>
    </row>
    <row r="983" spans="1:12" x14ac:dyDescent="0.3">
      <c r="A983" t="s">
        <v>756</v>
      </c>
      <c r="B983" t="s">
        <v>1893</v>
      </c>
      <c r="C983">
        <v>48</v>
      </c>
      <c r="D983">
        <v>49</v>
      </c>
      <c r="E983">
        <f t="shared" si="60"/>
        <v>-1</v>
      </c>
      <c r="F983" t="s">
        <v>1953</v>
      </c>
      <c r="G983" t="str">
        <f>IFERROR(VLOOKUP($A983,Sheet2!$A$2:$C$397,2,FALSE),"C")</f>
        <v>C</v>
      </c>
      <c r="H983">
        <f>IFERROR(VLOOKUP($A983,Sheet2!$A$2:$C$397,3,FALSE),0)</f>
        <v>0</v>
      </c>
      <c r="I983">
        <f>VLOOKUP($G983,Sheet2!$F$4:$G$16,2,FALSE)</f>
        <v>2</v>
      </c>
      <c r="J983">
        <f t="shared" si="61"/>
        <v>48</v>
      </c>
      <c r="K983">
        <f t="shared" si="62"/>
        <v>49</v>
      </c>
      <c r="L983">
        <f t="shared" si="63"/>
        <v>-1</v>
      </c>
    </row>
    <row r="984" spans="1:12" x14ac:dyDescent="0.3">
      <c r="A984" t="s">
        <v>9</v>
      </c>
      <c r="B984" t="s">
        <v>1893</v>
      </c>
      <c r="C984">
        <v>51</v>
      </c>
      <c r="D984">
        <v>46</v>
      </c>
      <c r="E984">
        <f t="shared" si="60"/>
        <v>5</v>
      </c>
      <c r="F984" t="s">
        <v>1953</v>
      </c>
      <c r="G984" t="str">
        <f>IFERROR(VLOOKUP($A984,Sheet2!$A$2:$C$397,2,FALSE),"C")</f>
        <v>B+</v>
      </c>
      <c r="H984">
        <f>IFERROR(VLOOKUP($A984,Sheet2!$A$2:$C$397,3,FALSE),0)</f>
        <v>6.0699999999999997E-2</v>
      </c>
      <c r="I984">
        <f>VLOOKUP($G984,Sheet2!$F$4:$G$16,2,FALSE)</f>
        <v>3.3</v>
      </c>
      <c r="J984">
        <f t="shared" si="61"/>
        <v>50.969650000000001</v>
      </c>
      <c r="K984">
        <f t="shared" si="62"/>
        <v>46.030349999999999</v>
      </c>
      <c r="L984">
        <f t="shared" si="63"/>
        <v>4.9393000000000029</v>
      </c>
    </row>
    <row r="985" spans="1:12" x14ac:dyDescent="0.3">
      <c r="A985" t="s">
        <v>15</v>
      </c>
      <c r="B985" t="s">
        <v>1893</v>
      </c>
      <c r="C985">
        <v>46</v>
      </c>
      <c r="D985">
        <v>48</v>
      </c>
      <c r="E985">
        <f t="shared" si="60"/>
        <v>-2</v>
      </c>
      <c r="F985" t="s">
        <v>1953</v>
      </c>
      <c r="G985" t="str">
        <f>IFERROR(VLOOKUP($A985,Sheet2!$A$2:$C$397,2,FALSE),"C")</f>
        <v>A-</v>
      </c>
      <c r="H985">
        <f>IFERROR(VLOOKUP($A985,Sheet2!$A$2:$C$397,3,FALSE),0)</f>
        <v>6.8150290000000002E-2</v>
      </c>
      <c r="I985">
        <f>VLOOKUP($G985,Sheet2!$F$4:$G$16,2,FALSE)</f>
        <v>3.7</v>
      </c>
      <c r="J985">
        <f t="shared" si="61"/>
        <v>45.965924854999997</v>
      </c>
      <c r="K985">
        <f t="shared" si="62"/>
        <v>48.034075145000003</v>
      </c>
      <c r="L985">
        <f t="shared" si="63"/>
        <v>-2.0681502900000055</v>
      </c>
    </row>
    <row r="986" spans="1:12" x14ac:dyDescent="0.3">
      <c r="A986" t="s">
        <v>366</v>
      </c>
      <c r="B986" t="s">
        <v>1894</v>
      </c>
      <c r="C986">
        <v>47</v>
      </c>
      <c r="D986">
        <v>47</v>
      </c>
      <c r="E986">
        <f t="shared" si="60"/>
        <v>0</v>
      </c>
      <c r="F986" t="s">
        <v>1953</v>
      </c>
      <c r="G986" t="str">
        <f>IFERROR(VLOOKUP($A986,Sheet2!$A$2:$C$397,2,FALSE),"C")</f>
        <v>A</v>
      </c>
      <c r="H986">
        <f>IFERROR(VLOOKUP($A986,Sheet2!$A$2:$C$397,3,FALSE),0)</f>
        <v>-1.5</v>
      </c>
      <c r="I986">
        <f>VLOOKUP($G986,Sheet2!$F$4:$G$16,2,FALSE)</f>
        <v>4</v>
      </c>
      <c r="J986">
        <f t="shared" si="61"/>
        <v>47.75</v>
      </c>
      <c r="K986">
        <f t="shared" si="62"/>
        <v>46.25</v>
      </c>
      <c r="L986">
        <f t="shared" si="63"/>
        <v>1.5</v>
      </c>
    </row>
    <row r="987" spans="1:12" x14ac:dyDescent="0.3">
      <c r="A987" t="s">
        <v>5</v>
      </c>
      <c r="B987" t="s">
        <v>1895</v>
      </c>
      <c r="C987">
        <v>46</v>
      </c>
      <c r="D987">
        <v>45</v>
      </c>
      <c r="E987">
        <f t="shared" si="60"/>
        <v>1</v>
      </c>
      <c r="F987" t="s">
        <v>1953</v>
      </c>
      <c r="G987" t="str">
        <f>IFERROR(VLOOKUP($A987,Sheet2!$A$2:$C$397,2,FALSE),"C")</f>
        <v>A-</v>
      </c>
      <c r="H987">
        <f>IFERROR(VLOOKUP($A987,Sheet2!$A$2:$C$397,3,FALSE),0)</f>
        <v>0.43547944999999999</v>
      </c>
      <c r="I987">
        <f>VLOOKUP($G987,Sheet2!$F$4:$G$16,2,FALSE)</f>
        <v>3.7</v>
      </c>
      <c r="J987">
        <f t="shared" si="61"/>
        <v>45.782260274999999</v>
      </c>
      <c r="K987">
        <f t="shared" si="62"/>
        <v>45.217739725000001</v>
      </c>
      <c r="L987">
        <f t="shared" si="63"/>
        <v>0.56452054999999746</v>
      </c>
    </row>
    <row r="988" spans="1:12" x14ac:dyDescent="0.3">
      <c r="A988" t="s">
        <v>13</v>
      </c>
      <c r="B988" t="s">
        <v>1896</v>
      </c>
      <c r="C988">
        <v>47</v>
      </c>
      <c r="D988">
        <v>50</v>
      </c>
      <c r="E988">
        <f t="shared" si="60"/>
        <v>-3</v>
      </c>
      <c r="F988" t="s">
        <v>1953</v>
      </c>
      <c r="G988" t="str">
        <f>IFERROR(VLOOKUP($A988,Sheet2!$A$2:$C$397,2,FALSE),"C")</f>
        <v>A+</v>
      </c>
      <c r="H988">
        <f>IFERROR(VLOOKUP($A988,Sheet2!$A$2:$C$397,3,FALSE),0)</f>
        <v>0.61341175999999997</v>
      </c>
      <c r="I988">
        <f>VLOOKUP($G988,Sheet2!$F$4:$G$16,2,FALSE)</f>
        <v>4</v>
      </c>
      <c r="J988">
        <f t="shared" si="61"/>
        <v>46.693294119999997</v>
      </c>
      <c r="K988">
        <f t="shared" si="62"/>
        <v>50.306705880000003</v>
      </c>
      <c r="L988">
        <f t="shared" si="63"/>
        <v>-3.6134117600000053</v>
      </c>
    </row>
    <row r="989" spans="1:12" x14ac:dyDescent="0.3">
      <c r="A989" t="s">
        <v>12</v>
      </c>
      <c r="B989" t="s">
        <v>1897</v>
      </c>
      <c r="C989">
        <v>44</v>
      </c>
      <c r="D989">
        <v>49</v>
      </c>
      <c r="E989">
        <f t="shared" si="60"/>
        <v>-5</v>
      </c>
      <c r="F989" t="s">
        <v>1953</v>
      </c>
      <c r="G989" t="str">
        <f>IFERROR(VLOOKUP($A989,Sheet2!$A$2:$C$397,2,FALSE),"C")</f>
        <v>A</v>
      </c>
      <c r="H989">
        <f>IFERROR(VLOOKUP($A989,Sheet2!$A$2:$C$397,3,FALSE),0)</f>
        <v>-0.45775194000000002</v>
      </c>
      <c r="I989">
        <f>VLOOKUP($G989,Sheet2!$F$4:$G$16,2,FALSE)</f>
        <v>4</v>
      </c>
      <c r="J989">
        <f t="shared" si="61"/>
        <v>44.228875969999997</v>
      </c>
      <c r="K989">
        <f t="shared" si="62"/>
        <v>48.771124030000003</v>
      </c>
      <c r="L989">
        <f t="shared" si="63"/>
        <v>-4.5422480600000057</v>
      </c>
    </row>
    <row r="990" spans="1:12" x14ac:dyDescent="0.3">
      <c r="A990" t="s">
        <v>9</v>
      </c>
      <c r="B990" t="s">
        <v>1898</v>
      </c>
      <c r="C990">
        <v>48</v>
      </c>
      <c r="D990">
        <v>50</v>
      </c>
      <c r="E990">
        <f t="shared" si="60"/>
        <v>-2</v>
      </c>
      <c r="F990" t="s">
        <v>1953</v>
      </c>
      <c r="G990" t="str">
        <f>IFERROR(VLOOKUP($A990,Sheet2!$A$2:$C$397,2,FALSE),"C")</f>
        <v>B+</v>
      </c>
      <c r="H990">
        <f>IFERROR(VLOOKUP($A990,Sheet2!$A$2:$C$397,3,FALSE),0)</f>
        <v>6.0699999999999997E-2</v>
      </c>
      <c r="I990">
        <f>VLOOKUP($G990,Sheet2!$F$4:$G$16,2,FALSE)</f>
        <v>3.3</v>
      </c>
      <c r="J990">
        <f t="shared" si="61"/>
        <v>47.969650000000001</v>
      </c>
      <c r="K990">
        <f t="shared" si="62"/>
        <v>50.030349999999999</v>
      </c>
      <c r="L990">
        <f t="shared" si="63"/>
        <v>-2.0606999999999971</v>
      </c>
    </row>
    <row r="991" spans="1:12" x14ac:dyDescent="0.3">
      <c r="A991" t="s">
        <v>10</v>
      </c>
      <c r="B991" t="s">
        <v>1898</v>
      </c>
      <c r="C991">
        <v>46</v>
      </c>
      <c r="D991">
        <v>49</v>
      </c>
      <c r="E991">
        <f t="shared" si="60"/>
        <v>-3</v>
      </c>
      <c r="F991" t="s">
        <v>1953</v>
      </c>
      <c r="G991" t="str">
        <f>IFERROR(VLOOKUP($A991,Sheet2!$A$2:$C$397,2,FALSE),"C")</f>
        <v>B+</v>
      </c>
      <c r="H991">
        <f>IFERROR(VLOOKUP($A991,Sheet2!$A$2:$C$397,3,FALSE),0)</f>
        <v>0.59550000000000003</v>
      </c>
      <c r="I991">
        <f>VLOOKUP($G991,Sheet2!$F$4:$G$16,2,FALSE)</f>
        <v>3.3</v>
      </c>
      <c r="J991">
        <f t="shared" si="61"/>
        <v>45.702249999999999</v>
      </c>
      <c r="K991">
        <f t="shared" si="62"/>
        <v>49.297750000000001</v>
      </c>
      <c r="L991">
        <f t="shared" si="63"/>
        <v>-3.5955000000000013</v>
      </c>
    </row>
    <row r="992" spans="1:12" x14ac:dyDescent="0.3">
      <c r="A992" t="s">
        <v>366</v>
      </c>
      <c r="B992" t="s">
        <v>1899</v>
      </c>
      <c r="C992">
        <v>49</v>
      </c>
      <c r="D992">
        <v>47</v>
      </c>
      <c r="E992">
        <f t="shared" si="60"/>
        <v>2</v>
      </c>
      <c r="F992" t="s">
        <v>1953</v>
      </c>
      <c r="G992" t="str">
        <f>IFERROR(VLOOKUP($A992,Sheet2!$A$2:$C$397,2,FALSE),"C")</f>
        <v>A</v>
      </c>
      <c r="H992">
        <f>IFERROR(VLOOKUP($A992,Sheet2!$A$2:$C$397,3,FALSE),0)</f>
        <v>-1.5</v>
      </c>
      <c r="I992">
        <f>VLOOKUP($G992,Sheet2!$F$4:$G$16,2,FALSE)</f>
        <v>4</v>
      </c>
      <c r="J992">
        <f t="shared" si="61"/>
        <v>49.75</v>
      </c>
      <c r="K992">
        <f t="shared" si="62"/>
        <v>46.25</v>
      </c>
      <c r="L992">
        <f t="shared" si="63"/>
        <v>3.5</v>
      </c>
    </row>
    <row r="993" spans="1:12" x14ac:dyDescent="0.3">
      <c r="A993" t="s">
        <v>4</v>
      </c>
      <c r="B993" t="s">
        <v>1900</v>
      </c>
      <c r="C993">
        <v>49</v>
      </c>
      <c r="D993">
        <v>45</v>
      </c>
      <c r="E993">
        <f t="shared" si="60"/>
        <v>4</v>
      </c>
      <c r="F993" t="s">
        <v>1953</v>
      </c>
      <c r="G993" t="str">
        <f>IFERROR(VLOOKUP($A993,Sheet2!$A$2:$C$397,2,FALSE),"C")</f>
        <v>A-</v>
      </c>
      <c r="H993">
        <f>IFERROR(VLOOKUP($A993,Sheet2!$A$2:$C$397,3,FALSE),0)</f>
        <v>0.80923076999999999</v>
      </c>
      <c r="I993">
        <f>VLOOKUP($G993,Sheet2!$F$4:$G$16,2,FALSE)</f>
        <v>3.7</v>
      </c>
      <c r="J993">
        <f t="shared" si="61"/>
        <v>48.595384615</v>
      </c>
      <c r="K993">
        <f t="shared" si="62"/>
        <v>45.404615385</v>
      </c>
      <c r="L993">
        <f t="shared" si="63"/>
        <v>3.1907692300000008</v>
      </c>
    </row>
    <row r="994" spans="1:12" x14ac:dyDescent="0.3">
      <c r="A994" t="s">
        <v>11</v>
      </c>
      <c r="B994" t="s">
        <v>1901</v>
      </c>
      <c r="C994">
        <v>47</v>
      </c>
      <c r="D994">
        <v>45</v>
      </c>
      <c r="E994">
        <f t="shared" si="60"/>
        <v>2</v>
      </c>
      <c r="F994" t="s">
        <v>1953</v>
      </c>
      <c r="G994" t="str">
        <f>IFERROR(VLOOKUP($A994,Sheet2!$A$2:$C$397,2,FALSE),"C")</f>
        <v>B-</v>
      </c>
      <c r="H994">
        <f>IFERROR(VLOOKUP($A994,Sheet2!$A$2:$C$397,3,FALSE),0)</f>
        <v>0.62980391999999996</v>
      </c>
      <c r="I994">
        <f>VLOOKUP($G994,Sheet2!$F$4:$G$16,2,FALSE)</f>
        <v>2.7</v>
      </c>
      <c r="J994">
        <f t="shared" si="61"/>
        <v>46.68509804</v>
      </c>
      <c r="K994">
        <f t="shared" si="62"/>
        <v>45.31490196</v>
      </c>
      <c r="L994">
        <f t="shared" si="63"/>
        <v>1.3701960799999995</v>
      </c>
    </row>
    <row r="995" spans="1:12" x14ac:dyDescent="0.3">
      <c r="A995" t="s">
        <v>6</v>
      </c>
      <c r="B995" t="s">
        <v>1902</v>
      </c>
      <c r="C995">
        <v>53</v>
      </c>
      <c r="D995">
        <v>45</v>
      </c>
      <c r="E995">
        <f t="shared" si="60"/>
        <v>8</v>
      </c>
      <c r="F995" t="s">
        <v>1953</v>
      </c>
      <c r="G995" t="str">
        <f>IFERROR(VLOOKUP($A995,Sheet2!$A$2:$C$397,2,FALSE),"C")</f>
        <v>B</v>
      </c>
      <c r="H995">
        <f>IFERROR(VLOOKUP($A995,Sheet2!$A$2:$C$397,3,FALSE),0)</f>
        <v>0.25490195999999998</v>
      </c>
      <c r="I995">
        <f>VLOOKUP($G995,Sheet2!$F$4:$G$16,2,FALSE)</f>
        <v>3</v>
      </c>
      <c r="J995">
        <f t="shared" si="61"/>
        <v>52.872549020000001</v>
      </c>
      <c r="K995">
        <f t="shared" si="62"/>
        <v>45.127450979999999</v>
      </c>
      <c r="L995">
        <f t="shared" si="63"/>
        <v>7.745098040000002</v>
      </c>
    </row>
    <row r="996" spans="1:12" x14ac:dyDescent="0.3">
      <c r="A996" t="s">
        <v>15</v>
      </c>
      <c r="B996" t="s">
        <v>1902</v>
      </c>
      <c r="C996">
        <v>42</v>
      </c>
      <c r="D996">
        <v>48</v>
      </c>
      <c r="E996">
        <f t="shared" si="60"/>
        <v>-6</v>
      </c>
      <c r="F996" t="s">
        <v>1953</v>
      </c>
      <c r="G996" t="str">
        <f>IFERROR(VLOOKUP($A996,Sheet2!$A$2:$C$397,2,FALSE),"C")</f>
        <v>A-</v>
      </c>
      <c r="H996">
        <f>IFERROR(VLOOKUP($A996,Sheet2!$A$2:$C$397,3,FALSE),0)</f>
        <v>6.8150290000000002E-2</v>
      </c>
      <c r="I996">
        <f>VLOOKUP($G996,Sheet2!$F$4:$G$16,2,FALSE)</f>
        <v>3.7</v>
      </c>
      <c r="J996">
        <f t="shared" si="61"/>
        <v>41.965924854999997</v>
      </c>
      <c r="K996">
        <f t="shared" si="62"/>
        <v>48.034075145000003</v>
      </c>
      <c r="L996">
        <f t="shared" si="63"/>
        <v>-6.0681502900000055</v>
      </c>
    </row>
    <row r="997" spans="1:12" x14ac:dyDescent="0.3">
      <c r="A997" t="s">
        <v>1903</v>
      </c>
      <c r="B997" t="s">
        <v>1902</v>
      </c>
      <c r="C997">
        <v>44</v>
      </c>
      <c r="D997">
        <v>48</v>
      </c>
      <c r="E997">
        <f t="shared" si="60"/>
        <v>-4</v>
      </c>
      <c r="F997" t="s">
        <v>1953</v>
      </c>
      <c r="G997" t="str">
        <f>IFERROR(VLOOKUP($A997,Sheet2!$A$2:$C$397,2,FALSE),"C")</f>
        <v>C</v>
      </c>
      <c r="H997">
        <f>IFERROR(VLOOKUP($A997,Sheet2!$A$2:$C$397,3,FALSE),0)</f>
        <v>0</v>
      </c>
      <c r="I997">
        <f>VLOOKUP($G997,Sheet2!$F$4:$G$16,2,FALSE)</f>
        <v>2</v>
      </c>
      <c r="J997">
        <f t="shared" si="61"/>
        <v>44</v>
      </c>
      <c r="K997">
        <f t="shared" si="62"/>
        <v>48</v>
      </c>
      <c r="L997">
        <f t="shared" si="63"/>
        <v>-4</v>
      </c>
    </row>
    <row r="998" spans="1:12" x14ac:dyDescent="0.3">
      <c r="A998" t="s">
        <v>5</v>
      </c>
      <c r="B998" t="s">
        <v>1904</v>
      </c>
      <c r="C998">
        <v>49</v>
      </c>
      <c r="D998">
        <v>41</v>
      </c>
      <c r="E998">
        <f t="shared" si="60"/>
        <v>8</v>
      </c>
      <c r="F998" t="s">
        <v>1953</v>
      </c>
      <c r="G998" t="str">
        <f>IFERROR(VLOOKUP($A998,Sheet2!$A$2:$C$397,2,FALSE),"C")</f>
        <v>A-</v>
      </c>
      <c r="H998">
        <f>IFERROR(VLOOKUP($A998,Sheet2!$A$2:$C$397,3,FALSE),0)</f>
        <v>0.43547944999999999</v>
      </c>
      <c r="I998">
        <f>VLOOKUP($G998,Sheet2!$F$4:$G$16,2,FALSE)</f>
        <v>3.7</v>
      </c>
      <c r="J998">
        <f t="shared" si="61"/>
        <v>48.782260274999999</v>
      </c>
      <c r="K998">
        <f t="shared" si="62"/>
        <v>41.217739725000001</v>
      </c>
      <c r="L998">
        <f t="shared" si="63"/>
        <v>7.5645205499999975</v>
      </c>
    </row>
    <row r="999" spans="1:12" x14ac:dyDescent="0.3">
      <c r="A999" t="s">
        <v>9</v>
      </c>
      <c r="B999" t="s">
        <v>1905</v>
      </c>
      <c r="C999">
        <v>51</v>
      </c>
      <c r="D999">
        <v>47</v>
      </c>
      <c r="E999">
        <f t="shared" si="60"/>
        <v>4</v>
      </c>
      <c r="F999" t="s">
        <v>1953</v>
      </c>
      <c r="G999" t="str">
        <f>IFERROR(VLOOKUP($A999,Sheet2!$A$2:$C$397,2,FALSE),"C")</f>
        <v>B+</v>
      </c>
      <c r="H999">
        <f>IFERROR(VLOOKUP($A999,Sheet2!$A$2:$C$397,3,FALSE),0)</f>
        <v>6.0699999999999997E-2</v>
      </c>
      <c r="I999">
        <f>VLOOKUP($G999,Sheet2!$F$4:$G$16,2,FALSE)</f>
        <v>3.3</v>
      </c>
      <c r="J999">
        <f t="shared" si="61"/>
        <v>50.969650000000001</v>
      </c>
      <c r="K999">
        <f t="shared" si="62"/>
        <v>47.030349999999999</v>
      </c>
      <c r="L999">
        <f t="shared" si="63"/>
        <v>3.9393000000000029</v>
      </c>
    </row>
    <row r="1000" spans="1:12" x14ac:dyDescent="0.3">
      <c r="A1000" t="s">
        <v>366</v>
      </c>
      <c r="B1000" t="s">
        <v>1906</v>
      </c>
      <c r="C1000">
        <v>49</v>
      </c>
      <c r="D1000">
        <v>44</v>
      </c>
      <c r="E1000">
        <f t="shared" si="60"/>
        <v>5</v>
      </c>
      <c r="F1000" t="s">
        <v>1953</v>
      </c>
      <c r="G1000" t="str">
        <f>IFERROR(VLOOKUP($A1000,Sheet2!$A$2:$C$397,2,FALSE),"C")</f>
        <v>A</v>
      </c>
      <c r="H1000">
        <f>IFERROR(VLOOKUP($A1000,Sheet2!$A$2:$C$397,3,FALSE),0)</f>
        <v>-1.5</v>
      </c>
      <c r="I1000">
        <f>VLOOKUP($G1000,Sheet2!$F$4:$G$16,2,FALSE)</f>
        <v>4</v>
      </c>
      <c r="J1000">
        <f t="shared" si="61"/>
        <v>49.75</v>
      </c>
      <c r="K1000">
        <f t="shared" si="62"/>
        <v>43.25</v>
      </c>
      <c r="L1000">
        <f t="shared" si="63"/>
        <v>6.5</v>
      </c>
    </row>
    <row r="1001" spans="1:12" x14ac:dyDescent="0.3">
      <c r="A1001" t="s">
        <v>9</v>
      </c>
      <c r="B1001" t="s">
        <v>1907</v>
      </c>
      <c r="C1001">
        <v>50</v>
      </c>
      <c r="D1001">
        <v>47</v>
      </c>
      <c r="E1001">
        <f t="shared" si="60"/>
        <v>3</v>
      </c>
      <c r="F1001" t="s">
        <v>1953</v>
      </c>
      <c r="G1001" t="str">
        <f>IFERROR(VLOOKUP($A1001,Sheet2!$A$2:$C$397,2,FALSE),"C")</f>
        <v>B+</v>
      </c>
      <c r="H1001">
        <f>IFERROR(VLOOKUP($A1001,Sheet2!$A$2:$C$397,3,FALSE),0)</f>
        <v>6.0699999999999997E-2</v>
      </c>
      <c r="I1001">
        <f>VLOOKUP($G1001,Sheet2!$F$4:$G$16,2,FALSE)</f>
        <v>3.3</v>
      </c>
      <c r="J1001">
        <f t="shared" si="61"/>
        <v>49.969650000000001</v>
      </c>
      <c r="K1001">
        <f t="shared" si="62"/>
        <v>47.030349999999999</v>
      </c>
      <c r="L1001">
        <f t="shared" si="63"/>
        <v>2.9393000000000029</v>
      </c>
    </row>
    <row r="1002" spans="1:12" x14ac:dyDescent="0.3">
      <c r="A1002" t="s">
        <v>13</v>
      </c>
      <c r="B1002" t="s">
        <v>1907</v>
      </c>
      <c r="C1002">
        <v>51</v>
      </c>
      <c r="D1002">
        <v>45</v>
      </c>
      <c r="E1002">
        <f t="shared" si="60"/>
        <v>6</v>
      </c>
      <c r="F1002" t="s">
        <v>1953</v>
      </c>
      <c r="G1002" t="str">
        <f>IFERROR(VLOOKUP($A1002,Sheet2!$A$2:$C$397,2,FALSE),"C")</f>
        <v>A+</v>
      </c>
      <c r="H1002">
        <f>IFERROR(VLOOKUP($A1002,Sheet2!$A$2:$C$397,3,FALSE),0)</f>
        <v>0.61341175999999997</v>
      </c>
      <c r="I1002">
        <f>VLOOKUP($G1002,Sheet2!$F$4:$G$16,2,FALSE)</f>
        <v>4</v>
      </c>
      <c r="J1002">
        <f t="shared" si="61"/>
        <v>50.693294119999997</v>
      </c>
      <c r="K1002">
        <f t="shared" si="62"/>
        <v>45.306705880000003</v>
      </c>
      <c r="L1002">
        <f t="shared" si="63"/>
        <v>5.3865882399999947</v>
      </c>
    </row>
    <row r="1003" spans="1:12" x14ac:dyDescent="0.3">
      <c r="A1003" t="s">
        <v>1832</v>
      </c>
      <c r="B1003" t="s">
        <v>1908</v>
      </c>
      <c r="C1003">
        <v>49</v>
      </c>
      <c r="D1003">
        <v>44</v>
      </c>
      <c r="E1003">
        <f t="shared" si="60"/>
        <v>5</v>
      </c>
      <c r="F1003" t="s">
        <v>1953</v>
      </c>
      <c r="G1003" t="str">
        <f>IFERROR(VLOOKUP($A1003,Sheet2!$A$2:$C$397,2,FALSE),"C")</f>
        <v>C</v>
      </c>
      <c r="H1003">
        <f>IFERROR(VLOOKUP($A1003,Sheet2!$A$2:$C$397,3,FALSE),0)</f>
        <v>0</v>
      </c>
      <c r="I1003">
        <f>VLOOKUP($G1003,Sheet2!$F$4:$G$16,2,FALSE)</f>
        <v>2</v>
      </c>
      <c r="J1003">
        <f t="shared" si="61"/>
        <v>49</v>
      </c>
      <c r="K1003">
        <f t="shared" si="62"/>
        <v>44</v>
      </c>
      <c r="L1003">
        <f t="shared" si="63"/>
        <v>5</v>
      </c>
    </row>
    <row r="1004" spans="1:12" x14ac:dyDescent="0.3">
      <c r="A1004" t="s">
        <v>505</v>
      </c>
      <c r="B1004" t="s">
        <v>1909</v>
      </c>
      <c r="C1004">
        <v>51</v>
      </c>
      <c r="D1004">
        <v>43</v>
      </c>
      <c r="E1004">
        <f t="shared" si="60"/>
        <v>8</v>
      </c>
      <c r="F1004" t="s">
        <v>1953</v>
      </c>
      <c r="G1004" t="str">
        <f>IFERROR(VLOOKUP($A1004,Sheet2!$A$2:$C$397,2,FALSE),"C")</f>
        <v>C</v>
      </c>
      <c r="H1004">
        <f>IFERROR(VLOOKUP($A1004,Sheet2!$A$2:$C$397,3,FALSE),0)</f>
        <v>0</v>
      </c>
      <c r="I1004">
        <f>VLOOKUP($G1004,Sheet2!$F$4:$G$16,2,FALSE)</f>
        <v>2</v>
      </c>
      <c r="J1004">
        <f t="shared" si="61"/>
        <v>51</v>
      </c>
      <c r="K1004">
        <f t="shared" si="62"/>
        <v>43</v>
      </c>
      <c r="L1004">
        <f t="shared" si="63"/>
        <v>8</v>
      </c>
    </row>
    <row r="1005" spans="1:12" x14ac:dyDescent="0.3">
      <c r="A1005" t="s">
        <v>10</v>
      </c>
      <c r="B1005" t="s">
        <v>1910</v>
      </c>
      <c r="C1005">
        <v>49</v>
      </c>
      <c r="D1005">
        <v>47</v>
      </c>
      <c r="E1005">
        <f t="shared" si="60"/>
        <v>2</v>
      </c>
      <c r="F1005" t="s">
        <v>1953</v>
      </c>
      <c r="G1005" t="str">
        <f>IFERROR(VLOOKUP($A1005,Sheet2!$A$2:$C$397,2,FALSE),"C")</f>
        <v>B+</v>
      </c>
      <c r="H1005">
        <f>IFERROR(VLOOKUP($A1005,Sheet2!$A$2:$C$397,3,FALSE),0)</f>
        <v>0.59550000000000003</v>
      </c>
      <c r="I1005">
        <f>VLOOKUP($G1005,Sheet2!$F$4:$G$16,2,FALSE)</f>
        <v>3.3</v>
      </c>
      <c r="J1005">
        <f t="shared" si="61"/>
        <v>48.702249999999999</v>
      </c>
      <c r="K1005">
        <f t="shared" si="62"/>
        <v>47.297750000000001</v>
      </c>
      <c r="L1005">
        <f t="shared" si="63"/>
        <v>1.4044999999999987</v>
      </c>
    </row>
    <row r="1006" spans="1:12" x14ac:dyDescent="0.3">
      <c r="A1006" t="s">
        <v>4</v>
      </c>
      <c r="B1006" t="s">
        <v>1911</v>
      </c>
      <c r="C1006">
        <v>48</v>
      </c>
      <c r="D1006">
        <v>46</v>
      </c>
      <c r="E1006">
        <f t="shared" si="60"/>
        <v>2</v>
      </c>
      <c r="F1006" t="s">
        <v>1953</v>
      </c>
      <c r="G1006" t="str">
        <f>IFERROR(VLOOKUP($A1006,Sheet2!$A$2:$C$397,2,FALSE),"C")</f>
        <v>A-</v>
      </c>
      <c r="H1006">
        <f>IFERROR(VLOOKUP($A1006,Sheet2!$A$2:$C$397,3,FALSE),0)</f>
        <v>0.80923076999999999</v>
      </c>
      <c r="I1006">
        <f>VLOOKUP($G1006,Sheet2!$F$4:$G$16,2,FALSE)</f>
        <v>3.7</v>
      </c>
      <c r="J1006">
        <f t="shared" si="61"/>
        <v>47.595384615</v>
      </c>
      <c r="K1006">
        <f t="shared" si="62"/>
        <v>46.404615385</v>
      </c>
      <c r="L1006">
        <f t="shared" si="63"/>
        <v>1.1907692300000008</v>
      </c>
    </row>
    <row r="1007" spans="1:12" x14ac:dyDescent="0.3">
      <c r="A1007" t="s">
        <v>11</v>
      </c>
      <c r="B1007" t="s">
        <v>1912</v>
      </c>
      <c r="C1007">
        <v>51</v>
      </c>
      <c r="D1007">
        <v>39</v>
      </c>
      <c r="E1007">
        <f t="shared" si="60"/>
        <v>12</v>
      </c>
      <c r="F1007" t="s">
        <v>1953</v>
      </c>
      <c r="G1007" t="str">
        <f>IFERROR(VLOOKUP($A1007,Sheet2!$A$2:$C$397,2,FALSE),"C")</f>
        <v>B-</v>
      </c>
      <c r="H1007">
        <f>IFERROR(VLOOKUP($A1007,Sheet2!$A$2:$C$397,3,FALSE),0)</f>
        <v>0.62980391999999996</v>
      </c>
      <c r="I1007">
        <f>VLOOKUP($G1007,Sheet2!$F$4:$G$16,2,FALSE)</f>
        <v>2.7</v>
      </c>
      <c r="J1007">
        <f t="shared" si="61"/>
        <v>50.68509804</v>
      </c>
      <c r="K1007">
        <f t="shared" si="62"/>
        <v>39.31490196</v>
      </c>
      <c r="L1007">
        <f t="shared" si="63"/>
        <v>11.370196079999999</v>
      </c>
    </row>
    <row r="1008" spans="1:12" x14ac:dyDescent="0.3">
      <c r="A1008" t="s">
        <v>15</v>
      </c>
      <c r="B1008" t="s">
        <v>1911</v>
      </c>
      <c r="C1008">
        <v>46</v>
      </c>
      <c r="D1008">
        <v>46</v>
      </c>
      <c r="E1008">
        <f t="shared" si="60"/>
        <v>0</v>
      </c>
      <c r="F1008" t="s">
        <v>1953</v>
      </c>
      <c r="G1008" t="str">
        <f>IFERROR(VLOOKUP($A1008,Sheet2!$A$2:$C$397,2,FALSE),"C")</f>
        <v>A-</v>
      </c>
      <c r="H1008">
        <f>IFERROR(VLOOKUP($A1008,Sheet2!$A$2:$C$397,3,FALSE),0)</f>
        <v>6.8150290000000002E-2</v>
      </c>
      <c r="I1008">
        <f>VLOOKUP($G1008,Sheet2!$F$4:$G$16,2,FALSE)</f>
        <v>3.7</v>
      </c>
      <c r="J1008">
        <f t="shared" si="61"/>
        <v>45.965924854999997</v>
      </c>
      <c r="K1008">
        <f t="shared" si="62"/>
        <v>46.034075145000003</v>
      </c>
      <c r="L1008">
        <f t="shared" si="63"/>
        <v>-6.8150290000005498E-2</v>
      </c>
    </row>
    <row r="1009" spans="1:12" x14ac:dyDescent="0.3">
      <c r="A1009" t="s">
        <v>756</v>
      </c>
      <c r="B1009" t="s">
        <v>1913</v>
      </c>
      <c r="C1009">
        <v>50</v>
      </c>
      <c r="D1009">
        <v>44</v>
      </c>
      <c r="E1009">
        <f t="shared" si="60"/>
        <v>6</v>
      </c>
      <c r="F1009" t="s">
        <v>1953</v>
      </c>
      <c r="G1009" t="str">
        <f>IFERROR(VLOOKUP($A1009,Sheet2!$A$2:$C$397,2,FALSE),"C")</f>
        <v>C</v>
      </c>
      <c r="H1009">
        <f>IFERROR(VLOOKUP($A1009,Sheet2!$A$2:$C$397,3,FALSE),0)</f>
        <v>0</v>
      </c>
      <c r="I1009">
        <f>VLOOKUP($G1009,Sheet2!$F$4:$G$16,2,FALSE)</f>
        <v>2</v>
      </c>
      <c r="J1009">
        <f t="shared" si="61"/>
        <v>50</v>
      </c>
      <c r="K1009">
        <f t="shared" si="62"/>
        <v>44</v>
      </c>
      <c r="L1009">
        <f t="shared" si="63"/>
        <v>6</v>
      </c>
    </row>
    <row r="1010" spans="1:12" x14ac:dyDescent="0.3">
      <c r="A1010" t="s">
        <v>5</v>
      </c>
      <c r="B1010" t="s">
        <v>1914</v>
      </c>
      <c r="C1010">
        <v>48</v>
      </c>
      <c r="D1010">
        <v>41</v>
      </c>
      <c r="E1010">
        <f t="shared" si="60"/>
        <v>7</v>
      </c>
      <c r="F1010" t="s">
        <v>1953</v>
      </c>
      <c r="G1010" t="str">
        <f>IFERROR(VLOOKUP($A1010,Sheet2!$A$2:$C$397,2,FALSE),"C")</f>
        <v>A-</v>
      </c>
      <c r="H1010">
        <f>IFERROR(VLOOKUP($A1010,Sheet2!$A$2:$C$397,3,FALSE),0)</f>
        <v>0.43547944999999999</v>
      </c>
      <c r="I1010">
        <f>VLOOKUP($G1010,Sheet2!$F$4:$G$16,2,FALSE)</f>
        <v>3.7</v>
      </c>
      <c r="J1010">
        <f t="shared" si="61"/>
        <v>47.782260274999999</v>
      </c>
      <c r="K1010">
        <f t="shared" si="62"/>
        <v>41.217739725000001</v>
      </c>
      <c r="L1010">
        <f t="shared" si="63"/>
        <v>6.5645205499999975</v>
      </c>
    </row>
    <row r="1011" spans="1:12" x14ac:dyDescent="0.3">
      <c r="A1011" t="s">
        <v>366</v>
      </c>
      <c r="B1011" t="s">
        <v>1915</v>
      </c>
      <c r="C1011">
        <v>51</v>
      </c>
      <c r="D1011">
        <v>43</v>
      </c>
      <c r="E1011">
        <f t="shared" si="60"/>
        <v>8</v>
      </c>
      <c r="F1011" t="s">
        <v>1953</v>
      </c>
      <c r="G1011" t="str">
        <f>IFERROR(VLOOKUP($A1011,Sheet2!$A$2:$C$397,2,FALSE),"C")</f>
        <v>A</v>
      </c>
      <c r="H1011">
        <f>IFERROR(VLOOKUP($A1011,Sheet2!$A$2:$C$397,3,FALSE),0)</f>
        <v>-1.5</v>
      </c>
      <c r="I1011">
        <f>VLOOKUP($G1011,Sheet2!$F$4:$G$16,2,FALSE)</f>
        <v>4</v>
      </c>
      <c r="J1011">
        <f t="shared" si="61"/>
        <v>51.75</v>
      </c>
      <c r="K1011">
        <f t="shared" si="62"/>
        <v>42.25</v>
      </c>
      <c r="L1011">
        <f t="shared" si="63"/>
        <v>9.5</v>
      </c>
    </row>
    <row r="1012" spans="1:12" x14ac:dyDescent="0.3">
      <c r="A1012" t="s">
        <v>10</v>
      </c>
      <c r="B1012" t="s">
        <v>1916</v>
      </c>
      <c r="C1012">
        <v>51</v>
      </c>
      <c r="D1012">
        <v>46</v>
      </c>
      <c r="E1012">
        <f t="shared" si="60"/>
        <v>5</v>
      </c>
      <c r="F1012" t="s">
        <v>1953</v>
      </c>
      <c r="G1012" t="str">
        <f>IFERROR(VLOOKUP($A1012,Sheet2!$A$2:$C$397,2,FALSE),"C")</f>
        <v>B+</v>
      </c>
      <c r="H1012">
        <f>IFERROR(VLOOKUP($A1012,Sheet2!$A$2:$C$397,3,FALSE),0)</f>
        <v>0.59550000000000003</v>
      </c>
      <c r="I1012">
        <f>VLOOKUP($G1012,Sheet2!$F$4:$G$16,2,FALSE)</f>
        <v>3.3</v>
      </c>
      <c r="J1012">
        <f t="shared" si="61"/>
        <v>50.702249999999999</v>
      </c>
      <c r="K1012">
        <f t="shared" si="62"/>
        <v>46.297750000000001</v>
      </c>
      <c r="L1012">
        <f t="shared" si="63"/>
        <v>4.4044999999999987</v>
      </c>
    </row>
    <row r="1013" spans="1:12" x14ac:dyDescent="0.3">
      <c r="A1013" t="s">
        <v>11</v>
      </c>
      <c r="B1013" t="s">
        <v>1916</v>
      </c>
      <c r="C1013">
        <v>49</v>
      </c>
      <c r="D1013">
        <v>42</v>
      </c>
      <c r="E1013">
        <f t="shared" si="60"/>
        <v>7</v>
      </c>
      <c r="F1013" t="s">
        <v>1953</v>
      </c>
      <c r="G1013" t="str">
        <f>IFERROR(VLOOKUP($A1013,Sheet2!$A$2:$C$397,2,FALSE),"C")</f>
        <v>B-</v>
      </c>
      <c r="H1013">
        <f>IFERROR(VLOOKUP($A1013,Sheet2!$A$2:$C$397,3,FALSE),0)</f>
        <v>0.62980391999999996</v>
      </c>
      <c r="I1013">
        <f>VLOOKUP($G1013,Sheet2!$F$4:$G$16,2,FALSE)</f>
        <v>2.7</v>
      </c>
      <c r="J1013">
        <f t="shared" si="61"/>
        <v>48.68509804</v>
      </c>
      <c r="K1013">
        <f t="shared" si="62"/>
        <v>42.31490196</v>
      </c>
      <c r="L1013">
        <f t="shared" si="63"/>
        <v>6.3701960799999995</v>
      </c>
    </row>
    <row r="1014" spans="1:12" x14ac:dyDescent="0.3">
      <c r="A1014" t="s">
        <v>9</v>
      </c>
      <c r="B1014" t="s">
        <v>1917</v>
      </c>
      <c r="C1014">
        <v>55</v>
      </c>
      <c r="D1014">
        <v>44</v>
      </c>
      <c r="E1014">
        <f t="shared" si="60"/>
        <v>11</v>
      </c>
      <c r="F1014" t="s">
        <v>1953</v>
      </c>
      <c r="G1014" t="str">
        <f>IFERROR(VLOOKUP($A1014,Sheet2!$A$2:$C$397,2,FALSE),"C")</f>
        <v>B+</v>
      </c>
      <c r="H1014">
        <f>IFERROR(VLOOKUP($A1014,Sheet2!$A$2:$C$397,3,FALSE),0)</f>
        <v>6.0699999999999997E-2</v>
      </c>
      <c r="I1014">
        <f>VLOOKUP($G1014,Sheet2!$F$4:$G$16,2,FALSE)</f>
        <v>3.3</v>
      </c>
      <c r="J1014">
        <f t="shared" si="61"/>
        <v>54.969650000000001</v>
      </c>
      <c r="K1014">
        <f t="shared" si="62"/>
        <v>44.030349999999999</v>
      </c>
      <c r="L1014">
        <f t="shared" si="63"/>
        <v>10.939300000000003</v>
      </c>
    </row>
    <row r="1015" spans="1:12" x14ac:dyDescent="0.3">
      <c r="A1015" t="s">
        <v>366</v>
      </c>
      <c r="B1015" t="s">
        <v>1918</v>
      </c>
      <c r="C1015">
        <v>47</v>
      </c>
      <c r="D1015">
        <v>44</v>
      </c>
      <c r="E1015">
        <f t="shared" si="60"/>
        <v>3</v>
      </c>
      <c r="F1015" t="s">
        <v>1953</v>
      </c>
      <c r="G1015" t="str">
        <f>IFERROR(VLOOKUP($A1015,Sheet2!$A$2:$C$397,2,FALSE),"C")</f>
        <v>A</v>
      </c>
      <c r="H1015">
        <f>IFERROR(VLOOKUP($A1015,Sheet2!$A$2:$C$397,3,FALSE),0)</f>
        <v>-1.5</v>
      </c>
      <c r="I1015">
        <f>VLOOKUP($G1015,Sheet2!$F$4:$G$16,2,FALSE)</f>
        <v>4</v>
      </c>
      <c r="J1015">
        <f t="shared" si="61"/>
        <v>47.75</v>
      </c>
      <c r="K1015">
        <f t="shared" si="62"/>
        <v>43.25</v>
      </c>
      <c r="L1015">
        <f t="shared" si="63"/>
        <v>4.5</v>
      </c>
    </row>
    <row r="1016" spans="1:12" x14ac:dyDescent="0.3">
      <c r="A1016" t="s">
        <v>5</v>
      </c>
      <c r="B1016" t="s">
        <v>1918</v>
      </c>
      <c r="C1016">
        <v>49</v>
      </c>
      <c r="D1016">
        <v>39</v>
      </c>
      <c r="E1016">
        <f t="shared" si="60"/>
        <v>10</v>
      </c>
      <c r="F1016" t="s">
        <v>1953</v>
      </c>
      <c r="G1016" t="str">
        <f>IFERROR(VLOOKUP($A1016,Sheet2!$A$2:$C$397,2,FALSE),"C")</f>
        <v>A-</v>
      </c>
      <c r="H1016">
        <f>IFERROR(VLOOKUP($A1016,Sheet2!$A$2:$C$397,3,FALSE),0)</f>
        <v>0.43547944999999999</v>
      </c>
      <c r="I1016">
        <f>VLOOKUP($G1016,Sheet2!$F$4:$G$16,2,FALSE)</f>
        <v>3.7</v>
      </c>
      <c r="J1016">
        <f t="shared" si="61"/>
        <v>48.782260274999999</v>
      </c>
      <c r="K1016">
        <f t="shared" si="62"/>
        <v>39.217739725000001</v>
      </c>
      <c r="L1016">
        <f t="shared" si="63"/>
        <v>9.5645205499999975</v>
      </c>
    </row>
    <row r="1017" spans="1:12" x14ac:dyDescent="0.3">
      <c r="A1017" t="s">
        <v>4</v>
      </c>
      <c r="B1017" t="s">
        <v>1919</v>
      </c>
      <c r="C1017">
        <v>53</v>
      </c>
      <c r="D1017">
        <v>41</v>
      </c>
      <c r="E1017">
        <f t="shared" si="60"/>
        <v>12</v>
      </c>
      <c r="F1017" t="s">
        <v>1953</v>
      </c>
      <c r="G1017" t="str">
        <f>IFERROR(VLOOKUP($A1017,Sheet2!$A$2:$C$397,2,FALSE),"C")</f>
        <v>A-</v>
      </c>
      <c r="H1017">
        <f>IFERROR(VLOOKUP($A1017,Sheet2!$A$2:$C$397,3,FALSE),0)</f>
        <v>0.80923076999999999</v>
      </c>
      <c r="I1017">
        <f>VLOOKUP($G1017,Sheet2!$F$4:$G$16,2,FALSE)</f>
        <v>3.7</v>
      </c>
      <c r="J1017">
        <f t="shared" si="61"/>
        <v>52.595384615</v>
      </c>
      <c r="K1017">
        <f t="shared" si="62"/>
        <v>41.404615385</v>
      </c>
      <c r="L1017">
        <f t="shared" si="63"/>
        <v>11.190769230000001</v>
      </c>
    </row>
    <row r="1018" spans="1:12" x14ac:dyDescent="0.3">
      <c r="A1018" t="s">
        <v>9</v>
      </c>
      <c r="B1018" t="s">
        <v>1920</v>
      </c>
      <c r="C1018">
        <v>53</v>
      </c>
      <c r="D1018">
        <v>45</v>
      </c>
      <c r="E1018">
        <f t="shared" si="60"/>
        <v>8</v>
      </c>
      <c r="F1018" t="s">
        <v>1953</v>
      </c>
      <c r="G1018" t="str">
        <f>IFERROR(VLOOKUP($A1018,Sheet2!$A$2:$C$397,2,FALSE),"C")</f>
        <v>B+</v>
      </c>
      <c r="H1018">
        <f>IFERROR(VLOOKUP($A1018,Sheet2!$A$2:$C$397,3,FALSE),0)</f>
        <v>6.0699999999999997E-2</v>
      </c>
      <c r="I1018">
        <f>VLOOKUP($G1018,Sheet2!$F$4:$G$16,2,FALSE)</f>
        <v>3.3</v>
      </c>
      <c r="J1018">
        <f t="shared" si="61"/>
        <v>52.969650000000001</v>
      </c>
      <c r="K1018">
        <f t="shared" si="62"/>
        <v>45.030349999999999</v>
      </c>
      <c r="L1018">
        <f t="shared" si="63"/>
        <v>7.9393000000000029</v>
      </c>
    </row>
    <row r="1019" spans="1:12" x14ac:dyDescent="0.3">
      <c r="A1019" t="s">
        <v>13</v>
      </c>
      <c r="B1019" t="s">
        <v>1920</v>
      </c>
      <c r="C1019">
        <v>54</v>
      </c>
      <c r="D1019">
        <v>43</v>
      </c>
      <c r="E1019">
        <f t="shared" si="60"/>
        <v>11</v>
      </c>
      <c r="F1019" t="s">
        <v>1953</v>
      </c>
      <c r="G1019" t="str">
        <f>IFERROR(VLOOKUP($A1019,Sheet2!$A$2:$C$397,2,FALSE),"C")</f>
        <v>A+</v>
      </c>
      <c r="H1019">
        <f>IFERROR(VLOOKUP($A1019,Sheet2!$A$2:$C$397,3,FALSE),0)</f>
        <v>0.61341175999999997</v>
      </c>
      <c r="I1019">
        <f>VLOOKUP($G1019,Sheet2!$F$4:$G$16,2,FALSE)</f>
        <v>4</v>
      </c>
      <c r="J1019">
        <f t="shared" si="61"/>
        <v>53.693294119999997</v>
      </c>
      <c r="K1019">
        <f t="shared" si="62"/>
        <v>43.306705880000003</v>
      </c>
      <c r="L1019">
        <f t="shared" si="63"/>
        <v>10.386588239999995</v>
      </c>
    </row>
    <row r="1020" spans="1:12" x14ac:dyDescent="0.3">
      <c r="A1020" t="s">
        <v>10</v>
      </c>
      <c r="B1020" t="s">
        <v>1921</v>
      </c>
      <c r="C1020">
        <v>50</v>
      </c>
      <c r="D1020">
        <v>47</v>
      </c>
      <c r="E1020">
        <f t="shared" si="60"/>
        <v>3</v>
      </c>
      <c r="F1020" t="s">
        <v>1953</v>
      </c>
      <c r="G1020" t="str">
        <f>IFERROR(VLOOKUP($A1020,Sheet2!$A$2:$C$397,2,FALSE),"C")</f>
        <v>B+</v>
      </c>
      <c r="H1020">
        <f>IFERROR(VLOOKUP($A1020,Sheet2!$A$2:$C$397,3,FALSE),0)</f>
        <v>0.59550000000000003</v>
      </c>
      <c r="I1020">
        <f>VLOOKUP($G1020,Sheet2!$F$4:$G$16,2,FALSE)</f>
        <v>3.3</v>
      </c>
      <c r="J1020">
        <f t="shared" si="61"/>
        <v>49.702249999999999</v>
      </c>
      <c r="K1020">
        <f t="shared" si="62"/>
        <v>47.297750000000001</v>
      </c>
      <c r="L1020">
        <f t="shared" si="63"/>
        <v>2.4044999999999987</v>
      </c>
    </row>
    <row r="1021" spans="1:12" x14ac:dyDescent="0.3">
      <c r="A1021" t="s">
        <v>12</v>
      </c>
      <c r="B1021" t="s">
        <v>1921</v>
      </c>
      <c r="C1021">
        <v>48</v>
      </c>
      <c r="D1021">
        <v>43</v>
      </c>
      <c r="E1021">
        <f t="shared" si="60"/>
        <v>5</v>
      </c>
      <c r="F1021" t="s">
        <v>1953</v>
      </c>
      <c r="G1021" t="str">
        <f>IFERROR(VLOOKUP($A1021,Sheet2!$A$2:$C$397,2,FALSE),"C")</f>
        <v>A</v>
      </c>
      <c r="H1021">
        <f>IFERROR(VLOOKUP($A1021,Sheet2!$A$2:$C$397,3,FALSE),0)</f>
        <v>-0.45775194000000002</v>
      </c>
      <c r="I1021">
        <f>VLOOKUP($G1021,Sheet2!$F$4:$G$16,2,FALSE)</f>
        <v>4</v>
      </c>
      <c r="J1021">
        <f t="shared" si="61"/>
        <v>48.228875969999997</v>
      </c>
      <c r="K1021">
        <f t="shared" si="62"/>
        <v>42.771124030000003</v>
      </c>
      <c r="L1021">
        <f t="shared" si="63"/>
        <v>5.4577519399999943</v>
      </c>
    </row>
    <row r="1022" spans="1:12" x14ac:dyDescent="0.3">
      <c r="A1022" t="s">
        <v>15</v>
      </c>
      <c r="B1022" t="s">
        <v>1922</v>
      </c>
      <c r="C1022">
        <v>48</v>
      </c>
      <c r="D1022">
        <v>44</v>
      </c>
      <c r="E1022">
        <f t="shared" si="60"/>
        <v>4</v>
      </c>
      <c r="F1022" t="s">
        <v>1953</v>
      </c>
      <c r="G1022" t="str">
        <f>IFERROR(VLOOKUP($A1022,Sheet2!$A$2:$C$397,2,FALSE),"C")</f>
        <v>A-</v>
      </c>
      <c r="H1022">
        <f>IFERROR(VLOOKUP($A1022,Sheet2!$A$2:$C$397,3,FALSE),0)</f>
        <v>6.8150290000000002E-2</v>
      </c>
      <c r="I1022">
        <f>VLOOKUP($G1022,Sheet2!$F$4:$G$16,2,FALSE)</f>
        <v>3.7</v>
      </c>
      <c r="J1022">
        <f t="shared" si="61"/>
        <v>47.965924854999997</v>
      </c>
      <c r="K1022">
        <f t="shared" si="62"/>
        <v>44.034075145000003</v>
      </c>
      <c r="L1022">
        <f t="shared" si="63"/>
        <v>3.9318497099999945</v>
      </c>
    </row>
    <row r="1023" spans="1:12" x14ac:dyDescent="0.3">
      <c r="A1023" t="s">
        <v>6</v>
      </c>
      <c r="B1023" t="s">
        <v>1921</v>
      </c>
      <c r="C1023">
        <v>53</v>
      </c>
      <c r="D1023">
        <v>46</v>
      </c>
      <c r="E1023">
        <f t="shared" si="60"/>
        <v>7</v>
      </c>
      <c r="F1023" t="s">
        <v>1953</v>
      </c>
      <c r="G1023" t="str">
        <f>IFERROR(VLOOKUP($A1023,Sheet2!$A$2:$C$397,2,FALSE),"C")</f>
        <v>B</v>
      </c>
      <c r="H1023">
        <f>IFERROR(VLOOKUP($A1023,Sheet2!$A$2:$C$397,3,FALSE),0)</f>
        <v>0.25490195999999998</v>
      </c>
      <c r="I1023">
        <f>VLOOKUP($G1023,Sheet2!$F$4:$G$16,2,FALSE)</f>
        <v>3</v>
      </c>
      <c r="J1023">
        <f t="shared" si="61"/>
        <v>52.872549020000001</v>
      </c>
      <c r="K1023">
        <f t="shared" si="62"/>
        <v>46.127450979999999</v>
      </c>
      <c r="L1023">
        <f t="shared" si="63"/>
        <v>6.745098040000002</v>
      </c>
    </row>
    <row r="1024" spans="1:12" x14ac:dyDescent="0.3">
      <c r="A1024" t="s">
        <v>11</v>
      </c>
      <c r="B1024" t="s">
        <v>1923</v>
      </c>
      <c r="C1024">
        <v>46</v>
      </c>
      <c r="D1024">
        <v>44</v>
      </c>
      <c r="E1024">
        <f t="shared" si="60"/>
        <v>2</v>
      </c>
      <c r="F1024" t="s">
        <v>1953</v>
      </c>
      <c r="G1024" t="str">
        <f>IFERROR(VLOOKUP($A1024,Sheet2!$A$2:$C$397,2,FALSE),"C")</f>
        <v>B-</v>
      </c>
      <c r="H1024">
        <f>IFERROR(VLOOKUP($A1024,Sheet2!$A$2:$C$397,3,FALSE),0)</f>
        <v>0.62980391999999996</v>
      </c>
      <c r="I1024">
        <f>VLOOKUP($G1024,Sheet2!$F$4:$G$16,2,FALSE)</f>
        <v>2.7</v>
      </c>
      <c r="J1024">
        <f t="shared" si="61"/>
        <v>45.68509804</v>
      </c>
      <c r="K1024">
        <f t="shared" si="62"/>
        <v>44.31490196</v>
      </c>
      <c r="L1024">
        <f t="shared" si="63"/>
        <v>1.3701960799999995</v>
      </c>
    </row>
    <row r="1025" spans="1:12" x14ac:dyDescent="0.3">
      <c r="A1025" t="s">
        <v>9</v>
      </c>
      <c r="B1025" t="s">
        <v>1924</v>
      </c>
      <c r="C1025">
        <v>48</v>
      </c>
      <c r="D1025">
        <v>48</v>
      </c>
      <c r="E1025">
        <f t="shared" si="60"/>
        <v>0</v>
      </c>
      <c r="F1025" t="s">
        <v>1953</v>
      </c>
      <c r="G1025" t="str">
        <f>IFERROR(VLOOKUP($A1025,Sheet2!$A$2:$C$397,2,FALSE),"C")</f>
        <v>B+</v>
      </c>
      <c r="H1025">
        <f>IFERROR(VLOOKUP($A1025,Sheet2!$A$2:$C$397,3,FALSE),0)</f>
        <v>6.0699999999999997E-2</v>
      </c>
      <c r="I1025">
        <f>VLOOKUP($G1025,Sheet2!$F$4:$G$16,2,FALSE)</f>
        <v>3.3</v>
      </c>
      <c r="J1025">
        <f t="shared" si="61"/>
        <v>47.969650000000001</v>
      </c>
      <c r="K1025">
        <f t="shared" si="62"/>
        <v>48.030349999999999</v>
      </c>
      <c r="L1025">
        <f t="shared" si="63"/>
        <v>-6.069999999999709E-2</v>
      </c>
    </row>
    <row r="1026" spans="1:12" x14ac:dyDescent="0.3">
      <c r="A1026" t="s">
        <v>366</v>
      </c>
      <c r="B1026" t="s">
        <v>1925</v>
      </c>
      <c r="C1026">
        <v>40</v>
      </c>
      <c r="D1026">
        <v>51</v>
      </c>
      <c r="E1026">
        <f t="shared" si="60"/>
        <v>-11</v>
      </c>
      <c r="F1026" t="s">
        <v>1953</v>
      </c>
      <c r="G1026" t="str">
        <f>IFERROR(VLOOKUP($A1026,Sheet2!$A$2:$C$397,2,FALSE),"C")</f>
        <v>A</v>
      </c>
      <c r="H1026">
        <f>IFERROR(VLOOKUP($A1026,Sheet2!$A$2:$C$397,3,FALSE),0)</f>
        <v>-1.5</v>
      </c>
      <c r="I1026">
        <f>VLOOKUP($G1026,Sheet2!$F$4:$G$16,2,FALSE)</f>
        <v>4</v>
      </c>
      <c r="J1026">
        <f t="shared" si="61"/>
        <v>40.75</v>
      </c>
      <c r="K1026">
        <f t="shared" si="62"/>
        <v>50.25</v>
      </c>
      <c r="L1026">
        <f t="shared" si="63"/>
        <v>-9.5</v>
      </c>
    </row>
    <row r="1027" spans="1:12" x14ac:dyDescent="0.3">
      <c r="A1027" t="s">
        <v>4</v>
      </c>
      <c r="B1027" t="s">
        <v>657</v>
      </c>
      <c r="C1027">
        <v>45</v>
      </c>
      <c r="D1027">
        <v>48</v>
      </c>
      <c r="E1027">
        <f t="shared" ref="E1027:E1090" si="64">C1027-D1027</f>
        <v>-3</v>
      </c>
      <c r="F1027" t="s">
        <v>1953</v>
      </c>
      <c r="G1027" t="str">
        <f>IFERROR(VLOOKUP($A1027,Sheet2!$A$2:$C$397,2,FALSE),"C")</f>
        <v>A-</v>
      </c>
      <c r="H1027">
        <f>IFERROR(VLOOKUP($A1027,Sheet2!$A$2:$C$397,3,FALSE),0)</f>
        <v>0.80923076999999999</v>
      </c>
      <c r="I1027">
        <f>VLOOKUP($G1027,Sheet2!$F$4:$G$16,2,FALSE)</f>
        <v>3.7</v>
      </c>
      <c r="J1027">
        <f t="shared" ref="J1027:J1090" si="65">IF(OR($F1027="Bush",$F1027="Trump"),C1027+(H1027/2),C1027-(H1027/2))</f>
        <v>44.595384615</v>
      </c>
      <c r="K1027">
        <f t="shared" ref="K1027:K1090" si="66">IF(OR($F1027="Bush",$F1027="Trump"),D1027-(H1027/2),D1027+(H1027/2))</f>
        <v>48.404615385</v>
      </c>
      <c r="L1027">
        <f t="shared" ref="L1027:L1090" si="67">J1027-K1027</f>
        <v>-3.8092307699999992</v>
      </c>
    </row>
    <row r="1028" spans="1:12" x14ac:dyDescent="0.3">
      <c r="A1028" t="s">
        <v>13</v>
      </c>
      <c r="B1028" t="s">
        <v>1926</v>
      </c>
      <c r="C1028">
        <v>49</v>
      </c>
      <c r="D1028">
        <v>47</v>
      </c>
      <c r="E1028">
        <f t="shared" si="64"/>
        <v>2</v>
      </c>
      <c r="F1028" t="s">
        <v>1953</v>
      </c>
      <c r="G1028" t="str">
        <f>IFERROR(VLOOKUP($A1028,Sheet2!$A$2:$C$397,2,FALSE),"C")</f>
        <v>A+</v>
      </c>
      <c r="H1028">
        <f>IFERROR(VLOOKUP($A1028,Sheet2!$A$2:$C$397,3,FALSE),0)</f>
        <v>0.61341175999999997</v>
      </c>
      <c r="I1028">
        <f>VLOOKUP($G1028,Sheet2!$F$4:$G$16,2,FALSE)</f>
        <v>4</v>
      </c>
      <c r="J1028">
        <f t="shared" si="65"/>
        <v>48.693294119999997</v>
      </c>
      <c r="K1028">
        <f t="shared" si="66"/>
        <v>47.306705880000003</v>
      </c>
      <c r="L1028">
        <f t="shared" si="67"/>
        <v>1.3865882399999947</v>
      </c>
    </row>
    <row r="1029" spans="1:12" x14ac:dyDescent="0.3">
      <c r="A1029" t="s">
        <v>12</v>
      </c>
      <c r="B1029" t="s">
        <v>1927</v>
      </c>
      <c r="C1029">
        <v>42</v>
      </c>
      <c r="D1029">
        <v>50</v>
      </c>
      <c r="E1029">
        <f t="shared" si="64"/>
        <v>-8</v>
      </c>
      <c r="F1029" t="s">
        <v>1953</v>
      </c>
      <c r="G1029" t="str">
        <f>IFERROR(VLOOKUP($A1029,Sheet2!$A$2:$C$397,2,FALSE),"C")</f>
        <v>A</v>
      </c>
      <c r="H1029">
        <f>IFERROR(VLOOKUP($A1029,Sheet2!$A$2:$C$397,3,FALSE),0)</f>
        <v>-0.45775194000000002</v>
      </c>
      <c r="I1029">
        <f>VLOOKUP($G1029,Sheet2!$F$4:$G$16,2,FALSE)</f>
        <v>4</v>
      </c>
      <c r="J1029">
        <f t="shared" si="65"/>
        <v>42.228875969999997</v>
      </c>
      <c r="K1029">
        <f t="shared" si="66"/>
        <v>49.771124030000003</v>
      </c>
      <c r="L1029">
        <f t="shared" si="67"/>
        <v>-7.5422480600000057</v>
      </c>
    </row>
    <row r="1030" spans="1:12" x14ac:dyDescent="0.3">
      <c r="A1030" t="s">
        <v>505</v>
      </c>
      <c r="B1030" t="s">
        <v>660</v>
      </c>
      <c r="C1030">
        <v>47</v>
      </c>
      <c r="D1030">
        <v>48</v>
      </c>
      <c r="E1030">
        <f t="shared" si="64"/>
        <v>-1</v>
      </c>
      <c r="F1030" t="s">
        <v>1953</v>
      </c>
      <c r="G1030" t="str">
        <f>IFERROR(VLOOKUP($A1030,Sheet2!$A$2:$C$397,2,FALSE),"C")</f>
        <v>C</v>
      </c>
      <c r="H1030">
        <f>IFERROR(VLOOKUP($A1030,Sheet2!$A$2:$C$397,3,FALSE),0)</f>
        <v>0</v>
      </c>
      <c r="I1030">
        <f>VLOOKUP($G1030,Sheet2!$F$4:$G$16,2,FALSE)</f>
        <v>2</v>
      </c>
      <c r="J1030">
        <f t="shared" si="65"/>
        <v>47</v>
      </c>
      <c r="K1030">
        <f t="shared" si="66"/>
        <v>48</v>
      </c>
      <c r="L1030">
        <f t="shared" si="67"/>
        <v>-1</v>
      </c>
    </row>
    <row r="1031" spans="1:12" x14ac:dyDescent="0.3">
      <c r="A1031" t="s">
        <v>10</v>
      </c>
      <c r="B1031" t="s">
        <v>1928</v>
      </c>
      <c r="C1031">
        <v>45</v>
      </c>
      <c r="D1031">
        <v>46</v>
      </c>
      <c r="E1031">
        <f t="shared" si="64"/>
        <v>-1</v>
      </c>
      <c r="F1031" t="s">
        <v>1953</v>
      </c>
      <c r="G1031" t="str">
        <f>IFERROR(VLOOKUP($A1031,Sheet2!$A$2:$C$397,2,FALSE),"C")</f>
        <v>B+</v>
      </c>
      <c r="H1031">
        <f>IFERROR(VLOOKUP($A1031,Sheet2!$A$2:$C$397,3,FALSE),0)</f>
        <v>0.59550000000000003</v>
      </c>
      <c r="I1031">
        <f>VLOOKUP($G1031,Sheet2!$F$4:$G$16,2,FALSE)</f>
        <v>3.3</v>
      </c>
      <c r="J1031">
        <f t="shared" si="65"/>
        <v>44.702249999999999</v>
      </c>
      <c r="K1031">
        <f t="shared" si="66"/>
        <v>46.297750000000001</v>
      </c>
      <c r="L1031">
        <f t="shared" si="67"/>
        <v>-1.5955000000000013</v>
      </c>
    </row>
    <row r="1032" spans="1:12" x14ac:dyDescent="0.3">
      <c r="A1032" t="s">
        <v>11</v>
      </c>
      <c r="B1032" t="s">
        <v>1928</v>
      </c>
      <c r="C1032">
        <v>45</v>
      </c>
      <c r="D1032">
        <v>43</v>
      </c>
      <c r="E1032">
        <f t="shared" si="64"/>
        <v>2</v>
      </c>
      <c r="F1032" t="s">
        <v>1953</v>
      </c>
      <c r="G1032" t="str">
        <f>IFERROR(VLOOKUP($A1032,Sheet2!$A$2:$C$397,2,FALSE),"C")</f>
        <v>B-</v>
      </c>
      <c r="H1032">
        <f>IFERROR(VLOOKUP($A1032,Sheet2!$A$2:$C$397,3,FALSE),0)</f>
        <v>0.62980391999999996</v>
      </c>
      <c r="I1032">
        <f>VLOOKUP($G1032,Sheet2!$F$4:$G$16,2,FALSE)</f>
        <v>2.7</v>
      </c>
      <c r="J1032">
        <f t="shared" si="65"/>
        <v>44.68509804</v>
      </c>
      <c r="K1032">
        <f t="shared" si="66"/>
        <v>43.31490196</v>
      </c>
      <c r="L1032">
        <f t="shared" si="67"/>
        <v>1.3701960799999995</v>
      </c>
    </row>
    <row r="1033" spans="1:12" x14ac:dyDescent="0.3">
      <c r="A1033" t="s">
        <v>5</v>
      </c>
      <c r="B1033" t="s">
        <v>1929</v>
      </c>
      <c r="C1033">
        <v>48</v>
      </c>
      <c r="D1033">
        <v>42</v>
      </c>
      <c r="E1033">
        <f t="shared" si="64"/>
        <v>6</v>
      </c>
      <c r="F1033" t="s">
        <v>1953</v>
      </c>
      <c r="G1033" t="str">
        <f>IFERROR(VLOOKUP($A1033,Sheet2!$A$2:$C$397,2,FALSE),"C")</f>
        <v>A-</v>
      </c>
      <c r="H1033">
        <f>IFERROR(VLOOKUP($A1033,Sheet2!$A$2:$C$397,3,FALSE),0)</f>
        <v>0.43547944999999999</v>
      </c>
      <c r="I1033">
        <f>VLOOKUP($G1033,Sheet2!$F$4:$G$16,2,FALSE)</f>
        <v>3.7</v>
      </c>
      <c r="J1033">
        <f t="shared" si="65"/>
        <v>47.782260274999999</v>
      </c>
      <c r="K1033">
        <f t="shared" si="66"/>
        <v>42.217739725000001</v>
      </c>
      <c r="L1033">
        <f t="shared" si="67"/>
        <v>5.5645205499999975</v>
      </c>
    </row>
    <row r="1034" spans="1:12" x14ac:dyDescent="0.3">
      <c r="A1034" t="s">
        <v>1832</v>
      </c>
      <c r="B1034" t="s">
        <v>1930</v>
      </c>
      <c r="C1034">
        <v>48</v>
      </c>
      <c r="D1034">
        <v>46</v>
      </c>
      <c r="E1034">
        <f t="shared" si="64"/>
        <v>2</v>
      </c>
      <c r="F1034" t="s">
        <v>1953</v>
      </c>
      <c r="G1034" t="str">
        <f>IFERROR(VLOOKUP($A1034,Sheet2!$A$2:$C$397,2,FALSE),"C")</f>
        <v>C</v>
      </c>
      <c r="H1034">
        <f>IFERROR(VLOOKUP($A1034,Sheet2!$A$2:$C$397,3,FALSE),0)</f>
        <v>0</v>
      </c>
      <c r="I1034">
        <f>VLOOKUP($G1034,Sheet2!$F$4:$G$16,2,FALSE)</f>
        <v>2</v>
      </c>
      <c r="J1034">
        <f t="shared" si="65"/>
        <v>48</v>
      </c>
      <c r="K1034">
        <f t="shared" si="66"/>
        <v>46</v>
      </c>
      <c r="L1034">
        <f t="shared" si="67"/>
        <v>2</v>
      </c>
    </row>
    <row r="1035" spans="1:12" x14ac:dyDescent="0.3">
      <c r="A1035" t="s">
        <v>0</v>
      </c>
      <c r="B1035" t="s">
        <v>1931</v>
      </c>
      <c r="C1035">
        <v>42</v>
      </c>
      <c r="D1035">
        <v>54</v>
      </c>
      <c r="E1035">
        <f t="shared" si="64"/>
        <v>-12</v>
      </c>
      <c r="F1035" t="s">
        <v>1953</v>
      </c>
      <c r="G1035" t="str">
        <f>IFERROR(VLOOKUP($A1035,Sheet2!$A$2:$C$397,2,FALSE),"C")</f>
        <v>B</v>
      </c>
      <c r="H1035">
        <f>IFERROR(VLOOKUP($A1035,Sheet2!$A$2:$C$397,3,FALSE),0)</f>
        <v>-0.90473683999999999</v>
      </c>
      <c r="I1035">
        <f>VLOOKUP($G1035,Sheet2!$F$4:$G$16,2,FALSE)</f>
        <v>3</v>
      </c>
      <c r="J1035">
        <f t="shared" si="65"/>
        <v>42.452368419999999</v>
      </c>
      <c r="K1035">
        <f t="shared" si="66"/>
        <v>53.547631580000001</v>
      </c>
      <c r="L1035">
        <f t="shared" si="67"/>
        <v>-11.095263160000002</v>
      </c>
    </row>
    <row r="1036" spans="1:12" x14ac:dyDescent="0.3">
      <c r="A1036" t="s">
        <v>1932</v>
      </c>
      <c r="B1036" t="s">
        <v>664</v>
      </c>
      <c r="C1036">
        <v>48</v>
      </c>
      <c r="D1036">
        <v>48</v>
      </c>
      <c r="E1036">
        <f t="shared" si="64"/>
        <v>0</v>
      </c>
      <c r="F1036" t="s">
        <v>1953</v>
      </c>
      <c r="G1036" t="str">
        <f>IFERROR(VLOOKUP($A1036,Sheet2!$A$2:$C$397,2,FALSE),"C")</f>
        <v>C</v>
      </c>
      <c r="H1036">
        <f>IFERROR(VLOOKUP($A1036,Sheet2!$A$2:$C$397,3,FALSE),0)</f>
        <v>0</v>
      </c>
      <c r="I1036">
        <f>VLOOKUP($G1036,Sheet2!$F$4:$G$16,2,FALSE)</f>
        <v>2</v>
      </c>
      <c r="J1036">
        <f t="shared" si="65"/>
        <v>48</v>
      </c>
      <c r="K1036">
        <f t="shared" si="66"/>
        <v>48</v>
      </c>
      <c r="L1036">
        <f t="shared" si="67"/>
        <v>0</v>
      </c>
    </row>
    <row r="1037" spans="1:12" x14ac:dyDescent="0.3">
      <c r="A1037" t="s">
        <v>12</v>
      </c>
      <c r="B1037" t="s">
        <v>1933</v>
      </c>
      <c r="C1037">
        <v>45</v>
      </c>
      <c r="D1037">
        <v>48</v>
      </c>
      <c r="E1037">
        <f t="shared" si="64"/>
        <v>-3</v>
      </c>
      <c r="F1037" t="s">
        <v>1953</v>
      </c>
      <c r="G1037" t="str">
        <f>IFERROR(VLOOKUP($A1037,Sheet2!$A$2:$C$397,2,FALSE),"C")</f>
        <v>A</v>
      </c>
      <c r="H1037">
        <f>IFERROR(VLOOKUP($A1037,Sheet2!$A$2:$C$397,3,FALSE),0)</f>
        <v>-0.45775194000000002</v>
      </c>
      <c r="I1037">
        <f>VLOOKUP($G1037,Sheet2!$F$4:$G$16,2,FALSE)</f>
        <v>4</v>
      </c>
      <c r="J1037">
        <f t="shared" si="65"/>
        <v>45.228875969999997</v>
      </c>
      <c r="K1037">
        <f t="shared" si="66"/>
        <v>47.771124030000003</v>
      </c>
      <c r="L1037">
        <f t="shared" si="67"/>
        <v>-2.5422480600000057</v>
      </c>
    </row>
    <row r="1038" spans="1:12" x14ac:dyDescent="0.3">
      <c r="A1038" t="s">
        <v>4</v>
      </c>
      <c r="B1038" t="s">
        <v>665</v>
      </c>
      <c r="C1038">
        <v>47</v>
      </c>
      <c r="D1038">
        <v>47</v>
      </c>
      <c r="E1038">
        <f t="shared" si="64"/>
        <v>0</v>
      </c>
      <c r="F1038" t="s">
        <v>1953</v>
      </c>
      <c r="G1038" t="str">
        <f>IFERROR(VLOOKUP($A1038,Sheet2!$A$2:$C$397,2,FALSE),"C")</f>
        <v>A-</v>
      </c>
      <c r="H1038">
        <f>IFERROR(VLOOKUP($A1038,Sheet2!$A$2:$C$397,3,FALSE),0)</f>
        <v>0.80923076999999999</v>
      </c>
      <c r="I1038">
        <f>VLOOKUP($G1038,Sheet2!$F$4:$G$16,2,FALSE)</f>
        <v>3.7</v>
      </c>
      <c r="J1038">
        <f t="shared" si="65"/>
        <v>46.595384615</v>
      </c>
      <c r="K1038">
        <f t="shared" si="66"/>
        <v>47.404615385</v>
      </c>
      <c r="L1038">
        <f t="shared" si="67"/>
        <v>-0.80923076999999921</v>
      </c>
    </row>
    <row r="1039" spans="1:12" x14ac:dyDescent="0.3">
      <c r="A1039" t="s">
        <v>9</v>
      </c>
      <c r="B1039" t="s">
        <v>1934</v>
      </c>
      <c r="C1039">
        <v>48</v>
      </c>
      <c r="D1039">
        <v>50</v>
      </c>
      <c r="E1039">
        <f t="shared" si="64"/>
        <v>-2</v>
      </c>
      <c r="F1039" t="s">
        <v>1953</v>
      </c>
      <c r="G1039" t="str">
        <f>IFERROR(VLOOKUP($A1039,Sheet2!$A$2:$C$397,2,FALSE),"C")</f>
        <v>B+</v>
      </c>
      <c r="H1039">
        <f>IFERROR(VLOOKUP($A1039,Sheet2!$A$2:$C$397,3,FALSE),0)</f>
        <v>6.0699999999999997E-2</v>
      </c>
      <c r="I1039">
        <f>VLOOKUP($G1039,Sheet2!$F$4:$G$16,2,FALSE)</f>
        <v>3.3</v>
      </c>
      <c r="J1039">
        <f t="shared" si="65"/>
        <v>47.969650000000001</v>
      </c>
      <c r="K1039">
        <f t="shared" si="66"/>
        <v>50.030349999999999</v>
      </c>
      <c r="L1039">
        <f t="shared" si="67"/>
        <v>-2.0606999999999971</v>
      </c>
    </row>
    <row r="1040" spans="1:12" x14ac:dyDescent="0.3">
      <c r="A1040" t="s">
        <v>15</v>
      </c>
      <c r="B1040" t="s">
        <v>665</v>
      </c>
      <c r="C1040">
        <v>44</v>
      </c>
      <c r="D1040">
        <v>49</v>
      </c>
      <c r="E1040">
        <f t="shared" si="64"/>
        <v>-5</v>
      </c>
      <c r="F1040" t="s">
        <v>1953</v>
      </c>
      <c r="G1040" t="str">
        <f>IFERROR(VLOOKUP($A1040,Sheet2!$A$2:$C$397,2,FALSE),"C")</f>
        <v>A-</v>
      </c>
      <c r="H1040">
        <f>IFERROR(VLOOKUP($A1040,Sheet2!$A$2:$C$397,3,FALSE),0)</f>
        <v>6.8150290000000002E-2</v>
      </c>
      <c r="I1040">
        <f>VLOOKUP($G1040,Sheet2!$F$4:$G$16,2,FALSE)</f>
        <v>3.7</v>
      </c>
      <c r="J1040">
        <f t="shared" si="65"/>
        <v>43.965924854999997</v>
      </c>
      <c r="K1040">
        <f t="shared" si="66"/>
        <v>49.034075145000003</v>
      </c>
      <c r="L1040">
        <f t="shared" si="67"/>
        <v>-5.0681502900000055</v>
      </c>
    </row>
    <row r="1041" spans="1:12" x14ac:dyDescent="0.3">
      <c r="A1041" t="s">
        <v>5</v>
      </c>
      <c r="B1041" t="s">
        <v>1935</v>
      </c>
      <c r="C1041">
        <v>45</v>
      </c>
      <c r="D1041">
        <v>45</v>
      </c>
      <c r="E1041">
        <f t="shared" si="64"/>
        <v>0</v>
      </c>
      <c r="F1041" t="s">
        <v>1953</v>
      </c>
      <c r="G1041" t="str">
        <f>IFERROR(VLOOKUP($A1041,Sheet2!$A$2:$C$397,2,FALSE),"C")</f>
        <v>A-</v>
      </c>
      <c r="H1041">
        <f>IFERROR(VLOOKUP($A1041,Sheet2!$A$2:$C$397,3,FALSE),0)</f>
        <v>0.43547944999999999</v>
      </c>
      <c r="I1041">
        <f>VLOOKUP($G1041,Sheet2!$F$4:$G$16,2,FALSE)</f>
        <v>3.7</v>
      </c>
      <c r="J1041">
        <f t="shared" si="65"/>
        <v>44.782260274999999</v>
      </c>
      <c r="K1041">
        <f t="shared" si="66"/>
        <v>45.217739725000001</v>
      </c>
      <c r="L1041">
        <f t="shared" si="67"/>
        <v>-0.43547945000000254</v>
      </c>
    </row>
    <row r="1042" spans="1:12" x14ac:dyDescent="0.3">
      <c r="A1042" t="s">
        <v>11</v>
      </c>
      <c r="B1042" t="s">
        <v>1936</v>
      </c>
      <c r="C1042">
        <v>44</v>
      </c>
      <c r="D1042">
        <v>44</v>
      </c>
      <c r="E1042">
        <f t="shared" si="64"/>
        <v>0</v>
      </c>
      <c r="F1042" t="s">
        <v>1953</v>
      </c>
      <c r="G1042" t="str">
        <f>IFERROR(VLOOKUP($A1042,Sheet2!$A$2:$C$397,2,FALSE),"C")</f>
        <v>B-</v>
      </c>
      <c r="H1042">
        <f>IFERROR(VLOOKUP($A1042,Sheet2!$A$2:$C$397,3,FALSE),0)</f>
        <v>0.62980391999999996</v>
      </c>
      <c r="I1042">
        <f>VLOOKUP($G1042,Sheet2!$F$4:$G$16,2,FALSE)</f>
        <v>2.7</v>
      </c>
      <c r="J1042">
        <f t="shared" si="65"/>
        <v>43.68509804</v>
      </c>
      <c r="K1042">
        <f t="shared" si="66"/>
        <v>44.31490196</v>
      </c>
      <c r="L1042">
        <f t="shared" si="67"/>
        <v>-0.62980392000000052</v>
      </c>
    </row>
    <row r="1043" spans="1:12" x14ac:dyDescent="0.3">
      <c r="A1043" t="s">
        <v>6</v>
      </c>
      <c r="B1043" t="s">
        <v>666</v>
      </c>
      <c r="C1043">
        <v>47</v>
      </c>
      <c r="D1043">
        <v>51</v>
      </c>
      <c r="E1043">
        <f t="shared" si="64"/>
        <v>-4</v>
      </c>
      <c r="F1043" t="s">
        <v>1953</v>
      </c>
      <c r="G1043" t="str">
        <f>IFERROR(VLOOKUP($A1043,Sheet2!$A$2:$C$397,2,FALSE),"C")</f>
        <v>B</v>
      </c>
      <c r="H1043">
        <f>IFERROR(VLOOKUP($A1043,Sheet2!$A$2:$C$397,3,FALSE),0)</f>
        <v>0.25490195999999998</v>
      </c>
      <c r="I1043">
        <f>VLOOKUP($G1043,Sheet2!$F$4:$G$16,2,FALSE)</f>
        <v>3</v>
      </c>
      <c r="J1043">
        <f t="shared" si="65"/>
        <v>46.872549020000001</v>
      </c>
      <c r="K1043">
        <f t="shared" si="66"/>
        <v>51.127450979999999</v>
      </c>
      <c r="L1043">
        <f t="shared" si="67"/>
        <v>-4.254901959999998</v>
      </c>
    </row>
    <row r="1044" spans="1:12" x14ac:dyDescent="0.3">
      <c r="A1044" t="s">
        <v>10</v>
      </c>
      <c r="B1044" t="s">
        <v>495</v>
      </c>
      <c r="C1044">
        <v>45</v>
      </c>
      <c r="D1044">
        <v>51</v>
      </c>
      <c r="E1044">
        <f t="shared" si="64"/>
        <v>-6</v>
      </c>
      <c r="F1044" t="s">
        <v>1953</v>
      </c>
      <c r="G1044" t="str">
        <f>IFERROR(VLOOKUP($A1044,Sheet2!$A$2:$C$397,2,FALSE),"C")</f>
        <v>B+</v>
      </c>
      <c r="H1044">
        <f>IFERROR(VLOOKUP($A1044,Sheet2!$A$2:$C$397,3,FALSE),0)</f>
        <v>0.59550000000000003</v>
      </c>
      <c r="I1044">
        <f>VLOOKUP($G1044,Sheet2!$F$4:$G$16,2,FALSE)</f>
        <v>3.3</v>
      </c>
      <c r="J1044">
        <f t="shared" si="65"/>
        <v>44.702249999999999</v>
      </c>
      <c r="K1044">
        <f t="shared" si="66"/>
        <v>51.297750000000001</v>
      </c>
      <c r="L1044">
        <f t="shared" si="67"/>
        <v>-6.5955000000000013</v>
      </c>
    </row>
    <row r="1045" spans="1:12" x14ac:dyDescent="0.3">
      <c r="A1045" t="s">
        <v>4</v>
      </c>
      <c r="B1045" t="s">
        <v>498</v>
      </c>
      <c r="C1045">
        <v>45</v>
      </c>
      <c r="D1045">
        <v>50</v>
      </c>
      <c r="E1045">
        <f t="shared" si="64"/>
        <v>-5</v>
      </c>
      <c r="F1045" t="s">
        <v>1953</v>
      </c>
      <c r="G1045" t="str">
        <f>IFERROR(VLOOKUP($A1045,Sheet2!$A$2:$C$397,2,FALSE),"C")</f>
        <v>A-</v>
      </c>
      <c r="H1045">
        <f>IFERROR(VLOOKUP($A1045,Sheet2!$A$2:$C$397,3,FALSE),0)</f>
        <v>0.80923076999999999</v>
      </c>
      <c r="I1045">
        <f>VLOOKUP($G1045,Sheet2!$F$4:$G$16,2,FALSE)</f>
        <v>3.7</v>
      </c>
      <c r="J1045">
        <f t="shared" si="65"/>
        <v>44.595384615</v>
      </c>
      <c r="K1045">
        <f t="shared" si="66"/>
        <v>50.404615385</v>
      </c>
      <c r="L1045">
        <f t="shared" si="67"/>
        <v>-5.8092307699999992</v>
      </c>
    </row>
    <row r="1046" spans="1:12" x14ac:dyDescent="0.3">
      <c r="A1046" t="s">
        <v>9</v>
      </c>
      <c r="B1046" t="s">
        <v>498</v>
      </c>
      <c r="C1046">
        <v>46</v>
      </c>
      <c r="D1046">
        <v>51</v>
      </c>
      <c r="E1046">
        <f t="shared" si="64"/>
        <v>-5</v>
      </c>
      <c r="F1046" t="s">
        <v>1953</v>
      </c>
      <c r="G1046" t="str">
        <f>IFERROR(VLOOKUP($A1046,Sheet2!$A$2:$C$397,2,FALSE),"C")</f>
        <v>B+</v>
      </c>
      <c r="H1046">
        <f>IFERROR(VLOOKUP($A1046,Sheet2!$A$2:$C$397,3,FALSE),0)</f>
        <v>6.0699999999999997E-2</v>
      </c>
      <c r="I1046">
        <f>VLOOKUP($G1046,Sheet2!$F$4:$G$16,2,FALSE)</f>
        <v>3.3</v>
      </c>
      <c r="J1046">
        <f t="shared" si="65"/>
        <v>45.969650000000001</v>
      </c>
      <c r="K1046">
        <f t="shared" si="66"/>
        <v>51.030349999999999</v>
      </c>
      <c r="L1046">
        <f t="shared" si="67"/>
        <v>-5.0606999999999971</v>
      </c>
    </row>
    <row r="1047" spans="1:12" x14ac:dyDescent="0.3">
      <c r="A1047" t="s">
        <v>366</v>
      </c>
      <c r="B1047" t="s">
        <v>502</v>
      </c>
      <c r="C1047">
        <v>41</v>
      </c>
      <c r="D1047">
        <v>50</v>
      </c>
      <c r="E1047">
        <f t="shared" si="64"/>
        <v>-9</v>
      </c>
      <c r="F1047" t="s">
        <v>1953</v>
      </c>
      <c r="G1047" t="str">
        <f>IFERROR(VLOOKUP($A1047,Sheet2!$A$2:$C$397,2,FALSE),"C")</f>
        <v>A</v>
      </c>
      <c r="H1047">
        <f>IFERROR(VLOOKUP($A1047,Sheet2!$A$2:$C$397,3,FALSE),0)</f>
        <v>-1.5</v>
      </c>
      <c r="I1047">
        <f>VLOOKUP($G1047,Sheet2!$F$4:$G$16,2,FALSE)</f>
        <v>4</v>
      </c>
      <c r="J1047">
        <f t="shared" si="65"/>
        <v>41.75</v>
      </c>
      <c r="K1047">
        <f t="shared" si="66"/>
        <v>49.25</v>
      </c>
      <c r="L1047">
        <f t="shared" si="67"/>
        <v>-7.5</v>
      </c>
    </row>
    <row r="1048" spans="1:12" x14ac:dyDescent="0.3">
      <c r="A1048" t="s">
        <v>13</v>
      </c>
      <c r="B1048" t="s">
        <v>502</v>
      </c>
      <c r="C1048">
        <v>50</v>
      </c>
      <c r="D1048">
        <v>45</v>
      </c>
      <c r="E1048">
        <f t="shared" si="64"/>
        <v>5</v>
      </c>
      <c r="F1048" t="s">
        <v>1953</v>
      </c>
      <c r="G1048" t="str">
        <f>IFERROR(VLOOKUP($A1048,Sheet2!$A$2:$C$397,2,FALSE),"C")</f>
        <v>A+</v>
      </c>
      <c r="H1048">
        <f>IFERROR(VLOOKUP($A1048,Sheet2!$A$2:$C$397,3,FALSE),0)</f>
        <v>0.61341175999999997</v>
      </c>
      <c r="I1048">
        <f>VLOOKUP($G1048,Sheet2!$F$4:$G$16,2,FALSE)</f>
        <v>4</v>
      </c>
      <c r="J1048">
        <f t="shared" si="65"/>
        <v>49.693294119999997</v>
      </c>
      <c r="K1048">
        <f t="shared" si="66"/>
        <v>45.306705880000003</v>
      </c>
      <c r="L1048">
        <f t="shared" si="67"/>
        <v>4.3865882399999947</v>
      </c>
    </row>
    <row r="1049" spans="1:12" x14ac:dyDescent="0.3">
      <c r="A1049" t="s">
        <v>5</v>
      </c>
      <c r="B1049" t="s">
        <v>506</v>
      </c>
      <c r="C1049">
        <v>45</v>
      </c>
      <c r="D1049">
        <v>47</v>
      </c>
      <c r="E1049">
        <f t="shared" si="64"/>
        <v>-2</v>
      </c>
      <c r="F1049" t="s">
        <v>1953</v>
      </c>
      <c r="G1049" t="str">
        <f>IFERROR(VLOOKUP($A1049,Sheet2!$A$2:$C$397,2,FALSE),"C")</f>
        <v>A-</v>
      </c>
      <c r="H1049">
        <f>IFERROR(VLOOKUP($A1049,Sheet2!$A$2:$C$397,3,FALSE),0)</f>
        <v>0.43547944999999999</v>
      </c>
      <c r="I1049">
        <f>VLOOKUP($G1049,Sheet2!$F$4:$G$16,2,FALSE)</f>
        <v>3.7</v>
      </c>
      <c r="J1049">
        <f t="shared" si="65"/>
        <v>44.782260274999999</v>
      </c>
      <c r="K1049">
        <f t="shared" si="66"/>
        <v>47.217739725000001</v>
      </c>
      <c r="L1049">
        <f t="shared" si="67"/>
        <v>-2.4354794500000025</v>
      </c>
    </row>
    <row r="1050" spans="1:12" x14ac:dyDescent="0.3">
      <c r="A1050" t="s">
        <v>12</v>
      </c>
      <c r="B1050" t="s">
        <v>507</v>
      </c>
      <c r="C1050">
        <v>48</v>
      </c>
      <c r="D1050">
        <v>43</v>
      </c>
      <c r="E1050">
        <f t="shared" si="64"/>
        <v>5</v>
      </c>
      <c r="F1050" t="s">
        <v>1953</v>
      </c>
      <c r="G1050" t="str">
        <f>IFERROR(VLOOKUP($A1050,Sheet2!$A$2:$C$397,2,FALSE),"C")</f>
        <v>A</v>
      </c>
      <c r="H1050">
        <f>IFERROR(VLOOKUP($A1050,Sheet2!$A$2:$C$397,3,FALSE),0)</f>
        <v>-0.45775194000000002</v>
      </c>
      <c r="I1050">
        <f>VLOOKUP($G1050,Sheet2!$F$4:$G$16,2,FALSE)</f>
        <v>4</v>
      </c>
      <c r="J1050">
        <f t="shared" si="65"/>
        <v>48.228875969999997</v>
      </c>
      <c r="K1050">
        <f t="shared" si="66"/>
        <v>42.771124030000003</v>
      </c>
      <c r="L1050">
        <f t="shared" si="67"/>
        <v>5.4577519399999943</v>
      </c>
    </row>
    <row r="1051" spans="1:12" x14ac:dyDescent="0.3">
      <c r="A1051" t="s">
        <v>1937</v>
      </c>
      <c r="B1051" t="s">
        <v>509</v>
      </c>
      <c r="C1051">
        <v>42</v>
      </c>
      <c r="D1051">
        <v>57</v>
      </c>
      <c r="E1051">
        <f t="shared" si="64"/>
        <v>-15</v>
      </c>
      <c r="F1051" t="s">
        <v>1953</v>
      </c>
      <c r="G1051" t="str">
        <f>IFERROR(VLOOKUP($A1051,Sheet2!$A$2:$C$397,2,FALSE),"C")</f>
        <v>C</v>
      </c>
      <c r="H1051">
        <f>IFERROR(VLOOKUP($A1051,Sheet2!$A$2:$C$397,3,FALSE),0)</f>
        <v>0</v>
      </c>
      <c r="I1051">
        <f>VLOOKUP($G1051,Sheet2!$F$4:$G$16,2,FALSE)</f>
        <v>2</v>
      </c>
      <c r="J1051">
        <f t="shared" si="65"/>
        <v>42</v>
      </c>
      <c r="K1051">
        <f t="shared" si="66"/>
        <v>57</v>
      </c>
      <c r="L1051">
        <f t="shared" si="67"/>
        <v>-15</v>
      </c>
    </row>
    <row r="1052" spans="1:12" x14ac:dyDescent="0.3">
      <c r="A1052" t="s">
        <v>1938</v>
      </c>
      <c r="B1052" t="s">
        <v>511</v>
      </c>
      <c r="C1052">
        <v>54</v>
      </c>
      <c r="D1052">
        <v>40</v>
      </c>
      <c r="E1052">
        <f t="shared" si="64"/>
        <v>14</v>
      </c>
      <c r="F1052" t="s">
        <v>1953</v>
      </c>
      <c r="G1052" t="str">
        <f>IFERROR(VLOOKUP($A1052,Sheet2!$A$2:$C$397,2,FALSE),"C")</f>
        <v>C</v>
      </c>
      <c r="H1052">
        <f>IFERROR(VLOOKUP($A1052,Sheet2!$A$2:$C$397,3,FALSE),0)</f>
        <v>0</v>
      </c>
      <c r="I1052">
        <f>VLOOKUP($G1052,Sheet2!$F$4:$G$16,2,FALSE)</f>
        <v>2</v>
      </c>
      <c r="J1052">
        <f t="shared" si="65"/>
        <v>54</v>
      </c>
      <c r="K1052">
        <f t="shared" si="66"/>
        <v>40</v>
      </c>
      <c r="L1052">
        <f t="shared" si="67"/>
        <v>14</v>
      </c>
    </row>
    <row r="1053" spans="1:12" x14ac:dyDescent="0.3">
      <c r="A1053" t="s">
        <v>8</v>
      </c>
      <c r="B1053" t="s">
        <v>513</v>
      </c>
      <c r="C1053">
        <v>46</v>
      </c>
      <c r="D1053">
        <v>51</v>
      </c>
      <c r="E1053">
        <f t="shared" si="64"/>
        <v>-5</v>
      </c>
      <c r="F1053" t="s">
        <v>1953</v>
      </c>
      <c r="G1053" t="str">
        <f>IFERROR(VLOOKUP($A1053,Sheet2!$A$2:$C$397,2,FALSE),"C")</f>
        <v>B</v>
      </c>
      <c r="H1053">
        <f>IFERROR(VLOOKUP($A1053,Sheet2!$A$2:$C$397,3,FALSE),0)</f>
        <v>-0.97508196999999996</v>
      </c>
      <c r="I1053">
        <f>VLOOKUP($G1053,Sheet2!$F$4:$G$16,2,FALSE)</f>
        <v>3</v>
      </c>
      <c r="J1053">
        <f t="shared" si="65"/>
        <v>46.487540985000003</v>
      </c>
      <c r="K1053">
        <f t="shared" si="66"/>
        <v>50.512459014999997</v>
      </c>
      <c r="L1053">
        <f t="shared" si="67"/>
        <v>-4.0249180299999949</v>
      </c>
    </row>
    <row r="1054" spans="1:12" x14ac:dyDescent="0.3">
      <c r="A1054" t="s">
        <v>4</v>
      </c>
      <c r="B1054" t="s">
        <v>514</v>
      </c>
      <c r="C1054">
        <v>47</v>
      </c>
      <c r="D1054">
        <v>49</v>
      </c>
      <c r="E1054">
        <f t="shared" si="64"/>
        <v>-2</v>
      </c>
      <c r="F1054" t="s">
        <v>1953</v>
      </c>
      <c r="G1054" t="str">
        <f>IFERROR(VLOOKUP($A1054,Sheet2!$A$2:$C$397,2,FALSE),"C")</f>
        <v>A-</v>
      </c>
      <c r="H1054">
        <f>IFERROR(VLOOKUP($A1054,Sheet2!$A$2:$C$397,3,FALSE),0)</f>
        <v>0.80923076999999999</v>
      </c>
      <c r="I1054">
        <f>VLOOKUP($G1054,Sheet2!$F$4:$G$16,2,FALSE)</f>
        <v>3.7</v>
      </c>
      <c r="J1054">
        <f t="shared" si="65"/>
        <v>46.595384615</v>
      </c>
      <c r="K1054">
        <f t="shared" si="66"/>
        <v>49.404615385</v>
      </c>
      <c r="L1054">
        <f t="shared" si="67"/>
        <v>-2.8092307699999992</v>
      </c>
    </row>
    <row r="1055" spans="1:12" x14ac:dyDescent="0.3">
      <c r="A1055" t="s">
        <v>11</v>
      </c>
      <c r="B1055" t="s">
        <v>514</v>
      </c>
      <c r="C1055">
        <v>46</v>
      </c>
      <c r="D1055">
        <v>45</v>
      </c>
      <c r="E1055">
        <f t="shared" si="64"/>
        <v>1</v>
      </c>
      <c r="F1055" t="s">
        <v>1953</v>
      </c>
      <c r="G1055" t="str">
        <f>IFERROR(VLOOKUP($A1055,Sheet2!$A$2:$C$397,2,FALSE),"C")</f>
        <v>B-</v>
      </c>
      <c r="H1055">
        <f>IFERROR(VLOOKUP($A1055,Sheet2!$A$2:$C$397,3,FALSE),0)</f>
        <v>0.62980391999999996</v>
      </c>
      <c r="I1055">
        <f>VLOOKUP($G1055,Sheet2!$F$4:$G$16,2,FALSE)</f>
        <v>2.7</v>
      </c>
      <c r="J1055">
        <f t="shared" si="65"/>
        <v>45.68509804</v>
      </c>
      <c r="K1055">
        <f t="shared" si="66"/>
        <v>45.31490196</v>
      </c>
      <c r="L1055">
        <f t="shared" si="67"/>
        <v>0.37019607999999948</v>
      </c>
    </row>
    <row r="1056" spans="1:12" x14ac:dyDescent="0.3">
      <c r="A1056" t="s">
        <v>6</v>
      </c>
      <c r="B1056" t="s">
        <v>514</v>
      </c>
      <c r="C1056">
        <v>49</v>
      </c>
      <c r="D1056">
        <v>50</v>
      </c>
      <c r="E1056">
        <f t="shared" si="64"/>
        <v>-1</v>
      </c>
      <c r="F1056" t="s">
        <v>1953</v>
      </c>
      <c r="G1056" t="str">
        <f>IFERROR(VLOOKUP($A1056,Sheet2!$A$2:$C$397,2,FALSE),"C")</f>
        <v>B</v>
      </c>
      <c r="H1056">
        <f>IFERROR(VLOOKUP($A1056,Sheet2!$A$2:$C$397,3,FALSE),0)</f>
        <v>0.25490195999999998</v>
      </c>
      <c r="I1056">
        <f>VLOOKUP($G1056,Sheet2!$F$4:$G$16,2,FALSE)</f>
        <v>3</v>
      </c>
      <c r="J1056">
        <f t="shared" si="65"/>
        <v>48.872549020000001</v>
      </c>
      <c r="K1056">
        <f t="shared" si="66"/>
        <v>50.127450979999999</v>
      </c>
      <c r="L1056">
        <f t="shared" si="67"/>
        <v>-1.254901959999998</v>
      </c>
    </row>
    <row r="1057" spans="1:12" x14ac:dyDescent="0.3">
      <c r="A1057" t="s">
        <v>366</v>
      </c>
      <c r="B1057" t="s">
        <v>518</v>
      </c>
      <c r="C1057">
        <v>43</v>
      </c>
      <c r="D1057">
        <v>47</v>
      </c>
      <c r="E1057">
        <f t="shared" si="64"/>
        <v>-4</v>
      </c>
      <c r="F1057" t="s">
        <v>1953</v>
      </c>
      <c r="G1057" t="str">
        <f>IFERROR(VLOOKUP($A1057,Sheet2!$A$2:$C$397,2,FALSE),"C")</f>
        <v>A</v>
      </c>
      <c r="H1057">
        <f>IFERROR(VLOOKUP($A1057,Sheet2!$A$2:$C$397,3,FALSE),0)</f>
        <v>-1.5</v>
      </c>
      <c r="I1057">
        <f>VLOOKUP($G1057,Sheet2!$F$4:$G$16,2,FALSE)</f>
        <v>4</v>
      </c>
      <c r="J1057">
        <f t="shared" si="65"/>
        <v>43.75</v>
      </c>
      <c r="K1057">
        <f t="shared" si="66"/>
        <v>46.25</v>
      </c>
      <c r="L1057">
        <f t="shared" si="67"/>
        <v>-2.5</v>
      </c>
    </row>
    <row r="1058" spans="1:12" x14ac:dyDescent="0.3">
      <c r="A1058" t="s">
        <v>10</v>
      </c>
      <c r="B1058" t="s">
        <v>521</v>
      </c>
      <c r="C1058">
        <v>43</v>
      </c>
      <c r="D1058">
        <v>53</v>
      </c>
      <c r="E1058">
        <f t="shared" si="64"/>
        <v>-10</v>
      </c>
      <c r="F1058" t="s">
        <v>1953</v>
      </c>
      <c r="G1058" t="str">
        <f>IFERROR(VLOOKUP($A1058,Sheet2!$A$2:$C$397,2,FALSE),"C")</f>
        <v>B+</v>
      </c>
      <c r="H1058">
        <f>IFERROR(VLOOKUP($A1058,Sheet2!$A$2:$C$397,3,FALSE),0)</f>
        <v>0.59550000000000003</v>
      </c>
      <c r="I1058">
        <f>VLOOKUP($G1058,Sheet2!$F$4:$G$16,2,FALSE)</f>
        <v>3.3</v>
      </c>
      <c r="J1058">
        <f t="shared" si="65"/>
        <v>42.702249999999999</v>
      </c>
      <c r="K1058">
        <f t="shared" si="66"/>
        <v>53.297750000000001</v>
      </c>
      <c r="L1058">
        <f t="shared" si="67"/>
        <v>-10.595500000000001</v>
      </c>
    </row>
    <row r="1059" spans="1:12" x14ac:dyDescent="0.3">
      <c r="A1059" t="s">
        <v>505</v>
      </c>
      <c r="B1059" t="s">
        <v>523</v>
      </c>
      <c r="C1059">
        <v>47</v>
      </c>
      <c r="D1059">
        <v>48</v>
      </c>
      <c r="E1059">
        <f t="shared" si="64"/>
        <v>-1</v>
      </c>
      <c r="F1059" t="s">
        <v>1953</v>
      </c>
      <c r="G1059" t="str">
        <f>IFERROR(VLOOKUP($A1059,Sheet2!$A$2:$C$397,2,FALSE),"C")</f>
        <v>C</v>
      </c>
      <c r="H1059">
        <f>IFERROR(VLOOKUP($A1059,Sheet2!$A$2:$C$397,3,FALSE),0)</f>
        <v>0</v>
      </c>
      <c r="I1059">
        <f>VLOOKUP($G1059,Sheet2!$F$4:$G$16,2,FALSE)</f>
        <v>2</v>
      </c>
      <c r="J1059">
        <f t="shared" si="65"/>
        <v>47</v>
      </c>
      <c r="K1059">
        <f t="shared" si="66"/>
        <v>48</v>
      </c>
      <c r="L1059">
        <f t="shared" si="67"/>
        <v>-1</v>
      </c>
    </row>
    <row r="1060" spans="1:12" x14ac:dyDescent="0.3">
      <c r="A1060" t="s">
        <v>9</v>
      </c>
      <c r="B1060" t="s">
        <v>526</v>
      </c>
      <c r="C1060">
        <v>45</v>
      </c>
      <c r="D1060">
        <v>52</v>
      </c>
      <c r="E1060">
        <f t="shared" si="64"/>
        <v>-7</v>
      </c>
      <c r="F1060" t="s">
        <v>1953</v>
      </c>
      <c r="G1060" t="str">
        <f>IFERROR(VLOOKUP($A1060,Sheet2!$A$2:$C$397,2,FALSE),"C")</f>
        <v>B+</v>
      </c>
      <c r="H1060">
        <f>IFERROR(VLOOKUP($A1060,Sheet2!$A$2:$C$397,3,FALSE),0)</f>
        <v>6.0699999999999997E-2</v>
      </c>
      <c r="I1060">
        <f>VLOOKUP($G1060,Sheet2!$F$4:$G$16,2,FALSE)</f>
        <v>3.3</v>
      </c>
      <c r="J1060">
        <f t="shared" si="65"/>
        <v>44.969650000000001</v>
      </c>
      <c r="K1060">
        <f t="shared" si="66"/>
        <v>52.030349999999999</v>
      </c>
      <c r="L1060">
        <f t="shared" si="67"/>
        <v>-7.0606999999999971</v>
      </c>
    </row>
    <row r="1061" spans="1:12" x14ac:dyDescent="0.3">
      <c r="A1061" t="s">
        <v>5</v>
      </c>
      <c r="B1061" t="s">
        <v>1939</v>
      </c>
      <c r="C1061">
        <v>44</v>
      </c>
      <c r="D1061">
        <v>45</v>
      </c>
      <c r="E1061">
        <f t="shared" si="64"/>
        <v>-1</v>
      </c>
      <c r="F1061" t="s">
        <v>1953</v>
      </c>
      <c r="G1061" t="str">
        <f>IFERROR(VLOOKUP($A1061,Sheet2!$A$2:$C$397,2,FALSE),"C")</f>
        <v>A-</v>
      </c>
      <c r="H1061">
        <f>IFERROR(VLOOKUP($A1061,Sheet2!$A$2:$C$397,3,FALSE),0)</f>
        <v>0.43547944999999999</v>
      </c>
      <c r="I1061">
        <f>VLOOKUP($G1061,Sheet2!$F$4:$G$16,2,FALSE)</f>
        <v>3.7</v>
      </c>
      <c r="J1061">
        <f t="shared" si="65"/>
        <v>43.782260274999999</v>
      </c>
      <c r="K1061">
        <f t="shared" si="66"/>
        <v>45.217739725000001</v>
      </c>
      <c r="L1061">
        <f t="shared" si="67"/>
        <v>-1.4354794500000025</v>
      </c>
    </row>
    <row r="1062" spans="1:12" x14ac:dyDescent="0.3">
      <c r="A1062" t="s">
        <v>12</v>
      </c>
      <c r="B1062" t="s">
        <v>1939</v>
      </c>
      <c r="C1062">
        <v>43</v>
      </c>
      <c r="D1062">
        <v>50</v>
      </c>
      <c r="E1062">
        <f t="shared" si="64"/>
        <v>-7</v>
      </c>
      <c r="F1062" t="s">
        <v>1953</v>
      </c>
      <c r="G1062" t="str">
        <f>IFERROR(VLOOKUP($A1062,Sheet2!$A$2:$C$397,2,FALSE),"C")</f>
        <v>A</v>
      </c>
      <c r="H1062">
        <f>IFERROR(VLOOKUP($A1062,Sheet2!$A$2:$C$397,3,FALSE),0)</f>
        <v>-0.45775194000000002</v>
      </c>
      <c r="I1062">
        <f>VLOOKUP($G1062,Sheet2!$F$4:$G$16,2,FALSE)</f>
        <v>4</v>
      </c>
      <c r="J1062">
        <f t="shared" si="65"/>
        <v>43.228875969999997</v>
      </c>
      <c r="K1062">
        <f t="shared" si="66"/>
        <v>49.771124030000003</v>
      </c>
      <c r="L1062">
        <f t="shared" si="67"/>
        <v>-6.5422480600000057</v>
      </c>
    </row>
    <row r="1063" spans="1:12" x14ac:dyDescent="0.3">
      <c r="A1063" t="s">
        <v>13</v>
      </c>
      <c r="B1063" t="s">
        <v>528</v>
      </c>
      <c r="C1063">
        <v>50</v>
      </c>
      <c r="D1063">
        <v>47</v>
      </c>
      <c r="E1063">
        <f t="shared" si="64"/>
        <v>3</v>
      </c>
      <c r="F1063" t="s">
        <v>1953</v>
      </c>
      <c r="G1063" t="str">
        <f>IFERROR(VLOOKUP($A1063,Sheet2!$A$2:$C$397,2,FALSE),"C")</f>
        <v>A+</v>
      </c>
      <c r="H1063">
        <f>IFERROR(VLOOKUP($A1063,Sheet2!$A$2:$C$397,3,FALSE),0)</f>
        <v>0.61341175999999997</v>
      </c>
      <c r="I1063">
        <f>VLOOKUP($G1063,Sheet2!$F$4:$G$16,2,FALSE)</f>
        <v>4</v>
      </c>
      <c r="J1063">
        <f t="shared" si="65"/>
        <v>49.693294119999997</v>
      </c>
      <c r="K1063">
        <f t="shared" si="66"/>
        <v>47.306705880000003</v>
      </c>
      <c r="L1063">
        <f t="shared" si="67"/>
        <v>2.3865882399999947</v>
      </c>
    </row>
    <row r="1064" spans="1:12" x14ac:dyDescent="0.3">
      <c r="A1064" t="s">
        <v>457</v>
      </c>
      <c r="B1064" t="s">
        <v>531</v>
      </c>
      <c r="C1064">
        <v>48</v>
      </c>
      <c r="D1064">
        <v>46</v>
      </c>
      <c r="E1064">
        <f t="shared" si="64"/>
        <v>2</v>
      </c>
      <c r="F1064" t="s">
        <v>1953</v>
      </c>
      <c r="G1064" t="str">
        <f>IFERROR(VLOOKUP($A1064,Sheet2!$A$2:$C$397,2,FALSE),"C")</f>
        <v>C</v>
      </c>
      <c r="H1064">
        <f>IFERROR(VLOOKUP($A1064,Sheet2!$A$2:$C$397,3,FALSE),0)</f>
        <v>0</v>
      </c>
      <c r="I1064">
        <f>VLOOKUP($G1064,Sheet2!$F$4:$G$16,2,FALSE)</f>
        <v>2</v>
      </c>
      <c r="J1064">
        <f t="shared" si="65"/>
        <v>48</v>
      </c>
      <c r="K1064">
        <f t="shared" si="66"/>
        <v>46</v>
      </c>
      <c r="L1064">
        <f t="shared" si="67"/>
        <v>2</v>
      </c>
    </row>
    <row r="1065" spans="1:12" x14ac:dyDescent="0.3">
      <c r="A1065" t="s">
        <v>366</v>
      </c>
      <c r="B1065" t="s">
        <v>533</v>
      </c>
      <c r="C1065">
        <v>42</v>
      </c>
      <c r="D1065">
        <v>49</v>
      </c>
      <c r="E1065">
        <f t="shared" si="64"/>
        <v>-7</v>
      </c>
      <c r="F1065" t="s">
        <v>1953</v>
      </c>
      <c r="G1065" t="str">
        <f>IFERROR(VLOOKUP($A1065,Sheet2!$A$2:$C$397,2,FALSE),"C")</f>
        <v>A</v>
      </c>
      <c r="H1065">
        <f>IFERROR(VLOOKUP($A1065,Sheet2!$A$2:$C$397,3,FALSE),0)</f>
        <v>-1.5</v>
      </c>
      <c r="I1065">
        <f>VLOOKUP($G1065,Sheet2!$F$4:$G$16,2,FALSE)</f>
        <v>4</v>
      </c>
      <c r="J1065">
        <f t="shared" si="65"/>
        <v>42.75</v>
      </c>
      <c r="K1065">
        <f t="shared" si="66"/>
        <v>48.25</v>
      </c>
      <c r="L1065">
        <f t="shared" si="67"/>
        <v>-5.5</v>
      </c>
    </row>
    <row r="1066" spans="1:12" x14ac:dyDescent="0.3">
      <c r="A1066" t="s">
        <v>4</v>
      </c>
      <c r="B1066" t="s">
        <v>534</v>
      </c>
      <c r="C1066">
        <v>46</v>
      </c>
      <c r="D1066">
        <v>49</v>
      </c>
      <c r="E1066">
        <f t="shared" si="64"/>
        <v>-3</v>
      </c>
      <c r="F1066" t="s">
        <v>1953</v>
      </c>
      <c r="G1066" t="str">
        <f>IFERROR(VLOOKUP($A1066,Sheet2!$A$2:$C$397,2,FALSE),"C")</f>
        <v>A-</v>
      </c>
      <c r="H1066">
        <f>IFERROR(VLOOKUP($A1066,Sheet2!$A$2:$C$397,3,FALSE),0)</f>
        <v>0.80923076999999999</v>
      </c>
      <c r="I1066">
        <f>VLOOKUP($G1066,Sheet2!$F$4:$G$16,2,FALSE)</f>
        <v>3.7</v>
      </c>
      <c r="J1066">
        <f t="shared" si="65"/>
        <v>45.595384615</v>
      </c>
      <c r="K1066">
        <f t="shared" si="66"/>
        <v>49.404615385</v>
      </c>
      <c r="L1066">
        <f t="shared" si="67"/>
        <v>-3.8092307699999992</v>
      </c>
    </row>
    <row r="1067" spans="1:12" x14ac:dyDescent="0.3">
      <c r="A1067" t="s">
        <v>9</v>
      </c>
      <c r="B1067" t="s">
        <v>536</v>
      </c>
      <c r="C1067">
        <v>42</v>
      </c>
      <c r="D1067">
        <v>54</v>
      </c>
      <c r="E1067">
        <f t="shared" si="64"/>
        <v>-12</v>
      </c>
      <c r="F1067" t="s">
        <v>1953</v>
      </c>
      <c r="G1067" t="str">
        <f>IFERROR(VLOOKUP($A1067,Sheet2!$A$2:$C$397,2,FALSE),"C")</f>
        <v>B+</v>
      </c>
      <c r="H1067">
        <f>IFERROR(VLOOKUP($A1067,Sheet2!$A$2:$C$397,3,FALSE),0)</f>
        <v>6.0699999999999997E-2</v>
      </c>
      <c r="I1067">
        <f>VLOOKUP($G1067,Sheet2!$F$4:$G$16,2,FALSE)</f>
        <v>3.3</v>
      </c>
      <c r="J1067">
        <f t="shared" si="65"/>
        <v>41.969650000000001</v>
      </c>
      <c r="K1067">
        <f t="shared" si="66"/>
        <v>54.030349999999999</v>
      </c>
      <c r="L1067">
        <f t="shared" si="67"/>
        <v>-12.060699999999997</v>
      </c>
    </row>
    <row r="1068" spans="1:12" x14ac:dyDescent="0.3">
      <c r="A1068" t="s">
        <v>8</v>
      </c>
      <c r="B1068" t="s">
        <v>538</v>
      </c>
      <c r="C1068">
        <v>46</v>
      </c>
      <c r="D1068">
        <v>51</v>
      </c>
      <c r="E1068">
        <f t="shared" si="64"/>
        <v>-5</v>
      </c>
      <c r="F1068" t="s">
        <v>1953</v>
      </c>
      <c r="G1068" t="str">
        <f>IFERROR(VLOOKUP($A1068,Sheet2!$A$2:$C$397,2,FALSE),"C")</f>
        <v>B</v>
      </c>
      <c r="H1068">
        <f>IFERROR(VLOOKUP($A1068,Sheet2!$A$2:$C$397,3,FALSE),0)</f>
        <v>-0.97508196999999996</v>
      </c>
      <c r="I1068">
        <f>VLOOKUP($G1068,Sheet2!$F$4:$G$16,2,FALSE)</f>
        <v>3</v>
      </c>
      <c r="J1068">
        <f t="shared" si="65"/>
        <v>46.487540985000003</v>
      </c>
      <c r="K1068">
        <f t="shared" si="66"/>
        <v>50.512459014999997</v>
      </c>
      <c r="L1068">
        <f t="shared" si="67"/>
        <v>-4.0249180299999949</v>
      </c>
    </row>
    <row r="1069" spans="1:12" x14ac:dyDescent="0.3">
      <c r="A1069" t="s">
        <v>10</v>
      </c>
      <c r="B1069" t="s">
        <v>539</v>
      </c>
      <c r="C1069">
        <v>47</v>
      </c>
      <c r="D1069">
        <v>50</v>
      </c>
      <c r="E1069">
        <f t="shared" si="64"/>
        <v>-3</v>
      </c>
      <c r="F1069" t="s">
        <v>1953</v>
      </c>
      <c r="G1069" t="str">
        <f>IFERROR(VLOOKUP($A1069,Sheet2!$A$2:$C$397,2,FALSE),"C")</f>
        <v>B+</v>
      </c>
      <c r="H1069">
        <f>IFERROR(VLOOKUP($A1069,Sheet2!$A$2:$C$397,3,FALSE),0)</f>
        <v>0.59550000000000003</v>
      </c>
      <c r="I1069">
        <f>VLOOKUP($G1069,Sheet2!$F$4:$G$16,2,FALSE)</f>
        <v>3.3</v>
      </c>
      <c r="J1069">
        <f t="shared" si="65"/>
        <v>46.702249999999999</v>
      </c>
      <c r="K1069">
        <f t="shared" si="66"/>
        <v>50.297750000000001</v>
      </c>
      <c r="L1069">
        <f t="shared" si="67"/>
        <v>-3.5955000000000013</v>
      </c>
    </row>
    <row r="1070" spans="1:12" x14ac:dyDescent="0.3">
      <c r="A1070" t="s">
        <v>366</v>
      </c>
      <c r="B1070" t="s">
        <v>542</v>
      </c>
      <c r="C1070">
        <v>42</v>
      </c>
      <c r="D1070">
        <v>52</v>
      </c>
      <c r="E1070">
        <f t="shared" si="64"/>
        <v>-10</v>
      </c>
      <c r="F1070" t="s">
        <v>1953</v>
      </c>
      <c r="G1070" t="str">
        <f>IFERROR(VLOOKUP($A1070,Sheet2!$A$2:$C$397,2,FALSE),"C")</f>
        <v>A</v>
      </c>
      <c r="H1070">
        <f>IFERROR(VLOOKUP($A1070,Sheet2!$A$2:$C$397,3,FALSE),0)</f>
        <v>-1.5</v>
      </c>
      <c r="I1070">
        <f>VLOOKUP($G1070,Sheet2!$F$4:$G$16,2,FALSE)</f>
        <v>4</v>
      </c>
      <c r="J1070">
        <f t="shared" si="65"/>
        <v>42.75</v>
      </c>
      <c r="K1070">
        <f t="shared" si="66"/>
        <v>51.25</v>
      </c>
      <c r="L1070">
        <f t="shared" si="67"/>
        <v>-8.5</v>
      </c>
    </row>
    <row r="1071" spans="1:12" x14ac:dyDescent="0.3">
      <c r="A1071" t="s">
        <v>12</v>
      </c>
      <c r="B1071" t="s">
        <v>542</v>
      </c>
      <c r="C1071">
        <v>45</v>
      </c>
      <c r="D1071">
        <v>50</v>
      </c>
      <c r="E1071">
        <f t="shared" si="64"/>
        <v>-5</v>
      </c>
      <c r="F1071" t="s">
        <v>1953</v>
      </c>
      <c r="G1071" t="str">
        <f>IFERROR(VLOOKUP($A1071,Sheet2!$A$2:$C$397,2,FALSE),"C")</f>
        <v>A</v>
      </c>
      <c r="H1071">
        <f>IFERROR(VLOOKUP($A1071,Sheet2!$A$2:$C$397,3,FALSE),0)</f>
        <v>-0.45775194000000002</v>
      </c>
      <c r="I1071">
        <f>VLOOKUP($G1071,Sheet2!$F$4:$G$16,2,FALSE)</f>
        <v>4</v>
      </c>
      <c r="J1071">
        <f t="shared" si="65"/>
        <v>45.228875969999997</v>
      </c>
      <c r="K1071">
        <f t="shared" si="66"/>
        <v>49.771124030000003</v>
      </c>
      <c r="L1071">
        <f t="shared" si="67"/>
        <v>-4.5422480600000057</v>
      </c>
    </row>
    <row r="1072" spans="1:12" x14ac:dyDescent="0.3">
      <c r="A1072" t="s">
        <v>5</v>
      </c>
      <c r="B1072" t="s">
        <v>675</v>
      </c>
      <c r="C1072">
        <v>45</v>
      </c>
      <c r="D1072">
        <v>47</v>
      </c>
      <c r="E1072">
        <f t="shared" si="64"/>
        <v>-2</v>
      </c>
      <c r="F1072" t="s">
        <v>1953</v>
      </c>
      <c r="G1072" t="str">
        <f>IFERROR(VLOOKUP($A1072,Sheet2!$A$2:$C$397,2,FALSE),"C")</f>
        <v>A-</v>
      </c>
      <c r="H1072">
        <f>IFERROR(VLOOKUP($A1072,Sheet2!$A$2:$C$397,3,FALSE),0)</f>
        <v>0.43547944999999999</v>
      </c>
      <c r="I1072">
        <f>VLOOKUP($G1072,Sheet2!$F$4:$G$16,2,FALSE)</f>
        <v>3.7</v>
      </c>
      <c r="J1072">
        <f t="shared" si="65"/>
        <v>44.782260274999999</v>
      </c>
      <c r="K1072">
        <f t="shared" si="66"/>
        <v>47.217739725000001</v>
      </c>
      <c r="L1072">
        <f t="shared" si="67"/>
        <v>-2.4354794500000025</v>
      </c>
    </row>
    <row r="1073" spans="1:12" x14ac:dyDescent="0.3">
      <c r="A1073" t="s">
        <v>6</v>
      </c>
      <c r="B1073" t="s">
        <v>676</v>
      </c>
      <c r="C1073">
        <v>49</v>
      </c>
      <c r="D1073">
        <v>50</v>
      </c>
      <c r="E1073">
        <f t="shared" si="64"/>
        <v>-1</v>
      </c>
      <c r="F1073" t="s">
        <v>1953</v>
      </c>
      <c r="G1073" t="str">
        <f>IFERROR(VLOOKUP($A1073,Sheet2!$A$2:$C$397,2,FALSE),"C")</f>
        <v>B</v>
      </c>
      <c r="H1073">
        <f>IFERROR(VLOOKUP($A1073,Sheet2!$A$2:$C$397,3,FALSE),0)</f>
        <v>0.25490195999999998</v>
      </c>
      <c r="I1073">
        <f>VLOOKUP($G1073,Sheet2!$F$4:$G$16,2,FALSE)</f>
        <v>3</v>
      </c>
      <c r="J1073">
        <f t="shared" si="65"/>
        <v>48.872549020000001</v>
      </c>
      <c r="K1073">
        <f t="shared" si="66"/>
        <v>50.127450979999999</v>
      </c>
      <c r="L1073">
        <f t="shared" si="67"/>
        <v>-1.254901959999998</v>
      </c>
    </row>
    <row r="1074" spans="1:12" x14ac:dyDescent="0.3">
      <c r="A1074" t="s">
        <v>8</v>
      </c>
      <c r="B1074" t="s">
        <v>544</v>
      </c>
      <c r="C1074">
        <v>45</v>
      </c>
      <c r="D1074">
        <v>48</v>
      </c>
      <c r="E1074">
        <f t="shared" si="64"/>
        <v>-3</v>
      </c>
      <c r="F1074" t="s">
        <v>1953</v>
      </c>
      <c r="G1074" t="str">
        <f>IFERROR(VLOOKUP($A1074,Sheet2!$A$2:$C$397,2,FALSE),"C")</f>
        <v>B</v>
      </c>
      <c r="H1074">
        <f>IFERROR(VLOOKUP($A1074,Sheet2!$A$2:$C$397,3,FALSE),0)</f>
        <v>-0.97508196999999996</v>
      </c>
      <c r="I1074">
        <f>VLOOKUP($G1074,Sheet2!$F$4:$G$16,2,FALSE)</f>
        <v>3</v>
      </c>
      <c r="J1074">
        <f t="shared" si="65"/>
        <v>45.487540985000003</v>
      </c>
      <c r="K1074">
        <f t="shared" si="66"/>
        <v>47.512459014999997</v>
      </c>
      <c r="L1074">
        <f t="shared" si="67"/>
        <v>-2.0249180299999949</v>
      </c>
    </row>
    <row r="1075" spans="1:12" x14ac:dyDescent="0.3">
      <c r="A1075" t="s">
        <v>15</v>
      </c>
      <c r="B1075" t="s">
        <v>547</v>
      </c>
      <c r="C1075">
        <v>44</v>
      </c>
      <c r="D1075">
        <v>47</v>
      </c>
      <c r="E1075">
        <f t="shared" si="64"/>
        <v>-3</v>
      </c>
      <c r="F1075" t="s">
        <v>1953</v>
      </c>
      <c r="G1075" t="str">
        <f>IFERROR(VLOOKUP($A1075,Sheet2!$A$2:$C$397,2,FALSE),"C")</f>
        <v>A-</v>
      </c>
      <c r="H1075">
        <f>IFERROR(VLOOKUP($A1075,Sheet2!$A$2:$C$397,3,FALSE),0)</f>
        <v>6.8150290000000002E-2</v>
      </c>
      <c r="I1075">
        <f>VLOOKUP($G1075,Sheet2!$F$4:$G$16,2,FALSE)</f>
        <v>3.7</v>
      </c>
      <c r="J1075">
        <f t="shared" si="65"/>
        <v>43.965924854999997</v>
      </c>
      <c r="K1075">
        <f t="shared" si="66"/>
        <v>47.034075145000003</v>
      </c>
      <c r="L1075">
        <f t="shared" si="67"/>
        <v>-3.0681502900000055</v>
      </c>
    </row>
    <row r="1076" spans="1:12" x14ac:dyDescent="0.3">
      <c r="A1076" t="s">
        <v>11</v>
      </c>
      <c r="B1076" t="s">
        <v>549</v>
      </c>
      <c r="C1076">
        <v>47</v>
      </c>
      <c r="D1076">
        <v>44</v>
      </c>
      <c r="E1076">
        <f t="shared" si="64"/>
        <v>3</v>
      </c>
      <c r="F1076" t="s">
        <v>1953</v>
      </c>
      <c r="G1076" t="str">
        <f>IFERROR(VLOOKUP($A1076,Sheet2!$A$2:$C$397,2,FALSE),"C")</f>
        <v>B-</v>
      </c>
      <c r="H1076">
        <f>IFERROR(VLOOKUP($A1076,Sheet2!$A$2:$C$397,3,FALSE),0)</f>
        <v>0.62980391999999996</v>
      </c>
      <c r="I1076">
        <f>VLOOKUP($G1076,Sheet2!$F$4:$G$16,2,FALSE)</f>
        <v>2.7</v>
      </c>
      <c r="J1076">
        <f t="shared" si="65"/>
        <v>46.68509804</v>
      </c>
      <c r="K1076">
        <f t="shared" si="66"/>
        <v>44.31490196</v>
      </c>
      <c r="L1076">
        <f t="shared" si="67"/>
        <v>2.3701960799999995</v>
      </c>
    </row>
    <row r="1077" spans="1:12" x14ac:dyDescent="0.3">
      <c r="A1077" t="s">
        <v>9</v>
      </c>
      <c r="B1077" t="s">
        <v>551</v>
      </c>
      <c r="C1077">
        <v>50</v>
      </c>
      <c r="D1077">
        <v>49</v>
      </c>
      <c r="E1077">
        <f t="shared" si="64"/>
        <v>1</v>
      </c>
      <c r="F1077" t="s">
        <v>1953</v>
      </c>
      <c r="G1077" t="str">
        <f>IFERROR(VLOOKUP($A1077,Sheet2!$A$2:$C$397,2,FALSE),"C")</f>
        <v>B+</v>
      </c>
      <c r="H1077">
        <f>IFERROR(VLOOKUP($A1077,Sheet2!$A$2:$C$397,3,FALSE),0)</f>
        <v>6.0699999999999997E-2</v>
      </c>
      <c r="I1077">
        <f>VLOOKUP($G1077,Sheet2!$F$4:$G$16,2,FALSE)</f>
        <v>3.3</v>
      </c>
      <c r="J1077">
        <f t="shared" si="65"/>
        <v>49.969650000000001</v>
      </c>
      <c r="K1077">
        <f t="shared" si="66"/>
        <v>49.030349999999999</v>
      </c>
      <c r="L1077">
        <f t="shared" si="67"/>
        <v>0.93930000000000291</v>
      </c>
    </row>
    <row r="1078" spans="1:12" x14ac:dyDescent="0.3">
      <c r="A1078" t="s">
        <v>366</v>
      </c>
      <c r="B1078" t="s">
        <v>551</v>
      </c>
      <c r="C1078">
        <v>46</v>
      </c>
      <c r="D1078">
        <v>48</v>
      </c>
      <c r="E1078">
        <f t="shared" si="64"/>
        <v>-2</v>
      </c>
      <c r="F1078" t="s">
        <v>1953</v>
      </c>
      <c r="G1078" t="str">
        <f>IFERROR(VLOOKUP($A1078,Sheet2!$A$2:$C$397,2,FALSE),"C")</f>
        <v>A</v>
      </c>
      <c r="H1078">
        <f>IFERROR(VLOOKUP($A1078,Sheet2!$A$2:$C$397,3,FALSE),0)</f>
        <v>-1.5</v>
      </c>
      <c r="I1078">
        <f>VLOOKUP($G1078,Sheet2!$F$4:$G$16,2,FALSE)</f>
        <v>4</v>
      </c>
      <c r="J1078">
        <f t="shared" si="65"/>
        <v>46.75</v>
      </c>
      <c r="K1078">
        <f t="shared" si="66"/>
        <v>47.25</v>
      </c>
      <c r="L1078">
        <f t="shared" si="67"/>
        <v>-0.5</v>
      </c>
    </row>
    <row r="1079" spans="1:12" x14ac:dyDescent="0.3">
      <c r="A1079" t="s">
        <v>13</v>
      </c>
      <c r="B1079" t="s">
        <v>551</v>
      </c>
      <c r="C1079">
        <v>46</v>
      </c>
      <c r="D1079">
        <v>52</v>
      </c>
      <c r="E1079">
        <f t="shared" si="64"/>
        <v>-6</v>
      </c>
      <c r="F1079" t="s">
        <v>1953</v>
      </c>
      <c r="G1079" t="str">
        <f>IFERROR(VLOOKUP($A1079,Sheet2!$A$2:$C$397,2,FALSE),"C")</f>
        <v>A+</v>
      </c>
      <c r="H1079">
        <f>IFERROR(VLOOKUP($A1079,Sheet2!$A$2:$C$397,3,FALSE),0)</f>
        <v>0.61341175999999997</v>
      </c>
      <c r="I1079">
        <f>VLOOKUP($G1079,Sheet2!$F$4:$G$16,2,FALSE)</f>
        <v>4</v>
      </c>
      <c r="J1079">
        <f t="shared" si="65"/>
        <v>45.693294119999997</v>
      </c>
      <c r="K1079">
        <f t="shared" si="66"/>
        <v>52.306705880000003</v>
      </c>
      <c r="L1079">
        <f t="shared" si="67"/>
        <v>-6.6134117600000053</v>
      </c>
    </row>
    <row r="1080" spans="1:12" x14ac:dyDescent="0.3">
      <c r="A1080" t="s">
        <v>0</v>
      </c>
      <c r="B1080" t="s">
        <v>555</v>
      </c>
      <c r="C1080">
        <v>43</v>
      </c>
      <c r="D1080">
        <v>53</v>
      </c>
      <c r="E1080">
        <f t="shared" si="64"/>
        <v>-10</v>
      </c>
      <c r="F1080" t="s">
        <v>1953</v>
      </c>
      <c r="G1080" t="str">
        <f>IFERROR(VLOOKUP($A1080,Sheet2!$A$2:$C$397,2,FALSE),"C")</f>
        <v>B</v>
      </c>
      <c r="H1080">
        <f>IFERROR(VLOOKUP($A1080,Sheet2!$A$2:$C$397,3,FALSE),0)</f>
        <v>-0.90473683999999999</v>
      </c>
      <c r="I1080">
        <f>VLOOKUP($G1080,Sheet2!$F$4:$G$16,2,FALSE)</f>
        <v>3</v>
      </c>
      <c r="J1080">
        <f t="shared" si="65"/>
        <v>43.452368419999999</v>
      </c>
      <c r="K1080">
        <f t="shared" si="66"/>
        <v>52.547631580000001</v>
      </c>
      <c r="L1080">
        <f t="shared" si="67"/>
        <v>-9.0952631600000018</v>
      </c>
    </row>
    <row r="1081" spans="1:12" x14ac:dyDescent="0.3">
      <c r="A1081" t="s">
        <v>1832</v>
      </c>
      <c r="B1081" t="s">
        <v>555</v>
      </c>
      <c r="C1081">
        <v>46</v>
      </c>
      <c r="D1081">
        <v>49</v>
      </c>
      <c r="E1081">
        <f t="shared" si="64"/>
        <v>-3</v>
      </c>
      <c r="F1081" t="s">
        <v>1953</v>
      </c>
      <c r="G1081" t="str">
        <f>IFERROR(VLOOKUP($A1081,Sheet2!$A$2:$C$397,2,FALSE),"C")</f>
        <v>C</v>
      </c>
      <c r="H1081">
        <f>IFERROR(VLOOKUP($A1081,Sheet2!$A$2:$C$397,3,FALSE),0)</f>
        <v>0</v>
      </c>
      <c r="I1081">
        <f>VLOOKUP($G1081,Sheet2!$F$4:$G$16,2,FALSE)</f>
        <v>2</v>
      </c>
      <c r="J1081">
        <f t="shared" si="65"/>
        <v>46</v>
      </c>
      <c r="K1081">
        <f t="shared" si="66"/>
        <v>49</v>
      </c>
      <c r="L1081">
        <f t="shared" si="67"/>
        <v>-3</v>
      </c>
    </row>
    <row r="1082" spans="1:12" x14ac:dyDescent="0.3">
      <c r="A1082" t="s">
        <v>4</v>
      </c>
      <c r="B1082" t="s">
        <v>555</v>
      </c>
      <c r="C1082">
        <v>45</v>
      </c>
      <c r="D1082">
        <v>49</v>
      </c>
      <c r="E1082">
        <f t="shared" si="64"/>
        <v>-4</v>
      </c>
      <c r="F1082" t="s">
        <v>1953</v>
      </c>
      <c r="G1082" t="str">
        <f>IFERROR(VLOOKUP($A1082,Sheet2!$A$2:$C$397,2,FALSE),"C")</f>
        <v>A-</v>
      </c>
      <c r="H1082">
        <f>IFERROR(VLOOKUP($A1082,Sheet2!$A$2:$C$397,3,FALSE),0)</f>
        <v>0.80923076999999999</v>
      </c>
      <c r="I1082">
        <f>VLOOKUP($G1082,Sheet2!$F$4:$G$16,2,FALSE)</f>
        <v>3.7</v>
      </c>
      <c r="J1082">
        <f t="shared" si="65"/>
        <v>44.595384615</v>
      </c>
      <c r="K1082">
        <f t="shared" si="66"/>
        <v>49.404615385</v>
      </c>
      <c r="L1082">
        <f t="shared" si="67"/>
        <v>-4.8092307699999992</v>
      </c>
    </row>
    <row r="1083" spans="1:12" x14ac:dyDescent="0.3">
      <c r="A1083" t="s">
        <v>457</v>
      </c>
      <c r="B1083" t="s">
        <v>560</v>
      </c>
      <c r="C1083">
        <v>47</v>
      </c>
      <c r="D1083">
        <v>45</v>
      </c>
      <c r="E1083">
        <f t="shared" si="64"/>
        <v>2</v>
      </c>
      <c r="F1083" t="s">
        <v>1953</v>
      </c>
      <c r="G1083" t="str">
        <f>IFERROR(VLOOKUP($A1083,Sheet2!$A$2:$C$397,2,FALSE),"C")</f>
        <v>C</v>
      </c>
      <c r="H1083">
        <f>IFERROR(VLOOKUP($A1083,Sheet2!$A$2:$C$397,3,FALSE),0)</f>
        <v>0</v>
      </c>
      <c r="I1083">
        <f>VLOOKUP($G1083,Sheet2!$F$4:$G$16,2,FALSE)</f>
        <v>2</v>
      </c>
      <c r="J1083">
        <f t="shared" si="65"/>
        <v>47</v>
      </c>
      <c r="K1083">
        <f t="shared" si="66"/>
        <v>45</v>
      </c>
      <c r="L1083">
        <f t="shared" si="67"/>
        <v>2</v>
      </c>
    </row>
    <row r="1084" spans="1:12" x14ac:dyDescent="0.3">
      <c r="A1084" t="s">
        <v>5</v>
      </c>
      <c r="B1084" t="s">
        <v>1940</v>
      </c>
      <c r="C1084">
        <v>48</v>
      </c>
      <c r="D1084">
        <v>44</v>
      </c>
      <c r="E1084">
        <f t="shared" si="64"/>
        <v>4</v>
      </c>
      <c r="F1084" t="s">
        <v>1953</v>
      </c>
      <c r="G1084" t="str">
        <f>IFERROR(VLOOKUP($A1084,Sheet2!$A$2:$C$397,2,FALSE),"C")</f>
        <v>A-</v>
      </c>
      <c r="H1084">
        <f>IFERROR(VLOOKUP($A1084,Sheet2!$A$2:$C$397,3,FALSE),0)</f>
        <v>0.43547944999999999</v>
      </c>
      <c r="I1084">
        <f>VLOOKUP($G1084,Sheet2!$F$4:$G$16,2,FALSE)</f>
        <v>3.7</v>
      </c>
      <c r="J1084">
        <f t="shared" si="65"/>
        <v>47.782260274999999</v>
      </c>
      <c r="K1084">
        <f t="shared" si="66"/>
        <v>44.217739725000001</v>
      </c>
      <c r="L1084">
        <f t="shared" si="67"/>
        <v>3.5645205499999975</v>
      </c>
    </row>
    <row r="1085" spans="1:12" x14ac:dyDescent="0.3">
      <c r="A1085" t="s">
        <v>10</v>
      </c>
      <c r="B1085" t="s">
        <v>562</v>
      </c>
      <c r="C1085">
        <v>45</v>
      </c>
      <c r="D1085">
        <v>52</v>
      </c>
      <c r="E1085">
        <f t="shared" si="64"/>
        <v>-7</v>
      </c>
      <c r="F1085" t="s">
        <v>1953</v>
      </c>
      <c r="G1085" t="str">
        <f>IFERROR(VLOOKUP($A1085,Sheet2!$A$2:$C$397,2,FALSE),"C")</f>
        <v>B+</v>
      </c>
      <c r="H1085">
        <f>IFERROR(VLOOKUP($A1085,Sheet2!$A$2:$C$397,3,FALSE),0)</f>
        <v>0.59550000000000003</v>
      </c>
      <c r="I1085">
        <f>VLOOKUP($G1085,Sheet2!$F$4:$G$16,2,FALSE)</f>
        <v>3.3</v>
      </c>
      <c r="J1085">
        <f t="shared" si="65"/>
        <v>44.702249999999999</v>
      </c>
      <c r="K1085">
        <f t="shared" si="66"/>
        <v>52.297750000000001</v>
      </c>
      <c r="L1085">
        <f t="shared" si="67"/>
        <v>-7.5955000000000013</v>
      </c>
    </row>
    <row r="1086" spans="1:12" x14ac:dyDescent="0.3">
      <c r="A1086" t="s">
        <v>445</v>
      </c>
      <c r="B1086" t="s">
        <v>565</v>
      </c>
      <c r="C1086">
        <v>46</v>
      </c>
      <c r="D1086">
        <v>45</v>
      </c>
      <c r="E1086">
        <f t="shared" si="64"/>
        <v>1</v>
      </c>
      <c r="F1086" t="s">
        <v>1953</v>
      </c>
      <c r="G1086" t="str">
        <f>IFERROR(VLOOKUP($A1086,Sheet2!$A$2:$C$397,2,FALSE),"C")</f>
        <v>C</v>
      </c>
      <c r="H1086">
        <f>IFERROR(VLOOKUP($A1086,Sheet2!$A$2:$C$397,3,FALSE),0)</f>
        <v>0</v>
      </c>
      <c r="I1086">
        <f>VLOOKUP($G1086,Sheet2!$F$4:$G$16,2,FALSE)</f>
        <v>2</v>
      </c>
      <c r="J1086">
        <f t="shared" si="65"/>
        <v>46</v>
      </c>
      <c r="K1086">
        <f t="shared" si="66"/>
        <v>45</v>
      </c>
      <c r="L1086">
        <f t="shared" si="67"/>
        <v>1</v>
      </c>
    </row>
    <row r="1087" spans="1:12" x14ac:dyDescent="0.3">
      <c r="A1087" t="s">
        <v>6</v>
      </c>
      <c r="B1087" t="s">
        <v>567</v>
      </c>
      <c r="C1087">
        <v>49</v>
      </c>
      <c r="D1087">
        <v>50</v>
      </c>
      <c r="E1087">
        <f t="shared" si="64"/>
        <v>-1</v>
      </c>
      <c r="F1087" t="s">
        <v>1953</v>
      </c>
      <c r="G1087" t="str">
        <f>IFERROR(VLOOKUP($A1087,Sheet2!$A$2:$C$397,2,FALSE),"C")</f>
        <v>B</v>
      </c>
      <c r="H1087">
        <f>IFERROR(VLOOKUP($A1087,Sheet2!$A$2:$C$397,3,FALSE),0)</f>
        <v>0.25490195999999998</v>
      </c>
      <c r="I1087">
        <f>VLOOKUP($G1087,Sheet2!$F$4:$G$16,2,FALSE)</f>
        <v>3</v>
      </c>
      <c r="J1087">
        <f t="shared" si="65"/>
        <v>48.872549020000001</v>
      </c>
      <c r="K1087">
        <f t="shared" si="66"/>
        <v>50.127450979999999</v>
      </c>
      <c r="L1087">
        <f t="shared" si="67"/>
        <v>-1.254901959999998</v>
      </c>
    </row>
    <row r="1088" spans="1:12" x14ac:dyDescent="0.3">
      <c r="A1088" t="s">
        <v>366</v>
      </c>
      <c r="B1088" t="s">
        <v>570</v>
      </c>
      <c r="C1088">
        <v>43</v>
      </c>
      <c r="D1088">
        <v>49</v>
      </c>
      <c r="E1088">
        <f t="shared" si="64"/>
        <v>-6</v>
      </c>
      <c r="F1088" t="s">
        <v>1953</v>
      </c>
      <c r="G1088" t="str">
        <f>IFERROR(VLOOKUP($A1088,Sheet2!$A$2:$C$397,2,FALSE),"C")</f>
        <v>A</v>
      </c>
      <c r="H1088">
        <f>IFERROR(VLOOKUP($A1088,Sheet2!$A$2:$C$397,3,FALSE),0)</f>
        <v>-1.5</v>
      </c>
      <c r="I1088">
        <f>VLOOKUP($G1088,Sheet2!$F$4:$G$16,2,FALSE)</f>
        <v>4</v>
      </c>
      <c r="J1088">
        <f t="shared" si="65"/>
        <v>43.75</v>
      </c>
      <c r="K1088">
        <f t="shared" si="66"/>
        <v>48.25</v>
      </c>
      <c r="L1088">
        <f t="shared" si="67"/>
        <v>-4.5</v>
      </c>
    </row>
    <row r="1089" spans="1:12" x14ac:dyDescent="0.3">
      <c r="A1089" t="s">
        <v>9</v>
      </c>
      <c r="B1089" t="s">
        <v>571</v>
      </c>
      <c r="C1089">
        <v>47</v>
      </c>
      <c r="D1089">
        <v>51</v>
      </c>
      <c r="E1089">
        <f t="shared" si="64"/>
        <v>-4</v>
      </c>
      <c r="F1089" t="s">
        <v>1953</v>
      </c>
      <c r="G1089" t="str">
        <f>IFERROR(VLOOKUP($A1089,Sheet2!$A$2:$C$397,2,FALSE),"C")</f>
        <v>B+</v>
      </c>
      <c r="H1089">
        <f>IFERROR(VLOOKUP($A1089,Sheet2!$A$2:$C$397,3,FALSE),0)</f>
        <v>6.0699999999999997E-2</v>
      </c>
      <c r="I1089">
        <f>VLOOKUP($G1089,Sheet2!$F$4:$G$16,2,FALSE)</f>
        <v>3.3</v>
      </c>
      <c r="J1089">
        <f t="shared" si="65"/>
        <v>46.969650000000001</v>
      </c>
      <c r="K1089">
        <f t="shared" si="66"/>
        <v>51.030349999999999</v>
      </c>
      <c r="L1089">
        <f t="shared" si="67"/>
        <v>-4.0606999999999971</v>
      </c>
    </row>
    <row r="1090" spans="1:12" x14ac:dyDescent="0.3">
      <c r="A1090" t="s">
        <v>4</v>
      </c>
      <c r="B1090" t="s">
        <v>682</v>
      </c>
      <c r="C1090">
        <v>47</v>
      </c>
      <c r="D1090">
        <v>48</v>
      </c>
      <c r="E1090">
        <f t="shared" si="64"/>
        <v>-1</v>
      </c>
      <c r="F1090" t="s">
        <v>1953</v>
      </c>
      <c r="G1090" t="str">
        <f>IFERROR(VLOOKUP($A1090,Sheet2!$A$2:$C$397,2,FALSE),"C")</f>
        <v>A-</v>
      </c>
      <c r="H1090">
        <f>IFERROR(VLOOKUP($A1090,Sheet2!$A$2:$C$397,3,FALSE),0)</f>
        <v>0.80923076999999999</v>
      </c>
      <c r="I1090">
        <f>VLOOKUP($G1090,Sheet2!$F$4:$G$16,2,FALSE)</f>
        <v>3.7</v>
      </c>
      <c r="J1090">
        <f t="shared" si="65"/>
        <v>46.595384615</v>
      </c>
      <c r="K1090">
        <f t="shared" si="66"/>
        <v>48.404615385</v>
      </c>
      <c r="L1090">
        <f t="shared" si="67"/>
        <v>-1.8092307699999992</v>
      </c>
    </row>
    <row r="1091" spans="1:12" x14ac:dyDescent="0.3">
      <c r="A1091" t="s">
        <v>0</v>
      </c>
      <c r="B1091" t="s">
        <v>576</v>
      </c>
      <c r="C1091">
        <v>41</v>
      </c>
      <c r="D1091">
        <v>53</v>
      </c>
      <c r="E1091">
        <f t="shared" ref="E1091:E1154" si="68">C1091-D1091</f>
        <v>-12</v>
      </c>
      <c r="F1091" t="s">
        <v>1953</v>
      </c>
      <c r="G1091" t="str">
        <f>IFERROR(VLOOKUP($A1091,Sheet2!$A$2:$C$397,2,FALSE),"C")</f>
        <v>B</v>
      </c>
      <c r="H1091">
        <f>IFERROR(VLOOKUP($A1091,Sheet2!$A$2:$C$397,3,FALSE),0)</f>
        <v>-0.90473683999999999</v>
      </c>
      <c r="I1091">
        <f>VLOOKUP($G1091,Sheet2!$F$4:$G$16,2,FALSE)</f>
        <v>3</v>
      </c>
      <c r="J1091">
        <f t="shared" ref="J1091:J1154" si="69">IF(OR($F1091="Bush",$F1091="Trump"),C1091+(H1091/2),C1091-(H1091/2))</f>
        <v>41.452368419999999</v>
      </c>
      <c r="K1091">
        <f t="shared" ref="K1091:K1154" si="70">IF(OR($F1091="Bush",$F1091="Trump"),D1091-(H1091/2),D1091+(H1091/2))</f>
        <v>52.547631580000001</v>
      </c>
      <c r="L1091">
        <f t="shared" ref="L1091:L1154" si="71">J1091-K1091</f>
        <v>-11.095263160000002</v>
      </c>
    </row>
    <row r="1092" spans="1:12" x14ac:dyDescent="0.3">
      <c r="A1092" t="s">
        <v>11</v>
      </c>
      <c r="B1092" t="s">
        <v>574</v>
      </c>
      <c r="C1092">
        <v>47</v>
      </c>
      <c r="D1092">
        <v>41</v>
      </c>
      <c r="E1092">
        <f t="shared" si="68"/>
        <v>6</v>
      </c>
      <c r="F1092" t="s">
        <v>1953</v>
      </c>
      <c r="G1092" t="str">
        <f>IFERROR(VLOOKUP($A1092,Sheet2!$A$2:$C$397,2,FALSE),"C")</f>
        <v>B-</v>
      </c>
      <c r="H1092">
        <f>IFERROR(VLOOKUP($A1092,Sheet2!$A$2:$C$397,3,FALSE),0)</f>
        <v>0.62980391999999996</v>
      </c>
      <c r="I1092">
        <f>VLOOKUP($G1092,Sheet2!$F$4:$G$16,2,FALSE)</f>
        <v>2.7</v>
      </c>
      <c r="J1092">
        <f t="shared" si="69"/>
        <v>46.68509804</v>
      </c>
      <c r="K1092">
        <f t="shared" si="70"/>
        <v>41.31490196</v>
      </c>
      <c r="L1092">
        <f t="shared" si="71"/>
        <v>5.3701960799999995</v>
      </c>
    </row>
    <row r="1093" spans="1:12" x14ac:dyDescent="0.3">
      <c r="A1093" t="s">
        <v>366</v>
      </c>
      <c r="B1093" t="s">
        <v>578</v>
      </c>
      <c r="C1093">
        <v>43</v>
      </c>
      <c r="D1093">
        <v>50</v>
      </c>
      <c r="E1093">
        <f t="shared" si="68"/>
        <v>-7</v>
      </c>
      <c r="F1093" t="s">
        <v>1953</v>
      </c>
      <c r="G1093" t="str">
        <f>IFERROR(VLOOKUP($A1093,Sheet2!$A$2:$C$397,2,FALSE),"C")</f>
        <v>A</v>
      </c>
      <c r="H1093">
        <f>IFERROR(VLOOKUP($A1093,Sheet2!$A$2:$C$397,3,FALSE),0)</f>
        <v>-1.5</v>
      </c>
      <c r="I1093">
        <f>VLOOKUP($G1093,Sheet2!$F$4:$G$16,2,FALSE)</f>
        <v>4</v>
      </c>
      <c r="J1093">
        <f t="shared" si="69"/>
        <v>43.75</v>
      </c>
      <c r="K1093">
        <f t="shared" si="70"/>
        <v>49.25</v>
      </c>
      <c r="L1093">
        <f t="shared" si="71"/>
        <v>-5.5</v>
      </c>
    </row>
    <row r="1094" spans="1:12" x14ac:dyDescent="0.3">
      <c r="A1094" t="s">
        <v>10</v>
      </c>
      <c r="B1094" t="s">
        <v>579</v>
      </c>
      <c r="C1094">
        <v>48</v>
      </c>
      <c r="D1094">
        <v>48</v>
      </c>
      <c r="E1094">
        <f t="shared" si="68"/>
        <v>0</v>
      </c>
      <c r="F1094" t="s">
        <v>1953</v>
      </c>
      <c r="G1094" t="str">
        <f>IFERROR(VLOOKUP($A1094,Sheet2!$A$2:$C$397,2,FALSE),"C")</f>
        <v>B+</v>
      </c>
      <c r="H1094">
        <f>IFERROR(VLOOKUP($A1094,Sheet2!$A$2:$C$397,3,FALSE),0)</f>
        <v>0.59550000000000003</v>
      </c>
      <c r="I1094">
        <f>VLOOKUP($G1094,Sheet2!$F$4:$G$16,2,FALSE)</f>
        <v>3.3</v>
      </c>
      <c r="J1094">
        <f t="shared" si="69"/>
        <v>47.702249999999999</v>
      </c>
      <c r="K1094">
        <f t="shared" si="70"/>
        <v>48.297750000000001</v>
      </c>
      <c r="L1094">
        <f t="shared" si="71"/>
        <v>-0.59550000000000125</v>
      </c>
    </row>
    <row r="1095" spans="1:12" x14ac:dyDescent="0.3">
      <c r="A1095" t="s">
        <v>9</v>
      </c>
      <c r="B1095" t="s">
        <v>582</v>
      </c>
      <c r="C1095">
        <v>47</v>
      </c>
      <c r="D1095">
        <v>50</v>
      </c>
      <c r="E1095">
        <f t="shared" si="68"/>
        <v>-3</v>
      </c>
      <c r="F1095" t="s">
        <v>1953</v>
      </c>
      <c r="G1095" t="str">
        <f>IFERROR(VLOOKUP($A1095,Sheet2!$A$2:$C$397,2,FALSE),"C")</f>
        <v>B+</v>
      </c>
      <c r="H1095">
        <f>IFERROR(VLOOKUP($A1095,Sheet2!$A$2:$C$397,3,FALSE),0)</f>
        <v>6.0699999999999997E-2</v>
      </c>
      <c r="I1095">
        <f>VLOOKUP($G1095,Sheet2!$F$4:$G$16,2,FALSE)</f>
        <v>3.3</v>
      </c>
      <c r="J1095">
        <f t="shared" si="69"/>
        <v>46.969650000000001</v>
      </c>
      <c r="K1095">
        <f t="shared" si="70"/>
        <v>50.030349999999999</v>
      </c>
      <c r="L1095">
        <f t="shared" si="71"/>
        <v>-3.0606999999999971</v>
      </c>
    </row>
    <row r="1096" spans="1:12" x14ac:dyDescent="0.3">
      <c r="A1096" t="s">
        <v>15</v>
      </c>
      <c r="B1096" t="s">
        <v>584</v>
      </c>
      <c r="C1096">
        <v>44</v>
      </c>
      <c r="D1096">
        <v>48</v>
      </c>
      <c r="E1096">
        <f t="shared" si="68"/>
        <v>-4</v>
      </c>
      <c r="F1096" t="s">
        <v>1953</v>
      </c>
      <c r="G1096" t="str">
        <f>IFERROR(VLOOKUP($A1096,Sheet2!$A$2:$C$397,2,FALSE),"C")</f>
        <v>A-</v>
      </c>
      <c r="H1096">
        <f>IFERROR(VLOOKUP($A1096,Sheet2!$A$2:$C$397,3,FALSE),0)</f>
        <v>6.8150290000000002E-2</v>
      </c>
      <c r="I1096">
        <f>VLOOKUP($G1096,Sheet2!$F$4:$G$16,2,FALSE)</f>
        <v>3.7</v>
      </c>
      <c r="J1096">
        <f t="shared" si="69"/>
        <v>43.965924854999997</v>
      </c>
      <c r="K1096">
        <f t="shared" si="70"/>
        <v>48.034075145000003</v>
      </c>
      <c r="L1096">
        <f t="shared" si="71"/>
        <v>-4.0681502900000055</v>
      </c>
    </row>
    <row r="1097" spans="1:12" x14ac:dyDescent="0.3">
      <c r="A1097" t="s">
        <v>366</v>
      </c>
      <c r="B1097" t="s">
        <v>588</v>
      </c>
      <c r="C1097">
        <v>43</v>
      </c>
      <c r="D1097">
        <v>48</v>
      </c>
      <c r="E1097">
        <f t="shared" si="68"/>
        <v>-5</v>
      </c>
      <c r="F1097" t="s">
        <v>1953</v>
      </c>
      <c r="G1097" t="str">
        <f>IFERROR(VLOOKUP($A1097,Sheet2!$A$2:$C$397,2,FALSE),"C")</f>
        <v>A</v>
      </c>
      <c r="H1097">
        <f>IFERROR(VLOOKUP($A1097,Sheet2!$A$2:$C$397,3,FALSE),0)</f>
        <v>-1.5</v>
      </c>
      <c r="I1097">
        <f>VLOOKUP($G1097,Sheet2!$F$4:$G$16,2,FALSE)</f>
        <v>4</v>
      </c>
      <c r="J1097">
        <f t="shared" si="69"/>
        <v>43.75</v>
      </c>
      <c r="K1097">
        <f t="shared" si="70"/>
        <v>47.25</v>
      </c>
      <c r="L1097">
        <f t="shared" si="71"/>
        <v>-3.5</v>
      </c>
    </row>
    <row r="1098" spans="1:12" x14ac:dyDescent="0.3">
      <c r="A1098" t="s">
        <v>445</v>
      </c>
      <c r="B1098" t="s">
        <v>589</v>
      </c>
      <c r="C1098">
        <v>49</v>
      </c>
      <c r="D1098">
        <v>45</v>
      </c>
      <c r="E1098">
        <f t="shared" si="68"/>
        <v>4</v>
      </c>
      <c r="F1098" t="s">
        <v>1953</v>
      </c>
      <c r="G1098" t="str">
        <f>IFERROR(VLOOKUP($A1098,Sheet2!$A$2:$C$397,2,FALSE),"C")</f>
        <v>C</v>
      </c>
      <c r="H1098">
        <f>IFERROR(VLOOKUP($A1098,Sheet2!$A$2:$C$397,3,FALSE),0)</f>
        <v>0</v>
      </c>
      <c r="I1098">
        <f>VLOOKUP($G1098,Sheet2!$F$4:$G$16,2,FALSE)</f>
        <v>2</v>
      </c>
      <c r="J1098">
        <f t="shared" si="69"/>
        <v>49</v>
      </c>
      <c r="K1098">
        <f t="shared" si="70"/>
        <v>45</v>
      </c>
      <c r="L1098">
        <f t="shared" si="71"/>
        <v>4</v>
      </c>
    </row>
    <row r="1099" spans="1:12" x14ac:dyDescent="0.3">
      <c r="A1099" t="s">
        <v>5</v>
      </c>
      <c r="B1099" t="s">
        <v>590</v>
      </c>
      <c r="C1099">
        <v>44</v>
      </c>
      <c r="D1099">
        <v>44</v>
      </c>
      <c r="E1099">
        <f t="shared" si="68"/>
        <v>0</v>
      </c>
      <c r="F1099" t="s">
        <v>1953</v>
      </c>
      <c r="G1099" t="str">
        <f>IFERROR(VLOOKUP($A1099,Sheet2!$A$2:$C$397,2,FALSE),"C")</f>
        <v>A-</v>
      </c>
      <c r="H1099">
        <f>IFERROR(VLOOKUP($A1099,Sheet2!$A$2:$C$397,3,FALSE),0)</f>
        <v>0.43547944999999999</v>
      </c>
      <c r="I1099">
        <f>VLOOKUP($G1099,Sheet2!$F$4:$G$16,2,FALSE)</f>
        <v>3.7</v>
      </c>
      <c r="J1099">
        <f t="shared" si="69"/>
        <v>43.782260274999999</v>
      </c>
      <c r="K1099">
        <f t="shared" si="70"/>
        <v>44.217739725000001</v>
      </c>
      <c r="L1099">
        <f t="shared" si="71"/>
        <v>-0.43547945000000254</v>
      </c>
    </row>
    <row r="1100" spans="1:12" x14ac:dyDescent="0.3">
      <c r="A1100" t="s">
        <v>505</v>
      </c>
      <c r="B1100" t="s">
        <v>590</v>
      </c>
      <c r="C1100">
        <v>52</v>
      </c>
      <c r="D1100">
        <v>44</v>
      </c>
      <c r="E1100">
        <f t="shared" si="68"/>
        <v>8</v>
      </c>
      <c r="F1100" t="s">
        <v>1953</v>
      </c>
      <c r="G1100" t="str">
        <f>IFERROR(VLOOKUP($A1100,Sheet2!$A$2:$C$397,2,FALSE),"C")</f>
        <v>C</v>
      </c>
      <c r="H1100">
        <f>IFERROR(VLOOKUP($A1100,Sheet2!$A$2:$C$397,3,FALSE),0)</f>
        <v>0</v>
      </c>
      <c r="I1100">
        <f>VLOOKUP($G1100,Sheet2!$F$4:$G$16,2,FALSE)</f>
        <v>2</v>
      </c>
      <c r="J1100">
        <f t="shared" si="69"/>
        <v>52</v>
      </c>
      <c r="K1100">
        <f t="shared" si="70"/>
        <v>44</v>
      </c>
      <c r="L1100">
        <f t="shared" si="71"/>
        <v>8</v>
      </c>
    </row>
    <row r="1101" spans="1:12" x14ac:dyDescent="0.3">
      <c r="A1101" t="s">
        <v>13</v>
      </c>
      <c r="B1101" t="s">
        <v>592</v>
      </c>
      <c r="C1101">
        <v>50</v>
      </c>
      <c r="D1101">
        <v>47</v>
      </c>
      <c r="E1101">
        <f t="shared" si="68"/>
        <v>3</v>
      </c>
      <c r="F1101" t="s">
        <v>1953</v>
      </c>
      <c r="G1101" t="str">
        <f>IFERROR(VLOOKUP($A1101,Sheet2!$A$2:$C$397,2,FALSE),"C")</f>
        <v>A+</v>
      </c>
      <c r="H1101">
        <f>IFERROR(VLOOKUP($A1101,Sheet2!$A$2:$C$397,3,FALSE),0)</f>
        <v>0.61341175999999997</v>
      </c>
      <c r="I1101">
        <f>VLOOKUP($G1101,Sheet2!$F$4:$G$16,2,FALSE)</f>
        <v>4</v>
      </c>
      <c r="J1101">
        <f t="shared" si="69"/>
        <v>49.693294119999997</v>
      </c>
      <c r="K1101">
        <f t="shared" si="70"/>
        <v>47.306705880000003</v>
      </c>
      <c r="L1101">
        <f t="shared" si="71"/>
        <v>2.3865882399999947</v>
      </c>
    </row>
    <row r="1102" spans="1:12" x14ac:dyDescent="0.3">
      <c r="A1102" t="s">
        <v>366</v>
      </c>
      <c r="B1102" t="s">
        <v>594</v>
      </c>
      <c r="C1102">
        <v>47</v>
      </c>
      <c r="D1102">
        <v>45</v>
      </c>
      <c r="E1102">
        <f t="shared" si="68"/>
        <v>2</v>
      </c>
      <c r="F1102" t="s">
        <v>1953</v>
      </c>
      <c r="G1102" t="str">
        <f>IFERROR(VLOOKUP($A1102,Sheet2!$A$2:$C$397,2,FALSE),"C")</f>
        <v>A</v>
      </c>
      <c r="H1102">
        <f>IFERROR(VLOOKUP($A1102,Sheet2!$A$2:$C$397,3,FALSE),0)</f>
        <v>-1.5</v>
      </c>
      <c r="I1102">
        <f>VLOOKUP($G1102,Sheet2!$F$4:$G$16,2,FALSE)</f>
        <v>4</v>
      </c>
      <c r="J1102">
        <f t="shared" si="69"/>
        <v>47.75</v>
      </c>
      <c r="K1102">
        <f t="shared" si="70"/>
        <v>44.25</v>
      </c>
      <c r="L1102">
        <f t="shared" si="71"/>
        <v>3.5</v>
      </c>
    </row>
    <row r="1103" spans="1:12" x14ac:dyDescent="0.3">
      <c r="A1103" t="s">
        <v>457</v>
      </c>
      <c r="B1103" t="s">
        <v>1941</v>
      </c>
      <c r="C1103">
        <v>48</v>
      </c>
      <c r="D1103">
        <v>46</v>
      </c>
      <c r="E1103">
        <f t="shared" si="68"/>
        <v>2</v>
      </c>
      <c r="F1103" t="s">
        <v>1953</v>
      </c>
      <c r="G1103" t="str">
        <f>IFERROR(VLOOKUP($A1103,Sheet2!$A$2:$C$397,2,FALSE),"C")</f>
        <v>C</v>
      </c>
      <c r="H1103">
        <f>IFERROR(VLOOKUP($A1103,Sheet2!$A$2:$C$397,3,FALSE),0)</f>
        <v>0</v>
      </c>
      <c r="I1103">
        <f>VLOOKUP($G1103,Sheet2!$F$4:$G$16,2,FALSE)</f>
        <v>2</v>
      </c>
      <c r="J1103">
        <f t="shared" si="69"/>
        <v>48</v>
      </c>
      <c r="K1103">
        <f t="shared" si="70"/>
        <v>46</v>
      </c>
      <c r="L1103">
        <f t="shared" si="71"/>
        <v>2</v>
      </c>
    </row>
    <row r="1104" spans="1:12" x14ac:dyDescent="0.3">
      <c r="A1104" t="s">
        <v>12</v>
      </c>
      <c r="B1104" t="s">
        <v>1941</v>
      </c>
      <c r="C1104">
        <v>44</v>
      </c>
      <c r="D1104">
        <v>45</v>
      </c>
      <c r="E1104">
        <f t="shared" si="68"/>
        <v>-1</v>
      </c>
      <c r="F1104" t="s">
        <v>1953</v>
      </c>
      <c r="G1104" t="str">
        <f>IFERROR(VLOOKUP($A1104,Sheet2!$A$2:$C$397,2,FALSE),"C")</f>
        <v>A</v>
      </c>
      <c r="H1104">
        <f>IFERROR(VLOOKUP($A1104,Sheet2!$A$2:$C$397,3,FALSE),0)</f>
        <v>-0.45775194000000002</v>
      </c>
      <c r="I1104">
        <f>VLOOKUP($G1104,Sheet2!$F$4:$G$16,2,FALSE)</f>
        <v>4</v>
      </c>
      <c r="J1104">
        <f t="shared" si="69"/>
        <v>44.228875969999997</v>
      </c>
      <c r="K1104">
        <f t="shared" si="70"/>
        <v>44.771124030000003</v>
      </c>
      <c r="L1104">
        <f t="shared" si="71"/>
        <v>-0.54224806000000569</v>
      </c>
    </row>
    <row r="1105" spans="1:12" x14ac:dyDescent="0.3">
      <c r="A1105" t="s">
        <v>4</v>
      </c>
      <c r="B1105" t="s">
        <v>692</v>
      </c>
      <c r="C1105">
        <v>45</v>
      </c>
      <c r="D1105">
        <v>48</v>
      </c>
      <c r="E1105">
        <f t="shared" si="68"/>
        <v>-3</v>
      </c>
      <c r="F1105" t="s">
        <v>1953</v>
      </c>
      <c r="G1105" t="str">
        <f>IFERROR(VLOOKUP($A1105,Sheet2!$A$2:$C$397,2,FALSE),"C")</f>
        <v>A-</v>
      </c>
      <c r="H1105">
        <f>IFERROR(VLOOKUP($A1105,Sheet2!$A$2:$C$397,3,FALSE),0)</f>
        <v>0.80923076999999999</v>
      </c>
      <c r="I1105">
        <f>VLOOKUP($G1105,Sheet2!$F$4:$G$16,2,FALSE)</f>
        <v>3.7</v>
      </c>
      <c r="J1105">
        <f t="shared" si="69"/>
        <v>44.595384615</v>
      </c>
      <c r="K1105">
        <f t="shared" si="70"/>
        <v>48.404615385</v>
      </c>
      <c r="L1105">
        <f t="shared" si="71"/>
        <v>-3.8092307699999992</v>
      </c>
    </row>
    <row r="1106" spans="1:12" x14ac:dyDescent="0.3">
      <c r="A1106" t="s">
        <v>11</v>
      </c>
      <c r="B1106" t="s">
        <v>596</v>
      </c>
      <c r="C1106">
        <v>48</v>
      </c>
      <c r="D1106">
        <v>43</v>
      </c>
      <c r="E1106">
        <f t="shared" si="68"/>
        <v>5</v>
      </c>
      <c r="F1106" t="s">
        <v>1953</v>
      </c>
      <c r="G1106" t="str">
        <f>IFERROR(VLOOKUP($A1106,Sheet2!$A$2:$C$397,2,FALSE),"C")</f>
        <v>B-</v>
      </c>
      <c r="H1106">
        <f>IFERROR(VLOOKUP($A1106,Sheet2!$A$2:$C$397,3,FALSE),0)</f>
        <v>0.62980391999999996</v>
      </c>
      <c r="I1106">
        <f>VLOOKUP($G1106,Sheet2!$F$4:$G$16,2,FALSE)</f>
        <v>2.7</v>
      </c>
      <c r="J1106">
        <f t="shared" si="69"/>
        <v>47.68509804</v>
      </c>
      <c r="K1106">
        <f t="shared" si="70"/>
        <v>43.31490196</v>
      </c>
      <c r="L1106">
        <f t="shared" si="71"/>
        <v>4.3701960799999995</v>
      </c>
    </row>
    <row r="1107" spans="1:12" x14ac:dyDescent="0.3">
      <c r="A1107" t="s">
        <v>5</v>
      </c>
      <c r="B1107" t="s">
        <v>596</v>
      </c>
      <c r="C1107">
        <v>47</v>
      </c>
      <c r="D1107">
        <v>43</v>
      </c>
      <c r="E1107">
        <f t="shared" si="68"/>
        <v>4</v>
      </c>
      <c r="F1107" t="s">
        <v>1953</v>
      </c>
      <c r="G1107" t="str">
        <f>IFERROR(VLOOKUP($A1107,Sheet2!$A$2:$C$397,2,FALSE),"C")</f>
        <v>A-</v>
      </c>
      <c r="H1107">
        <f>IFERROR(VLOOKUP($A1107,Sheet2!$A$2:$C$397,3,FALSE),0)</f>
        <v>0.43547944999999999</v>
      </c>
      <c r="I1107">
        <f>VLOOKUP($G1107,Sheet2!$F$4:$G$16,2,FALSE)</f>
        <v>3.7</v>
      </c>
      <c r="J1107">
        <f t="shared" si="69"/>
        <v>46.782260274999999</v>
      </c>
      <c r="K1107">
        <f t="shared" si="70"/>
        <v>43.217739725000001</v>
      </c>
      <c r="L1107">
        <f t="shared" si="71"/>
        <v>3.5645205499999975</v>
      </c>
    </row>
    <row r="1108" spans="1:12" x14ac:dyDescent="0.3">
      <c r="A1108" t="s">
        <v>9</v>
      </c>
      <c r="B1108" t="s">
        <v>1942</v>
      </c>
      <c r="C1108">
        <v>50</v>
      </c>
      <c r="D1108">
        <v>48</v>
      </c>
      <c r="E1108">
        <f t="shared" si="68"/>
        <v>2</v>
      </c>
      <c r="F1108" t="s">
        <v>1953</v>
      </c>
      <c r="G1108" t="str">
        <f>IFERROR(VLOOKUP($A1108,Sheet2!$A$2:$C$397,2,FALSE),"C")</f>
        <v>B+</v>
      </c>
      <c r="H1108">
        <f>IFERROR(VLOOKUP($A1108,Sheet2!$A$2:$C$397,3,FALSE),0)</f>
        <v>6.0699999999999997E-2</v>
      </c>
      <c r="I1108">
        <f>VLOOKUP($G1108,Sheet2!$F$4:$G$16,2,FALSE)</f>
        <v>3.3</v>
      </c>
      <c r="J1108">
        <f t="shared" si="69"/>
        <v>49.969650000000001</v>
      </c>
      <c r="K1108">
        <f t="shared" si="70"/>
        <v>48.030349999999999</v>
      </c>
      <c r="L1108">
        <f t="shared" si="71"/>
        <v>1.9393000000000029</v>
      </c>
    </row>
    <row r="1109" spans="1:12" x14ac:dyDescent="0.3">
      <c r="A1109" t="s">
        <v>10</v>
      </c>
      <c r="B1109" t="s">
        <v>598</v>
      </c>
      <c r="C1109">
        <v>50</v>
      </c>
      <c r="D1109">
        <v>45</v>
      </c>
      <c r="E1109">
        <f t="shared" si="68"/>
        <v>5</v>
      </c>
      <c r="F1109" t="s">
        <v>1953</v>
      </c>
      <c r="G1109" t="str">
        <f>IFERROR(VLOOKUP($A1109,Sheet2!$A$2:$C$397,2,FALSE),"C")</f>
        <v>B+</v>
      </c>
      <c r="H1109">
        <f>IFERROR(VLOOKUP($A1109,Sheet2!$A$2:$C$397,3,FALSE),0)</f>
        <v>0.59550000000000003</v>
      </c>
      <c r="I1109">
        <f>VLOOKUP($G1109,Sheet2!$F$4:$G$16,2,FALSE)</f>
        <v>3.3</v>
      </c>
      <c r="J1109">
        <f t="shared" si="69"/>
        <v>49.702249999999999</v>
      </c>
      <c r="K1109">
        <f t="shared" si="70"/>
        <v>45.297750000000001</v>
      </c>
      <c r="L1109">
        <f t="shared" si="71"/>
        <v>4.4044999999999987</v>
      </c>
    </row>
    <row r="1110" spans="1:12" x14ac:dyDescent="0.3">
      <c r="A1110" t="s">
        <v>6</v>
      </c>
      <c r="B1110" t="s">
        <v>693</v>
      </c>
      <c r="C1110">
        <v>50</v>
      </c>
      <c r="D1110">
        <v>49</v>
      </c>
      <c r="E1110">
        <f t="shared" si="68"/>
        <v>1</v>
      </c>
      <c r="F1110" t="s">
        <v>1953</v>
      </c>
      <c r="G1110" t="str">
        <f>IFERROR(VLOOKUP($A1110,Sheet2!$A$2:$C$397,2,FALSE),"C")</f>
        <v>B</v>
      </c>
      <c r="H1110">
        <f>IFERROR(VLOOKUP($A1110,Sheet2!$A$2:$C$397,3,FALSE),0)</f>
        <v>0.25490195999999998</v>
      </c>
      <c r="I1110">
        <f>VLOOKUP($G1110,Sheet2!$F$4:$G$16,2,FALSE)</f>
        <v>3</v>
      </c>
      <c r="J1110">
        <f t="shared" si="69"/>
        <v>49.872549020000001</v>
      </c>
      <c r="K1110">
        <f t="shared" si="70"/>
        <v>49.127450979999999</v>
      </c>
      <c r="L1110">
        <f t="shared" si="71"/>
        <v>0.74509804000000202</v>
      </c>
    </row>
    <row r="1111" spans="1:12" x14ac:dyDescent="0.3">
      <c r="A1111" t="s">
        <v>366</v>
      </c>
      <c r="B1111" t="s">
        <v>600</v>
      </c>
      <c r="C1111">
        <v>46</v>
      </c>
      <c r="D1111">
        <v>45</v>
      </c>
      <c r="E1111">
        <f t="shared" si="68"/>
        <v>1</v>
      </c>
      <c r="F1111" t="s">
        <v>1953</v>
      </c>
      <c r="G1111" t="str">
        <f>IFERROR(VLOOKUP($A1111,Sheet2!$A$2:$C$397,2,FALSE),"C")</f>
        <v>A</v>
      </c>
      <c r="H1111">
        <f>IFERROR(VLOOKUP($A1111,Sheet2!$A$2:$C$397,3,FALSE),0)</f>
        <v>-1.5</v>
      </c>
      <c r="I1111">
        <f>VLOOKUP($G1111,Sheet2!$F$4:$G$16,2,FALSE)</f>
        <v>4</v>
      </c>
      <c r="J1111">
        <f t="shared" si="69"/>
        <v>46.75</v>
      </c>
      <c r="K1111">
        <f t="shared" si="70"/>
        <v>44.25</v>
      </c>
      <c r="L1111">
        <f t="shared" si="71"/>
        <v>2.5</v>
      </c>
    </row>
    <row r="1112" spans="1:12" x14ac:dyDescent="0.3">
      <c r="A1112" t="s">
        <v>13</v>
      </c>
      <c r="B1112" t="s">
        <v>601</v>
      </c>
      <c r="C1112">
        <v>52</v>
      </c>
      <c r="D1112">
        <v>45</v>
      </c>
      <c r="E1112">
        <f t="shared" si="68"/>
        <v>7</v>
      </c>
      <c r="F1112" t="s">
        <v>1953</v>
      </c>
      <c r="G1112" t="str">
        <f>IFERROR(VLOOKUP($A1112,Sheet2!$A$2:$C$397,2,FALSE),"C")</f>
        <v>A+</v>
      </c>
      <c r="H1112">
        <f>IFERROR(VLOOKUP($A1112,Sheet2!$A$2:$C$397,3,FALSE),0)</f>
        <v>0.61341175999999997</v>
      </c>
      <c r="I1112">
        <f>VLOOKUP($G1112,Sheet2!$F$4:$G$16,2,FALSE)</f>
        <v>4</v>
      </c>
      <c r="J1112">
        <f t="shared" si="69"/>
        <v>51.693294119999997</v>
      </c>
      <c r="K1112">
        <f t="shared" si="70"/>
        <v>45.306705880000003</v>
      </c>
      <c r="L1112">
        <f t="shared" si="71"/>
        <v>6.3865882399999947</v>
      </c>
    </row>
    <row r="1113" spans="1:12" x14ac:dyDescent="0.3">
      <c r="A1113" t="s">
        <v>0</v>
      </c>
      <c r="B1113" t="s">
        <v>1943</v>
      </c>
      <c r="C1113">
        <v>48</v>
      </c>
      <c r="D1113">
        <v>48</v>
      </c>
      <c r="E1113">
        <f t="shared" si="68"/>
        <v>0</v>
      </c>
      <c r="F1113" t="s">
        <v>1953</v>
      </c>
      <c r="G1113" t="str">
        <f>IFERROR(VLOOKUP($A1113,Sheet2!$A$2:$C$397,2,FALSE),"C")</f>
        <v>B</v>
      </c>
      <c r="H1113">
        <f>IFERROR(VLOOKUP($A1113,Sheet2!$A$2:$C$397,3,FALSE),0)</f>
        <v>-0.90473683999999999</v>
      </c>
      <c r="I1113">
        <f>VLOOKUP($G1113,Sheet2!$F$4:$G$16,2,FALSE)</f>
        <v>3</v>
      </c>
      <c r="J1113">
        <f t="shared" si="69"/>
        <v>48.452368419999999</v>
      </c>
      <c r="K1113">
        <f t="shared" si="70"/>
        <v>47.547631580000001</v>
      </c>
      <c r="L1113">
        <f t="shared" si="71"/>
        <v>0.90473683999999821</v>
      </c>
    </row>
    <row r="1114" spans="1:12" x14ac:dyDescent="0.3">
      <c r="A1114" t="s">
        <v>5</v>
      </c>
      <c r="B1114" t="s">
        <v>603</v>
      </c>
      <c r="C1114">
        <v>47</v>
      </c>
      <c r="D1114">
        <v>43</v>
      </c>
      <c r="E1114">
        <f t="shared" si="68"/>
        <v>4</v>
      </c>
      <c r="F1114" t="s">
        <v>1953</v>
      </c>
      <c r="G1114" t="str">
        <f>IFERROR(VLOOKUP($A1114,Sheet2!$A$2:$C$397,2,FALSE),"C")</f>
        <v>A-</v>
      </c>
      <c r="H1114">
        <f>IFERROR(VLOOKUP($A1114,Sheet2!$A$2:$C$397,3,FALSE),0)</f>
        <v>0.43547944999999999</v>
      </c>
      <c r="I1114">
        <f>VLOOKUP($G1114,Sheet2!$F$4:$G$16,2,FALSE)</f>
        <v>3.7</v>
      </c>
      <c r="J1114">
        <f t="shared" si="69"/>
        <v>46.782260274999999</v>
      </c>
      <c r="K1114">
        <f t="shared" si="70"/>
        <v>43.217739725000001</v>
      </c>
      <c r="L1114">
        <f t="shared" si="71"/>
        <v>3.5645205499999975</v>
      </c>
    </row>
    <row r="1115" spans="1:12" x14ac:dyDescent="0.3">
      <c r="A1115" t="s">
        <v>15</v>
      </c>
      <c r="B1115" t="s">
        <v>603</v>
      </c>
      <c r="C1115">
        <v>48</v>
      </c>
      <c r="D1115">
        <v>43</v>
      </c>
      <c r="E1115">
        <f t="shared" si="68"/>
        <v>5</v>
      </c>
      <c r="F1115" t="s">
        <v>1953</v>
      </c>
      <c r="G1115" t="str">
        <f>IFERROR(VLOOKUP($A1115,Sheet2!$A$2:$C$397,2,FALSE),"C")</f>
        <v>A-</v>
      </c>
      <c r="H1115">
        <f>IFERROR(VLOOKUP($A1115,Sheet2!$A$2:$C$397,3,FALSE),0)</f>
        <v>6.8150290000000002E-2</v>
      </c>
      <c r="I1115">
        <f>VLOOKUP($G1115,Sheet2!$F$4:$G$16,2,FALSE)</f>
        <v>3.7</v>
      </c>
      <c r="J1115">
        <f t="shared" si="69"/>
        <v>47.965924854999997</v>
      </c>
      <c r="K1115">
        <f t="shared" si="70"/>
        <v>43.034075145000003</v>
      </c>
      <c r="L1115">
        <f t="shared" si="71"/>
        <v>4.9318497099999945</v>
      </c>
    </row>
    <row r="1116" spans="1:12" x14ac:dyDescent="0.3">
      <c r="A1116" t="s">
        <v>9</v>
      </c>
      <c r="B1116" t="s">
        <v>605</v>
      </c>
      <c r="C1116">
        <v>51</v>
      </c>
      <c r="D1116">
        <v>46</v>
      </c>
      <c r="E1116">
        <f t="shared" si="68"/>
        <v>5</v>
      </c>
      <c r="F1116" t="s">
        <v>1953</v>
      </c>
      <c r="G1116" t="str">
        <f>IFERROR(VLOOKUP($A1116,Sheet2!$A$2:$C$397,2,FALSE),"C")</f>
        <v>B+</v>
      </c>
      <c r="H1116">
        <f>IFERROR(VLOOKUP($A1116,Sheet2!$A$2:$C$397,3,FALSE),0)</f>
        <v>6.0699999999999997E-2</v>
      </c>
      <c r="I1116">
        <f>VLOOKUP($G1116,Sheet2!$F$4:$G$16,2,FALSE)</f>
        <v>3.3</v>
      </c>
      <c r="J1116">
        <f t="shared" si="69"/>
        <v>50.969650000000001</v>
      </c>
      <c r="K1116">
        <f t="shared" si="70"/>
        <v>46.030349999999999</v>
      </c>
      <c r="L1116">
        <f t="shared" si="71"/>
        <v>4.9393000000000029</v>
      </c>
    </row>
    <row r="1117" spans="1:12" x14ac:dyDescent="0.3">
      <c r="A1117" t="s">
        <v>4</v>
      </c>
      <c r="B1117" t="s">
        <v>605</v>
      </c>
      <c r="C1117">
        <v>48</v>
      </c>
      <c r="D1117">
        <v>45</v>
      </c>
      <c r="E1117">
        <f t="shared" si="68"/>
        <v>3</v>
      </c>
      <c r="F1117" t="s">
        <v>1953</v>
      </c>
      <c r="G1117" t="str">
        <f>IFERROR(VLOOKUP($A1117,Sheet2!$A$2:$C$397,2,FALSE),"C")</f>
        <v>A-</v>
      </c>
      <c r="H1117">
        <f>IFERROR(VLOOKUP($A1117,Sheet2!$A$2:$C$397,3,FALSE),0)</f>
        <v>0.80923076999999999</v>
      </c>
      <c r="I1117">
        <f>VLOOKUP($G1117,Sheet2!$F$4:$G$16,2,FALSE)</f>
        <v>3.7</v>
      </c>
      <c r="J1117">
        <f t="shared" si="69"/>
        <v>47.595384615</v>
      </c>
      <c r="K1117">
        <f t="shared" si="70"/>
        <v>45.404615385</v>
      </c>
      <c r="L1117">
        <f t="shared" si="71"/>
        <v>2.1907692300000008</v>
      </c>
    </row>
    <row r="1118" spans="1:12" x14ac:dyDescent="0.3">
      <c r="A1118" t="s">
        <v>366</v>
      </c>
      <c r="B1118" t="s">
        <v>606</v>
      </c>
      <c r="C1118">
        <v>45</v>
      </c>
      <c r="D1118">
        <v>46</v>
      </c>
      <c r="E1118">
        <f t="shared" si="68"/>
        <v>-1</v>
      </c>
      <c r="F1118" t="s">
        <v>1953</v>
      </c>
      <c r="G1118" t="str">
        <f>IFERROR(VLOOKUP($A1118,Sheet2!$A$2:$C$397,2,FALSE),"C")</f>
        <v>A</v>
      </c>
      <c r="H1118">
        <f>IFERROR(VLOOKUP($A1118,Sheet2!$A$2:$C$397,3,FALSE),0)</f>
        <v>-1.5</v>
      </c>
      <c r="I1118">
        <f>VLOOKUP($G1118,Sheet2!$F$4:$G$16,2,FALSE)</f>
        <v>4</v>
      </c>
      <c r="J1118">
        <f t="shared" si="69"/>
        <v>45.75</v>
      </c>
      <c r="K1118">
        <f t="shared" si="70"/>
        <v>45.25</v>
      </c>
      <c r="L1118">
        <f t="shared" si="71"/>
        <v>0.5</v>
      </c>
    </row>
    <row r="1119" spans="1:12" x14ac:dyDescent="0.3">
      <c r="A1119" t="s">
        <v>6</v>
      </c>
      <c r="B1119" t="s">
        <v>1944</v>
      </c>
      <c r="C1119">
        <v>49</v>
      </c>
      <c r="D1119">
        <v>50</v>
      </c>
      <c r="E1119">
        <f t="shared" si="68"/>
        <v>-1</v>
      </c>
      <c r="F1119" t="s">
        <v>1953</v>
      </c>
      <c r="G1119" t="str">
        <f>IFERROR(VLOOKUP($A1119,Sheet2!$A$2:$C$397,2,FALSE),"C")</f>
        <v>B</v>
      </c>
      <c r="H1119">
        <f>IFERROR(VLOOKUP($A1119,Sheet2!$A$2:$C$397,3,FALSE),0)</f>
        <v>0.25490195999999998</v>
      </c>
      <c r="I1119">
        <f>VLOOKUP($G1119,Sheet2!$F$4:$G$16,2,FALSE)</f>
        <v>3</v>
      </c>
      <c r="J1119">
        <f t="shared" si="69"/>
        <v>48.872549020000001</v>
      </c>
      <c r="K1119">
        <f t="shared" si="70"/>
        <v>50.127450979999999</v>
      </c>
      <c r="L1119">
        <f t="shared" si="71"/>
        <v>-1.254901959999998</v>
      </c>
    </row>
    <row r="1120" spans="1:12" x14ac:dyDescent="0.3">
      <c r="A1120" t="s">
        <v>4</v>
      </c>
      <c r="B1120" t="s">
        <v>699</v>
      </c>
      <c r="C1120">
        <v>50</v>
      </c>
      <c r="D1120">
        <v>44</v>
      </c>
      <c r="E1120">
        <f t="shared" si="68"/>
        <v>6</v>
      </c>
      <c r="F1120" t="s">
        <v>1953</v>
      </c>
      <c r="G1120" t="str">
        <f>IFERROR(VLOOKUP($A1120,Sheet2!$A$2:$C$397,2,FALSE),"C")</f>
        <v>A-</v>
      </c>
      <c r="H1120">
        <f>IFERROR(VLOOKUP($A1120,Sheet2!$A$2:$C$397,3,FALSE),0)</f>
        <v>0.80923076999999999</v>
      </c>
      <c r="I1120">
        <f>VLOOKUP($G1120,Sheet2!$F$4:$G$16,2,FALSE)</f>
        <v>3.7</v>
      </c>
      <c r="J1120">
        <f t="shared" si="69"/>
        <v>49.595384615</v>
      </c>
      <c r="K1120">
        <f t="shared" si="70"/>
        <v>44.404615385</v>
      </c>
      <c r="L1120">
        <f t="shared" si="71"/>
        <v>5.1907692300000008</v>
      </c>
    </row>
    <row r="1121" spans="1:12" x14ac:dyDescent="0.3">
      <c r="A1121" t="s">
        <v>10</v>
      </c>
      <c r="B1121" t="s">
        <v>608</v>
      </c>
      <c r="C1121">
        <v>52</v>
      </c>
      <c r="D1121">
        <v>43</v>
      </c>
      <c r="E1121">
        <f t="shared" si="68"/>
        <v>9</v>
      </c>
      <c r="F1121" t="s">
        <v>1953</v>
      </c>
      <c r="G1121" t="str">
        <f>IFERROR(VLOOKUP($A1121,Sheet2!$A$2:$C$397,2,FALSE),"C")</f>
        <v>B+</v>
      </c>
      <c r="H1121">
        <f>IFERROR(VLOOKUP($A1121,Sheet2!$A$2:$C$397,3,FALSE),0)</f>
        <v>0.59550000000000003</v>
      </c>
      <c r="I1121">
        <f>VLOOKUP($G1121,Sheet2!$F$4:$G$16,2,FALSE)</f>
        <v>3.3</v>
      </c>
      <c r="J1121">
        <f t="shared" si="69"/>
        <v>51.702249999999999</v>
      </c>
      <c r="K1121">
        <f t="shared" si="70"/>
        <v>43.297750000000001</v>
      </c>
      <c r="L1121">
        <f t="shared" si="71"/>
        <v>8.4044999999999987</v>
      </c>
    </row>
    <row r="1122" spans="1:12" x14ac:dyDescent="0.3">
      <c r="A1122" t="s">
        <v>11</v>
      </c>
      <c r="B1122" t="s">
        <v>608</v>
      </c>
      <c r="C1122">
        <v>47</v>
      </c>
      <c r="D1122">
        <v>42</v>
      </c>
      <c r="E1122">
        <f t="shared" si="68"/>
        <v>5</v>
      </c>
      <c r="F1122" t="s">
        <v>1953</v>
      </c>
      <c r="G1122" t="str">
        <f>IFERROR(VLOOKUP($A1122,Sheet2!$A$2:$C$397,2,FALSE),"C")</f>
        <v>B-</v>
      </c>
      <c r="H1122">
        <f>IFERROR(VLOOKUP($A1122,Sheet2!$A$2:$C$397,3,FALSE),0)</f>
        <v>0.62980391999999996</v>
      </c>
      <c r="I1122">
        <f>VLOOKUP($G1122,Sheet2!$F$4:$G$16,2,FALSE)</f>
        <v>2.7</v>
      </c>
      <c r="J1122">
        <f t="shared" si="69"/>
        <v>46.68509804</v>
      </c>
      <c r="K1122">
        <f t="shared" si="70"/>
        <v>42.31490196</v>
      </c>
      <c r="L1122">
        <f t="shared" si="71"/>
        <v>4.3701960799999995</v>
      </c>
    </row>
    <row r="1123" spans="1:12" x14ac:dyDescent="0.3">
      <c r="A1123" t="s">
        <v>366</v>
      </c>
      <c r="B1123" t="s">
        <v>611</v>
      </c>
      <c r="C1123">
        <v>48</v>
      </c>
      <c r="D1123">
        <v>43</v>
      </c>
      <c r="E1123">
        <f t="shared" si="68"/>
        <v>5</v>
      </c>
      <c r="F1123" t="s">
        <v>1953</v>
      </c>
      <c r="G1123" t="str">
        <f>IFERROR(VLOOKUP($A1123,Sheet2!$A$2:$C$397,2,FALSE),"C")</f>
        <v>A</v>
      </c>
      <c r="H1123">
        <f>IFERROR(VLOOKUP($A1123,Sheet2!$A$2:$C$397,3,FALSE),0)</f>
        <v>-1.5</v>
      </c>
      <c r="I1123">
        <f>VLOOKUP($G1123,Sheet2!$F$4:$G$16,2,FALSE)</f>
        <v>4</v>
      </c>
      <c r="J1123">
        <f t="shared" si="69"/>
        <v>48.75</v>
      </c>
      <c r="K1123">
        <f t="shared" si="70"/>
        <v>42.25</v>
      </c>
      <c r="L1123">
        <f t="shared" si="71"/>
        <v>6.5</v>
      </c>
    </row>
    <row r="1124" spans="1:12" x14ac:dyDescent="0.3">
      <c r="A1124" t="s">
        <v>5</v>
      </c>
      <c r="B1124" t="s">
        <v>612</v>
      </c>
      <c r="C1124">
        <v>51</v>
      </c>
      <c r="D1124">
        <v>39</v>
      </c>
      <c r="E1124">
        <f t="shared" si="68"/>
        <v>12</v>
      </c>
      <c r="F1124" t="s">
        <v>1953</v>
      </c>
      <c r="G1124" t="str">
        <f>IFERROR(VLOOKUP($A1124,Sheet2!$A$2:$C$397,2,FALSE),"C")</f>
        <v>A-</v>
      </c>
      <c r="H1124">
        <f>IFERROR(VLOOKUP($A1124,Sheet2!$A$2:$C$397,3,FALSE),0)</f>
        <v>0.43547944999999999</v>
      </c>
      <c r="I1124">
        <f>VLOOKUP($G1124,Sheet2!$F$4:$G$16,2,FALSE)</f>
        <v>3.7</v>
      </c>
      <c r="J1124">
        <f t="shared" si="69"/>
        <v>50.782260274999999</v>
      </c>
      <c r="K1124">
        <f t="shared" si="70"/>
        <v>39.217739725000001</v>
      </c>
      <c r="L1124">
        <f t="shared" si="71"/>
        <v>11.564520549999997</v>
      </c>
    </row>
    <row r="1125" spans="1:12" x14ac:dyDescent="0.3">
      <c r="A1125" t="s">
        <v>1832</v>
      </c>
      <c r="B1125" t="s">
        <v>613</v>
      </c>
      <c r="C1125">
        <v>48</v>
      </c>
      <c r="D1125">
        <v>46</v>
      </c>
      <c r="E1125">
        <f t="shared" si="68"/>
        <v>2</v>
      </c>
      <c r="F1125" t="s">
        <v>1953</v>
      </c>
      <c r="G1125" t="str">
        <f>IFERROR(VLOOKUP($A1125,Sheet2!$A$2:$C$397,2,FALSE),"C")</f>
        <v>C</v>
      </c>
      <c r="H1125">
        <f>IFERROR(VLOOKUP($A1125,Sheet2!$A$2:$C$397,3,FALSE),0)</f>
        <v>0</v>
      </c>
      <c r="I1125">
        <f>VLOOKUP($G1125,Sheet2!$F$4:$G$16,2,FALSE)</f>
        <v>2</v>
      </c>
      <c r="J1125">
        <f t="shared" si="69"/>
        <v>48</v>
      </c>
      <c r="K1125">
        <f t="shared" si="70"/>
        <v>46</v>
      </c>
      <c r="L1125">
        <f t="shared" si="71"/>
        <v>2</v>
      </c>
    </row>
    <row r="1126" spans="1:12" x14ac:dyDescent="0.3">
      <c r="A1126" t="s">
        <v>11</v>
      </c>
      <c r="B1126" t="s">
        <v>613</v>
      </c>
      <c r="C1126">
        <v>47</v>
      </c>
      <c r="D1126">
        <v>42</v>
      </c>
      <c r="E1126">
        <f t="shared" si="68"/>
        <v>5</v>
      </c>
      <c r="F1126" t="s">
        <v>1953</v>
      </c>
      <c r="G1126" t="str">
        <f>IFERROR(VLOOKUP($A1126,Sheet2!$A$2:$C$397,2,FALSE),"C")</f>
        <v>B-</v>
      </c>
      <c r="H1126">
        <f>IFERROR(VLOOKUP($A1126,Sheet2!$A$2:$C$397,3,FALSE),0)</f>
        <v>0.62980391999999996</v>
      </c>
      <c r="I1126">
        <f>VLOOKUP($G1126,Sheet2!$F$4:$G$16,2,FALSE)</f>
        <v>2.7</v>
      </c>
      <c r="J1126">
        <f t="shared" si="69"/>
        <v>46.68509804</v>
      </c>
      <c r="K1126">
        <f t="shared" si="70"/>
        <v>42.31490196</v>
      </c>
      <c r="L1126">
        <f t="shared" si="71"/>
        <v>4.3701960799999995</v>
      </c>
    </row>
    <row r="1127" spans="1:12" x14ac:dyDescent="0.3">
      <c r="A1127" t="s">
        <v>13</v>
      </c>
      <c r="B1127" t="s">
        <v>615</v>
      </c>
      <c r="C1127">
        <v>54</v>
      </c>
      <c r="D1127">
        <v>44</v>
      </c>
      <c r="E1127">
        <f t="shared" si="68"/>
        <v>10</v>
      </c>
      <c r="F1127" t="s">
        <v>1953</v>
      </c>
      <c r="G1127" t="str">
        <f>IFERROR(VLOOKUP($A1127,Sheet2!$A$2:$C$397,2,FALSE),"C")</f>
        <v>A+</v>
      </c>
      <c r="H1127">
        <f>IFERROR(VLOOKUP($A1127,Sheet2!$A$2:$C$397,3,FALSE),0)</f>
        <v>0.61341175999999997</v>
      </c>
      <c r="I1127">
        <f>VLOOKUP($G1127,Sheet2!$F$4:$G$16,2,FALSE)</f>
        <v>4</v>
      </c>
      <c r="J1127">
        <f t="shared" si="69"/>
        <v>53.693294119999997</v>
      </c>
      <c r="K1127">
        <f t="shared" si="70"/>
        <v>44.306705880000003</v>
      </c>
      <c r="L1127">
        <f t="shared" si="71"/>
        <v>9.3865882399999947</v>
      </c>
    </row>
    <row r="1128" spans="1:12" x14ac:dyDescent="0.3">
      <c r="A1128" t="s">
        <v>366</v>
      </c>
      <c r="B1128" t="s">
        <v>616</v>
      </c>
      <c r="C1128">
        <v>46</v>
      </c>
      <c r="D1128">
        <v>46</v>
      </c>
      <c r="E1128">
        <f t="shared" si="68"/>
        <v>0</v>
      </c>
      <c r="F1128" t="s">
        <v>1953</v>
      </c>
      <c r="G1128" t="str">
        <f>IFERROR(VLOOKUP($A1128,Sheet2!$A$2:$C$397,2,FALSE),"C")</f>
        <v>A</v>
      </c>
      <c r="H1128">
        <f>IFERROR(VLOOKUP($A1128,Sheet2!$A$2:$C$397,3,FALSE),0)</f>
        <v>-1.5</v>
      </c>
      <c r="I1128">
        <f>VLOOKUP($G1128,Sheet2!$F$4:$G$16,2,FALSE)</f>
        <v>4</v>
      </c>
      <c r="J1128">
        <f t="shared" si="69"/>
        <v>46.75</v>
      </c>
      <c r="K1128">
        <f t="shared" si="70"/>
        <v>45.25</v>
      </c>
      <c r="L1128">
        <f t="shared" si="71"/>
        <v>1.5</v>
      </c>
    </row>
    <row r="1129" spans="1:12" x14ac:dyDescent="0.3">
      <c r="A1129" t="s">
        <v>15</v>
      </c>
      <c r="B1129" t="s">
        <v>703</v>
      </c>
      <c r="C1129">
        <v>44</v>
      </c>
      <c r="D1129">
        <v>46</v>
      </c>
      <c r="E1129">
        <f t="shared" si="68"/>
        <v>-2</v>
      </c>
      <c r="F1129" t="s">
        <v>1953</v>
      </c>
      <c r="G1129" t="str">
        <f>IFERROR(VLOOKUP($A1129,Sheet2!$A$2:$C$397,2,FALSE),"C")</f>
        <v>A-</v>
      </c>
      <c r="H1129">
        <f>IFERROR(VLOOKUP($A1129,Sheet2!$A$2:$C$397,3,FALSE),0)</f>
        <v>6.8150290000000002E-2</v>
      </c>
      <c r="I1129">
        <f>VLOOKUP($G1129,Sheet2!$F$4:$G$16,2,FALSE)</f>
        <v>3.7</v>
      </c>
      <c r="J1129">
        <f t="shared" si="69"/>
        <v>43.965924854999997</v>
      </c>
      <c r="K1129">
        <f t="shared" si="70"/>
        <v>46.034075145000003</v>
      </c>
      <c r="L1129">
        <f t="shared" si="71"/>
        <v>-2.0681502900000055</v>
      </c>
    </row>
    <row r="1130" spans="1:12" x14ac:dyDescent="0.3">
      <c r="A1130" t="s">
        <v>6</v>
      </c>
      <c r="B1130" t="s">
        <v>704</v>
      </c>
      <c r="C1130">
        <v>49</v>
      </c>
      <c r="D1130">
        <v>50</v>
      </c>
      <c r="E1130">
        <f t="shared" si="68"/>
        <v>-1</v>
      </c>
      <c r="F1130" t="s">
        <v>1953</v>
      </c>
      <c r="G1130" t="str">
        <f>IFERROR(VLOOKUP($A1130,Sheet2!$A$2:$C$397,2,FALSE),"C")</f>
        <v>B</v>
      </c>
      <c r="H1130">
        <f>IFERROR(VLOOKUP($A1130,Sheet2!$A$2:$C$397,3,FALSE),0)</f>
        <v>0.25490195999999998</v>
      </c>
      <c r="I1130">
        <f>VLOOKUP($G1130,Sheet2!$F$4:$G$16,2,FALSE)</f>
        <v>3</v>
      </c>
      <c r="J1130">
        <f t="shared" si="69"/>
        <v>48.872549020000001</v>
      </c>
      <c r="K1130">
        <f t="shared" si="70"/>
        <v>50.127450979999999</v>
      </c>
      <c r="L1130">
        <f t="shared" si="71"/>
        <v>-1.254901959999998</v>
      </c>
    </row>
    <row r="1131" spans="1:12" x14ac:dyDescent="0.3">
      <c r="A1131" t="s">
        <v>9</v>
      </c>
      <c r="B1131" t="s">
        <v>618</v>
      </c>
      <c r="C1131">
        <v>51</v>
      </c>
      <c r="D1131">
        <v>47</v>
      </c>
      <c r="E1131">
        <f t="shared" si="68"/>
        <v>4</v>
      </c>
      <c r="F1131" t="s">
        <v>1953</v>
      </c>
      <c r="G1131" t="str">
        <f>IFERROR(VLOOKUP($A1131,Sheet2!$A$2:$C$397,2,FALSE),"C")</f>
        <v>B+</v>
      </c>
      <c r="H1131">
        <f>IFERROR(VLOOKUP($A1131,Sheet2!$A$2:$C$397,3,FALSE),0)</f>
        <v>6.0699999999999997E-2</v>
      </c>
      <c r="I1131">
        <f>VLOOKUP($G1131,Sheet2!$F$4:$G$16,2,FALSE)</f>
        <v>3.3</v>
      </c>
      <c r="J1131">
        <f t="shared" si="69"/>
        <v>50.969650000000001</v>
      </c>
      <c r="K1131">
        <f t="shared" si="70"/>
        <v>47.030349999999999</v>
      </c>
      <c r="L1131">
        <f t="shared" si="71"/>
        <v>3.9393000000000029</v>
      </c>
    </row>
    <row r="1132" spans="1:12" x14ac:dyDescent="0.3">
      <c r="A1132" t="s">
        <v>5</v>
      </c>
      <c r="B1132" t="s">
        <v>704</v>
      </c>
      <c r="C1132">
        <v>50</v>
      </c>
      <c r="D1132">
        <v>40</v>
      </c>
      <c r="E1132">
        <f t="shared" si="68"/>
        <v>10</v>
      </c>
      <c r="F1132" t="s">
        <v>1953</v>
      </c>
      <c r="G1132" t="str">
        <f>IFERROR(VLOOKUP($A1132,Sheet2!$A$2:$C$397,2,FALSE),"C")</f>
        <v>A-</v>
      </c>
      <c r="H1132">
        <f>IFERROR(VLOOKUP($A1132,Sheet2!$A$2:$C$397,3,FALSE),0)</f>
        <v>0.43547944999999999</v>
      </c>
      <c r="I1132">
        <f>VLOOKUP($G1132,Sheet2!$F$4:$G$16,2,FALSE)</f>
        <v>3.7</v>
      </c>
      <c r="J1132">
        <f t="shared" si="69"/>
        <v>49.782260274999999</v>
      </c>
      <c r="K1132">
        <f t="shared" si="70"/>
        <v>40.217739725000001</v>
      </c>
      <c r="L1132">
        <f t="shared" si="71"/>
        <v>9.5645205499999975</v>
      </c>
    </row>
    <row r="1133" spans="1:12" x14ac:dyDescent="0.3">
      <c r="A1133" t="s">
        <v>366</v>
      </c>
      <c r="B1133" t="s">
        <v>621</v>
      </c>
      <c r="C1133">
        <v>43</v>
      </c>
      <c r="D1133">
        <v>48</v>
      </c>
      <c r="E1133">
        <f t="shared" si="68"/>
        <v>-5</v>
      </c>
      <c r="F1133" t="s">
        <v>1953</v>
      </c>
      <c r="G1133" t="str">
        <f>IFERROR(VLOOKUP($A1133,Sheet2!$A$2:$C$397,2,FALSE),"C")</f>
        <v>A</v>
      </c>
      <c r="H1133">
        <f>IFERROR(VLOOKUP($A1133,Sheet2!$A$2:$C$397,3,FALSE),0)</f>
        <v>-1.5</v>
      </c>
      <c r="I1133">
        <f>VLOOKUP($G1133,Sheet2!$F$4:$G$16,2,FALSE)</f>
        <v>4</v>
      </c>
      <c r="J1133">
        <f t="shared" si="69"/>
        <v>43.75</v>
      </c>
      <c r="K1133">
        <f t="shared" si="70"/>
        <v>47.25</v>
      </c>
      <c r="L1133">
        <f t="shared" si="71"/>
        <v>-3.5</v>
      </c>
    </row>
    <row r="1134" spans="1:12" x14ac:dyDescent="0.3">
      <c r="A1134" t="s">
        <v>8</v>
      </c>
      <c r="B1134" t="s">
        <v>622</v>
      </c>
      <c r="C1134">
        <v>50</v>
      </c>
      <c r="D1134">
        <v>47</v>
      </c>
      <c r="E1134">
        <f t="shared" si="68"/>
        <v>3</v>
      </c>
      <c r="F1134" t="s">
        <v>1953</v>
      </c>
      <c r="G1134" t="str">
        <f>IFERROR(VLOOKUP($A1134,Sheet2!$A$2:$C$397,2,FALSE),"C")</f>
        <v>B</v>
      </c>
      <c r="H1134">
        <f>IFERROR(VLOOKUP($A1134,Sheet2!$A$2:$C$397,3,FALSE),0)</f>
        <v>-0.97508196999999996</v>
      </c>
      <c r="I1134">
        <f>VLOOKUP($G1134,Sheet2!$F$4:$G$16,2,FALSE)</f>
        <v>3</v>
      </c>
      <c r="J1134">
        <f t="shared" si="69"/>
        <v>50.487540985000003</v>
      </c>
      <c r="K1134">
        <f t="shared" si="70"/>
        <v>46.512459014999997</v>
      </c>
      <c r="L1134">
        <f t="shared" si="71"/>
        <v>3.9750819700000051</v>
      </c>
    </row>
    <row r="1135" spans="1:12" x14ac:dyDescent="0.3">
      <c r="A1135" t="s">
        <v>10</v>
      </c>
      <c r="B1135" t="s">
        <v>623</v>
      </c>
      <c r="C1135">
        <v>51</v>
      </c>
      <c r="D1135">
        <v>46</v>
      </c>
      <c r="E1135">
        <f t="shared" si="68"/>
        <v>5</v>
      </c>
      <c r="F1135" t="s">
        <v>1953</v>
      </c>
      <c r="G1135" t="str">
        <f>IFERROR(VLOOKUP($A1135,Sheet2!$A$2:$C$397,2,FALSE),"C")</f>
        <v>B+</v>
      </c>
      <c r="H1135">
        <f>IFERROR(VLOOKUP($A1135,Sheet2!$A$2:$C$397,3,FALSE),0)</f>
        <v>0.59550000000000003</v>
      </c>
      <c r="I1135">
        <f>VLOOKUP($G1135,Sheet2!$F$4:$G$16,2,FALSE)</f>
        <v>3.3</v>
      </c>
      <c r="J1135">
        <f t="shared" si="69"/>
        <v>50.702249999999999</v>
      </c>
      <c r="K1135">
        <f t="shared" si="70"/>
        <v>46.297750000000001</v>
      </c>
      <c r="L1135">
        <f t="shared" si="71"/>
        <v>4.4044999999999987</v>
      </c>
    </row>
    <row r="1136" spans="1:12" x14ac:dyDescent="0.3">
      <c r="A1136" t="s">
        <v>5</v>
      </c>
      <c r="B1136" t="s">
        <v>1945</v>
      </c>
      <c r="C1136">
        <v>44</v>
      </c>
      <c r="D1136">
        <v>41</v>
      </c>
      <c r="E1136">
        <f t="shared" si="68"/>
        <v>3</v>
      </c>
      <c r="F1136" t="s">
        <v>1953</v>
      </c>
      <c r="G1136" t="str">
        <f>IFERROR(VLOOKUP($A1136,Sheet2!$A$2:$C$397,2,FALSE),"C")</f>
        <v>A-</v>
      </c>
      <c r="H1136">
        <f>IFERROR(VLOOKUP($A1136,Sheet2!$A$2:$C$397,3,FALSE),0)</f>
        <v>0.43547944999999999</v>
      </c>
      <c r="I1136">
        <f>VLOOKUP($G1136,Sheet2!$F$4:$G$16,2,FALSE)</f>
        <v>3.7</v>
      </c>
      <c r="J1136">
        <f t="shared" si="69"/>
        <v>43.782260274999999</v>
      </c>
      <c r="K1136">
        <f t="shared" si="70"/>
        <v>41.217739725000001</v>
      </c>
      <c r="L1136">
        <f t="shared" si="71"/>
        <v>2.5645205499999975</v>
      </c>
    </row>
    <row r="1137" spans="1:12" x14ac:dyDescent="0.3">
      <c r="A1137" t="s">
        <v>0</v>
      </c>
      <c r="B1137" t="s">
        <v>626</v>
      </c>
      <c r="C1137">
        <v>47</v>
      </c>
      <c r="D1137">
        <v>50</v>
      </c>
      <c r="E1137">
        <f t="shared" si="68"/>
        <v>-3</v>
      </c>
      <c r="F1137" t="s">
        <v>1953</v>
      </c>
      <c r="G1137" t="str">
        <f>IFERROR(VLOOKUP($A1137,Sheet2!$A$2:$C$397,2,FALSE),"C")</f>
        <v>B</v>
      </c>
      <c r="H1137">
        <f>IFERROR(VLOOKUP($A1137,Sheet2!$A$2:$C$397,3,FALSE),0)</f>
        <v>-0.90473683999999999</v>
      </c>
      <c r="I1137">
        <f>VLOOKUP($G1137,Sheet2!$F$4:$G$16,2,FALSE)</f>
        <v>3</v>
      </c>
      <c r="J1137">
        <f t="shared" si="69"/>
        <v>47.452368419999999</v>
      </c>
      <c r="K1137">
        <f t="shared" si="70"/>
        <v>49.547631580000001</v>
      </c>
      <c r="L1137">
        <f t="shared" si="71"/>
        <v>-2.0952631600000018</v>
      </c>
    </row>
    <row r="1138" spans="1:12" x14ac:dyDescent="0.3">
      <c r="A1138" t="s">
        <v>12</v>
      </c>
      <c r="B1138" t="s">
        <v>705</v>
      </c>
      <c r="C1138">
        <v>46</v>
      </c>
      <c r="D1138">
        <v>43</v>
      </c>
      <c r="E1138">
        <f t="shared" si="68"/>
        <v>3</v>
      </c>
      <c r="F1138" t="s">
        <v>1953</v>
      </c>
      <c r="G1138" t="str">
        <f>IFERROR(VLOOKUP($A1138,Sheet2!$A$2:$C$397,2,FALSE),"C")</f>
        <v>A</v>
      </c>
      <c r="H1138">
        <f>IFERROR(VLOOKUP($A1138,Sheet2!$A$2:$C$397,3,FALSE),0)</f>
        <v>-0.45775194000000002</v>
      </c>
      <c r="I1138">
        <f>VLOOKUP($G1138,Sheet2!$F$4:$G$16,2,FALSE)</f>
        <v>4</v>
      </c>
      <c r="J1138">
        <f t="shared" si="69"/>
        <v>46.228875969999997</v>
      </c>
      <c r="K1138">
        <f t="shared" si="70"/>
        <v>42.771124030000003</v>
      </c>
      <c r="L1138">
        <f t="shared" si="71"/>
        <v>3.4577519399999943</v>
      </c>
    </row>
    <row r="1139" spans="1:12" x14ac:dyDescent="0.3">
      <c r="A1139" t="s">
        <v>9</v>
      </c>
      <c r="B1139" t="s">
        <v>626</v>
      </c>
      <c r="C1139">
        <v>51</v>
      </c>
      <c r="D1139">
        <v>48</v>
      </c>
      <c r="E1139">
        <f t="shared" si="68"/>
        <v>3</v>
      </c>
      <c r="F1139" t="s">
        <v>1953</v>
      </c>
      <c r="G1139" t="str">
        <f>IFERROR(VLOOKUP($A1139,Sheet2!$A$2:$C$397,2,FALSE),"C")</f>
        <v>B+</v>
      </c>
      <c r="H1139">
        <f>IFERROR(VLOOKUP($A1139,Sheet2!$A$2:$C$397,3,FALSE),0)</f>
        <v>6.0699999999999997E-2</v>
      </c>
      <c r="I1139">
        <f>VLOOKUP($G1139,Sheet2!$F$4:$G$16,2,FALSE)</f>
        <v>3.3</v>
      </c>
      <c r="J1139">
        <f t="shared" si="69"/>
        <v>50.969650000000001</v>
      </c>
      <c r="K1139">
        <f t="shared" si="70"/>
        <v>48.030349999999999</v>
      </c>
      <c r="L1139">
        <f t="shared" si="71"/>
        <v>2.9393000000000029</v>
      </c>
    </row>
    <row r="1140" spans="1:12" x14ac:dyDescent="0.3">
      <c r="A1140" t="s">
        <v>13</v>
      </c>
      <c r="B1140" t="s">
        <v>1946</v>
      </c>
      <c r="C1140">
        <v>53</v>
      </c>
      <c r="D1140">
        <v>43</v>
      </c>
      <c r="E1140">
        <f t="shared" si="68"/>
        <v>10</v>
      </c>
      <c r="F1140" t="s">
        <v>1953</v>
      </c>
      <c r="G1140" t="str">
        <f>IFERROR(VLOOKUP($A1140,Sheet2!$A$2:$C$397,2,FALSE),"C")</f>
        <v>A+</v>
      </c>
      <c r="H1140">
        <f>IFERROR(VLOOKUP($A1140,Sheet2!$A$2:$C$397,3,FALSE),0)</f>
        <v>0.61341175999999997</v>
      </c>
      <c r="I1140">
        <f>VLOOKUP($G1140,Sheet2!$F$4:$G$16,2,FALSE)</f>
        <v>4</v>
      </c>
      <c r="J1140">
        <f t="shared" si="69"/>
        <v>52.693294119999997</v>
      </c>
      <c r="K1140">
        <f t="shared" si="70"/>
        <v>43.306705880000003</v>
      </c>
      <c r="L1140">
        <f t="shared" si="71"/>
        <v>9.3865882399999947</v>
      </c>
    </row>
    <row r="1141" spans="1:12" x14ac:dyDescent="0.3">
      <c r="A1141" t="s">
        <v>15</v>
      </c>
      <c r="B1141" t="s">
        <v>1947</v>
      </c>
      <c r="C1141">
        <v>45</v>
      </c>
      <c r="D1141">
        <v>46</v>
      </c>
      <c r="E1141">
        <f t="shared" si="68"/>
        <v>-1</v>
      </c>
      <c r="F1141" t="s">
        <v>1953</v>
      </c>
      <c r="G1141" t="str">
        <f>IFERROR(VLOOKUP($A1141,Sheet2!$A$2:$C$397,2,FALSE),"C")</f>
        <v>A-</v>
      </c>
      <c r="H1141">
        <f>IFERROR(VLOOKUP($A1141,Sheet2!$A$2:$C$397,3,FALSE),0)</f>
        <v>6.8150290000000002E-2</v>
      </c>
      <c r="I1141">
        <f>VLOOKUP($G1141,Sheet2!$F$4:$G$16,2,FALSE)</f>
        <v>3.7</v>
      </c>
      <c r="J1141">
        <f t="shared" si="69"/>
        <v>44.965924854999997</v>
      </c>
      <c r="K1141">
        <f t="shared" si="70"/>
        <v>46.034075145000003</v>
      </c>
      <c r="L1141">
        <f t="shared" si="71"/>
        <v>-1.0681502900000055</v>
      </c>
    </row>
    <row r="1142" spans="1:12" x14ac:dyDescent="0.3">
      <c r="A1142" t="s">
        <v>505</v>
      </c>
      <c r="B1142" t="s">
        <v>706</v>
      </c>
      <c r="C1142">
        <v>50</v>
      </c>
      <c r="D1142">
        <v>45</v>
      </c>
      <c r="E1142">
        <f t="shared" si="68"/>
        <v>5</v>
      </c>
      <c r="F1142" t="s">
        <v>1953</v>
      </c>
      <c r="G1142" t="str">
        <f>IFERROR(VLOOKUP($A1142,Sheet2!$A$2:$C$397,2,FALSE),"C")</f>
        <v>C</v>
      </c>
      <c r="H1142">
        <f>IFERROR(VLOOKUP($A1142,Sheet2!$A$2:$C$397,3,FALSE),0)</f>
        <v>0</v>
      </c>
      <c r="I1142">
        <f>VLOOKUP($G1142,Sheet2!$F$4:$G$16,2,FALSE)</f>
        <v>2</v>
      </c>
      <c r="J1142">
        <f t="shared" si="69"/>
        <v>50</v>
      </c>
      <c r="K1142">
        <f t="shared" si="70"/>
        <v>45</v>
      </c>
      <c r="L1142">
        <f t="shared" si="71"/>
        <v>5</v>
      </c>
    </row>
    <row r="1143" spans="1:12" x14ac:dyDescent="0.3">
      <c r="A1143" t="s">
        <v>9</v>
      </c>
      <c r="B1143" t="s">
        <v>628</v>
      </c>
      <c r="C1143">
        <v>46</v>
      </c>
      <c r="D1143">
        <v>51</v>
      </c>
      <c r="E1143">
        <f t="shared" si="68"/>
        <v>-5</v>
      </c>
      <c r="F1143" t="s">
        <v>1953</v>
      </c>
      <c r="G1143" t="str">
        <f>IFERROR(VLOOKUP($A1143,Sheet2!$A$2:$C$397,2,FALSE),"C")</f>
        <v>B+</v>
      </c>
      <c r="H1143">
        <f>IFERROR(VLOOKUP($A1143,Sheet2!$A$2:$C$397,3,FALSE),0)</f>
        <v>6.0699999999999997E-2</v>
      </c>
      <c r="I1143">
        <f>VLOOKUP($G1143,Sheet2!$F$4:$G$16,2,FALSE)</f>
        <v>3.3</v>
      </c>
      <c r="J1143">
        <f t="shared" si="69"/>
        <v>45.969650000000001</v>
      </c>
      <c r="K1143">
        <f t="shared" si="70"/>
        <v>51.030349999999999</v>
      </c>
      <c r="L1143">
        <f t="shared" si="71"/>
        <v>-5.0606999999999971</v>
      </c>
    </row>
    <row r="1144" spans="1:12" x14ac:dyDescent="0.3">
      <c r="A1144" t="s">
        <v>5</v>
      </c>
      <c r="B1144" t="s">
        <v>628</v>
      </c>
      <c r="C1144">
        <v>49</v>
      </c>
      <c r="D1144">
        <v>41</v>
      </c>
      <c r="E1144">
        <f t="shared" si="68"/>
        <v>8</v>
      </c>
      <c r="F1144" t="s">
        <v>1953</v>
      </c>
      <c r="G1144" t="str">
        <f>IFERROR(VLOOKUP($A1144,Sheet2!$A$2:$C$397,2,FALSE),"C")</f>
        <v>A-</v>
      </c>
      <c r="H1144">
        <f>IFERROR(VLOOKUP($A1144,Sheet2!$A$2:$C$397,3,FALSE),0)</f>
        <v>0.43547944999999999</v>
      </c>
      <c r="I1144">
        <f>VLOOKUP($G1144,Sheet2!$F$4:$G$16,2,FALSE)</f>
        <v>3.7</v>
      </c>
      <c r="J1144">
        <f t="shared" si="69"/>
        <v>48.782260274999999</v>
      </c>
      <c r="K1144">
        <f t="shared" si="70"/>
        <v>41.217739725000001</v>
      </c>
      <c r="L1144">
        <f t="shared" si="71"/>
        <v>7.5645205499999975</v>
      </c>
    </row>
    <row r="1145" spans="1:12" x14ac:dyDescent="0.3">
      <c r="A1145" t="s">
        <v>15</v>
      </c>
      <c r="B1145" t="s">
        <v>628</v>
      </c>
      <c r="C1145">
        <v>46</v>
      </c>
      <c r="D1145">
        <v>49</v>
      </c>
      <c r="E1145">
        <f t="shared" si="68"/>
        <v>-3</v>
      </c>
      <c r="F1145" t="s">
        <v>1953</v>
      </c>
      <c r="G1145" t="str">
        <f>IFERROR(VLOOKUP($A1145,Sheet2!$A$2:$C$397,2,FALSE),"C")</f>
        <v>A-</v>
      </c>
      <c r="H1145">
        <f>IFERROR(VLOOKUP($A1145,Sheet2!$A$2:$C$397,3,FALSE),0)</f>
        <v>6.8150290000000002E-2</v>
      </c>
      <c r="I1145">
        <f>VLOOKUP($G1145,Sheet2!$F$4:$G$16,2,FALSE)</f>
        <v>3.7</v>
      </c>
      <c r="J1145">
        <f t="shared" si="69"/>
        <v>45.965924854999997</v>
      </c>
      <c r="K1145">
        <f t="shared" si="70"/>
        <v>49.034075145000003</v>
      </c>
      <c r="L1145">
        <f t="shared" si="71"/>
        <v>-3.0681502900000055</v>
      </c>
    </row>
    <row r="1146" spans="1:12" x14ac:dyDescent="0.3">
      <c r="A1146" t="s">
        <v>366</v>
      </c>
      <c r="B1146" t="s">
        <v>631</v>
      </c>
      <c r="C1146">
        <v>46</v>
      </c>
      <c r="D1146">
        <v>48</v>
      </c>
      <c r="E1146">
        <f t="shared" si="68"/>
        <v>-2</v>
      </c>
      <c r="F1146" t="s">
        <v>1953</v>
      </c>
      <c r="G1146" t="str">
        <f>IFERROR(VLOOKUP($A1146,Sheet2!$A$2:$C$397,2,FALSE),"C")</f>
        <v>A</v>
      </c>
      <c r="H1146">
        <f>IFERROR(VLOOKUP($A1146,Sheet2!$A$2:$C$397,3,FALSE),0)</f>
        <v>-1.5</v>
      </c>
      <c r="I1146">
        <f>VLOOKUP($G1146,Sheet2!$F$4:$G$16,2,FALSE)</f>
        <v>4</v>
      </c>
      <c r="J1146">
        <f t="shared" si="69"/>
        <v>46.75</v>
      </c>
      <c r="K1146">
        <f t="shared" si="70"/>
        <v>47.25</v>
      </c>
      <c r="L1146">
        <f t="shared" si="71"/>
        <v>-0.5</v>
      </c>
    </row>
    <row r="1147" spans="1:12" x14ac:dyDescent="0.3">
      <c r="A1147" t="s">
        <v>4</v>
      </c>
      <c r="B1147" t="s">
        <v>632</v>
      </c>
      <c r="C1147">
        <v>48</v>
      </c>
      <c r="D1147">
        <v>47</v>
      </c>
      <c r="E1147">
        <f t="shared" si="68"/>
        <v>1</v>
      </c>
      <c r="F1147" t="s">
        <v>1953</v>
      </c>
      <c r="G1147" t="str">
        <f>IFERROR(VLOOKUP($A1147,Sheet2!$A$2:$C$397,2,FALSE),"C")</f>
        <v>A-</v>
      </c>
      <c r="H1147">
        <f>IFERROR(VLOOKUP($A1147,Sheet2!$A$2:$C$397,3,FALSE),0)</f>
        <v>0.80923076999999999</v>
      </c>
      <c r="I1147">
        <f>VLOOKUP($G1147,Sheet2!$F$4:$G$16,2,FALSE)</f>
        <v>3.7</v>
      </c>
      <c r="J1147">
        <f t="shared" si="69"/>
        <v>47.595384615</v>
      </c>
      <c r="K1147">
        <f t="shared" si="70"/>
        <v>47.404615385</v>
      </c>
      <c r="L1147">
        <f t="shared" si="71"/>
        <v>0.19076923000000079</v>
      </c>
    </row>
    <row r="1148" spans="1:12" x14ac:dyDescent="0.3">
      <c r="A1148" t="s">
        <v>11</v>
      </c>
      <c r="B1148" t="s">
        <v>632</v>
      </c>
      <c r="C1148">
        <v>46</v>
      </c>
      <c r="D1148">
        <v>43</v>
      </c>
      <c r="E1148">
        <f t="shared" si="68"/>
        <v>3</v>
      </c>
      <c r="F1148" t="s">
        <v>1953</v>
      </c>
      <c r="G1148" t="str">
        <f>IFERROR(VLOOKUP($A1148,Sheet2!$A$2:$C$397,2,FALSE),"C")</f>
        <v>B-</v>
      </c>
      <c r="H1148">
        <f>IFERROR(VLOOKUP($A1148,Sheet2!$A$2:$C$397,3,FALSE),0)</f>
        <v>0.62980391999999996</v>
      </c>
      <c r="I1148">
        <f>VLOOKUP($G1148,Sheet2!$F$4:$G$16,2,FALSE)</f>
        <v>2.7</v>
      </c>
      <c r="J1148">
        <f t="shared" si="69"/>
        <v>45.68509804</v>
      </c>
      <c r="K1148">
        <f t="shared" si="70"/>
        <v>43.31490196</v>
      </c>
      <c r="L1148">
        <f t="shared" si="71"/>
        <v>2.3701960799999995</v>
      </c>
    </row>
    <row r="1149" spans="1:12" x14ac:dyDescent="0.3">
      <c r="A1149" t="s">
        <v>6</v>
      </c>
      <c r="B1149" t="s">
        <v>708</v>
      </c>
      <c r="C1149">
        <v>53</v>
      </c>
      <c r="D1149">
        <v>46</v>
      </c>
      <c r="E1149">
        <f t="shared" si="68"/>
        <v>7</v>
      </c>
      <c r="F1149" t="s">
        <v>1953</v>
      </c>
      <c r="G1149" t="str">
        <f>IFERROR(VLOOKUP($A1149,Sheet2!$A$2:$C$397,2,FALSE),"C")</f>
        <v>B</v>
      </c>
      <c r="H1149">
        <f>IFERROR(VLOOKUP($A1149,Sheet2!$A$2:$C$397,3,FALSE),0)</f>
        <v>0.25490195999999998</v>
      </c>
      <c r="I1149">
        <f>VLOOKUP($G1149,Sheet2!$F$4:$G$16,2,FALSE)</f>
        <v>3</v>
      </c>
      <c r="J1149">
        <f t="shared" si="69"/>
        <v>52.872549020000001</v>
      </c>
      <c r="K1149">
        <f t="shared" si="70"/>
        <v>46.127450979999999</v>
      </c>
      <c r="L1149">
        <f t="shared" si="71"/>
        <v>6.745098040000002</v>
      </c>
    </row>
    <row r="1150" spans="1:12" x14ac:dyDescent="0.3">
      <c r="A1150" t="s">
        <v>10</v>
      </c>
      <c r="B1150" t="s">
        <v>634</v>
      </c>
      <c r="C1150">
        <v>53</v>
      </c>
      <c r="D1150">
        <v>44</v>
      </c>
      <c r="E1150">
        <f t="shared" si="68"/>
        <v>9</v>
      </c>
      <c r="F1150" t="s">
        <v>1953</v>
      </c>
      <c r="G1150" t="str">
        <f>IFERROR(VLOOKUP($A1150,Sheet2!$A$2:$C$397,2,FALSE),"C")</f>
        <v>B+</v>
      </c>
      <c r="H1150">
        <f>IFERROR(VLOOKUP($A1150,Sheet2!$A$2:$C$397,3,FALSE),0)</f>
        <v>0.59550000000000003</v>
      </c>
      <c r="I1150">
        <f>VLOOKUP($G1150,Sheet2!$F$4:$G$16,2,FALSE)</f>
        <v>3.3</v>
      </c>
      <c r="J1150">
        <f t="shared" si="69"/>
        <v>52.702249999999999</v>
      </c>
      <c r="K1150">
        <f t="shared" si="70"/>
        <v>44.297750000000001</v>
      </c>
      <c r="L1150">
        <f t="shared" si="71"/>
        <v>8.4044999999999987</v>
      </c>
    </row>
    <row r="1151" spans="1:12" x14ac:dyDescent="0.3">
      <c r="A1151" t="s">
        <v>366</v>
      </c>
      <c r="B1151" t="s">
        <v>1948</v>
      </c>
      <c r="C1151">
        <v>47</v>
      </c>
      <c r="D1151">
        <v>45</v>
      </c>
      <c r="E1151">
        <f t="shared" si="68"/>
        <v>2</v>
      </c>
      <c r="F1151" t="s">
        <v>1953</v>
      </c>
      <c r="G1151" t="str">
        <f>IFERROR(VLOOKUP($A1151,Sheet2!$A$2:$C$397,2,FALSE),"C")</f>
        <v>A</v>
      </c>
      <c r="H1151">
        <f>IFERROR(VLOOKUP($A1151,Sheet2!$A$2:$C$397,3,FALSE),0)</f>
        <v>-1.5</v>
      </c>
      <c r="I1151">
        <f>VLOOKUP($G1151,Sheet2!$F$4:$G$16,2,FALSE)</f>
        <v>4</v>
      </c>
      <c r="J1151">
        <f t="shared" si="69"/>
        <v>47.75</v>
      </c>
      <c r="K1151">
        <f t="shared" si="70"/>
        <v>44.25</v>
      </c>
      <c r="L1151">
        <f t="shared" si="71"/>
        <v>3.5</v>
      </c>
    </row>
    <row r="1152" spans="1:12" x14ac:dyDescent="0.3">
      <c r="A1152" t="s">
        <v>1949</v>
      </c>
      <c r="B1152" t="s">
        <v>1950</v>
      </c>
      <c r="C1152">
        <v>53</v>
      </c>
      <c r="D1152">
        <v>38</v>
      </c>
      <c r="E1152">
        <f t="shared" si="68"/>
        <v>15</v>
      </c>
      <c r="F1152" t="s">
        <v>1953</v>
      </c>
      <c r="G1152" t="str">
        <f>IFERROR(VLOOKUP($A1152,Sheet2!$A$2:$C$397,2,FALSE),"C")</f>
        <v>C</v>
      </c>
      <c r="H1152">
        <f>IFERROR(VLOOKUP($A1152,Sheet2!$A$2:$C$397,3,FALSE),0)</f>
        <v>0</v>
      </c>
      <c r="I1152">
        <f>VLOOKUP($G1152,Sheet2!$F$4:$G$16,2,FALSE)</f>
        <v>2</v>
      </c>
      <c r="J1152">
        <f t="shared" si="69"/>
        <v>53</v>
      </c>
      <c r="K1152">
        <f t="shared" si="70"/>
        <v>38</v>
      </c>
      <c r="L1152">
        <f t="shared" si="71"/>
        <v>15</v>
      </c>
    </row>
    <row r="1153" spans="1:12" x14ac:dyDescent="0.3">
      <c r="A1153" t="s">
        <v>9</v>
      </c>
      <c r="B1153" t="s">
        <v>1951</v>
      </c>
      <c r="C1153">
        <v>56</v>
      </c>
      <c r="D1153">
        <v>40</v>
      </c>
      <c r="E1153">
        <f t="shared" si="68"/>
        <v>16</v>
      </c>
      <c r="F1153" t="s">
        <v>1953</v>
      </c>
      <c r="G1153" t="str">
        <f>IFERROR(VLOOKUP($A1153,Sheet2!$A$2:$C$397,2,FALSE),"C")</f>
        <v>B+</v>
      </c>
      <c r="H1153">
        <f>IFERROR(VLOOKUP($A1153,Sheet2!$A$2:$C$397,3,FALSE),0)</f>
        <v>6.0699999999999997E-2</v>
      </c>
      <c r="I1153">
        <f>VLOOKUP($G1153,Sheet2!$F$4:$G$16,2,FALSE)</f>
        <v>3.3</v>
      </c>
      <c r="J1153">
        <f t="shared" si="69"/>
        <v>55.969650000000001</v>
      </c>
      <c r="K1153">
        <f t="shared" si="70"/>
        <v>40.030349999999999</v>
      </c>
      <c r="L1153">
        <f t="shared" si="71"/>
        <v>15.939300000000003</v>
      </c>
    </row>
    <row r="1154" spans="1:12" x14ac:dyDescent="0.3">
      <c r="A1154" t="s">
        <v>457</v>
      </c>
      <c r="B1154" t="s">
        <v>636</v>
      </c>
      <c r="C1154">
        <v>48</v>
      </c>
      <c r="D1154">
        <v>40</v>
      </c>
      <c r="E1154">
        <f t="shared" si="68"/>
        <v>8</v>
      </c>
      <c r="F1154" t="s">
        <v>1953</v>
      </c>
      <c r="G1154" t="str">
        <f>IFERROR(VLOOKUP($A1154,Sheet2!$A$2:$C$397,2,FALSE),"C")</f>
        <v>C</v>
      </c>
      <c r="H1154">
        <f>IFERROR(VLOOKUP($A1154,Sheet2!$A$2:$C$397,3,FALSE),0)</f>
        <v>0</v>
      </c>
      <c r="I1154">
        <f>VLOOKUP($G1154,Sheet2!$F$4:$G$16,2,FALSE)</f>
        <v>2</v>
      </c>
      <c r="J1154">
        <f t="shared" si="69"/>
        <v>48</v>
      </c>
      <c r="K1154">
        <f t="shared" si="70"/>
        <v>40</v>
      </c>
      <c r="L1154">
        <f t="shared" si="71"/>
        <v>8</v>
      </c>
    </row>
    <row r="1155" spans="1:12" x14ac:dyDescent="0.3">
      <c r="A1155" t="s">
        <v>10</v>
      </c>
      <c r="B1155" t="s">
        <v>1951</v>
      </c>
      <c r="C1155">
        <v>58</v>
      </c>
      <c r="D1155">
        <v>37</v>
      </c>
      <c r="E1155">
        <f t="shared" ref="E1155:E1218" si="72">C1155-D1155</f>
        <v>21</v>
      </c>
      <c r="F1155" t="s">
        <v>1953</v>
      </c>
      <c r="G1155" t="str">
        <f>IFERROR(VLOOKUP($A1155,Sheet2!$A$2:$C$397,2,FALSE),"C")</f>
        <v>B+</v>
      </c>
      <c r="H1155">
        <f>IFERROR(VLOOKUP($A1155,Sheet2!$A$2:$C$397,3,FALSE),0)</f>
        <v>0.59550000000000003</v>
      </c>
      <c r="I1155">
        <f>VLOOKUP($G1155,Sheet2!$F$4:$G$16,2,FALSE)</f>
        <v>3.3</v>
      </c>
      <c r="J1155">
        <f t="shared" ref="J1155:J1218" si="73">IF(OR($F1155="Bush",$F1155="Trump"),C1155+(H1155/2),C1155-(H1155/2))</f>
        <v>57.702249999999999</v>
      </c>
      <c r="K1155">
        <f t="shared" ref="K1155:K1218" si="74">IF(OR($F1155="Bush",$F1155="Trump"),D1155-(H1155/2),D1155+(H1155/2))</f>
        <v>37.297750000000001</v>
      </c>
      <c r="L1155">
        <f t="shared" ref="L1155:L1218" si="75">J1155-K1155</f>
        <v>20.404499999999999</v>
      </c>
    </row>
    <row r="1156" spans="1:12" x14ac:dyDescent="0.3">
      <c r="A1156" t="s">
        <v>9</v>
      </c>
      <c r="B1156" t="s">
        <v>638</v>
      </c>
      <c r="C1156">
        <v>49</v>
      </c>
      <c r="D1156">
        <v>50</v>
      </c>
      <c r="E1156">
        <f t="shared" si="72"/>
        <v>-1</v>
      </c>
      <c r="F1156" t="s">
        <v>1953</v>
      </c>
      <c r="G1156" t="str">
        <f>IFERROR(VLOOKUP($A1156,Sheet2!$A$2:$C$397,2,FALSE),"C")</f>
        <v>B+</v>
      </c>
      <c r="H1156">
        <f>IFERROR(VLOOKUP($A1156,Sheet2!$A$2:$C$397,3,FALSE),0)</f>
        <v>6.0699999999999997E-2</v>
      </c>
      <c r="I1156">
        <f>VLOOKUP($G1156,Sheet2!$F$4:$G$16,2,FALSE)</f>
        <v>3.3</v>
      </c>
      <c r="J1156">
        <f t="shared" si="73"/>
        <v>48.969650000000001</v>
      </c>
      <c r="K1156">
        <f t="shared" si="74"/>
        <v>50.030349999999999</v>
      </c>
      <c r="L1156">
        <f t="shared" si="75"/>
        <v>-1.0606999999999971</v>
      </c>
    </row>
    <row r="1157" spans="1:12" x14ac:dyDescent="0.3">
      <c r="A1157" t="s">
        <v>15</v>
      </c>
      <c r="B1157" t="s">
        <v>1951</v>
      </c>
      <c r="C1157">
        <v>50</v>
      </c>
      <c r="D1157">
        <v>42</v>
      </c>
      <c r="E1157">
        <f t="shared" si="72"/>
        <v>8</v>
      </c>
      <c r="F1157" t="s">
        <v>1953</v>
      </c>
      <c r="G1157" t="str">
        <f>IFERROR(VLOOKUP($A1157,Sheet2!$A$2:$C$397,2,FALSE),"C")</f>
        <v>A-</v>
      </c>
      <c r="H1157">
        <f>IFERROR(VLOOKUP($A1157,Sheet2!$A$2:$C$397,3,FALSE),0)</f>
        <v>6.8150290000000002E-2</v>
      </c>
      <c r="I1157">
        <f>VLOOKUP($G1157,Sheet2!$F$4:$G$16,2,FALSE)</f>
        <v>3.7</v>
      </c>
      <c r="J1157">
        <f t="shared" si="73"/>
        <v>49.965924854999997</v>
      </c>
      <c r="K1157">
        <f t="shared" si="74"/>
        <v>42.034075145000003</v>
      </c>
      <c r="L1157">
        <f t="shared" si="75"/>
        <v>7.9318497099999945</v>
      </c>
    </row>
    <row r="1158" spans="1:12" x14ac:dyDescent="0.3">
      <c r="A1158" t="s">
        <v>5</v>
      </c>
      <c r="B1158" t="s">
        <v>1952</v>
      </c>
      <c r="C1158">
        <v>46</v>
      </c>
      <c r="D1158">
        <v>45</v>
      </c>
      <c r="E1158">
        <f t="shared" si="72"/>
        <v>1</v>
      </c>
      <c r="F1158" t="s">
        <v>1953</v>
      </c>
      <c r="G1158" t="str">
        <f>IFERROR(VLOOKUP($A1158,Sheet2!$A$2:$C$397,2,FALSE),"C")</f>
        <v>A-</v>
      </c>
      <c r="H1158">
        <f>IFERROR(VLOOKUP($A1158,Sheet2!$A$2:$C$397,3,FALSE),0)</f>
        <v>0.43547944999999999</v>
      </c>
      <c r="I1158">
        <f>VLOOKUP($G1158,Sheet2!$F$4:$G$16,2,FALSE)</f>
        <v>3.7</v>
      </c>
      <c r="J1158">
        <f t="shared" si="73"/>
        <v>45.782260274999999</v>
      </c>
      <c r="K1158">
        <f t="shared" si="74"/>
        <v>45.217739725000001</v>
      </c>
      <c r="L1158">
        <f t="shared" si="75"/>
        <v>0.56452054999999746</v>
      </c>
    </row>
    <row r="1159" spans="1:12" x14ac:dyDescent="0.3">
      <c r="A1159" t="s">
        <v>445</v>
      </c>
      <c r="B1159" t="s">
        <v>578</v>
      </c>
      <c r="C1159">
        <v>56</v>
      </c>
      <c r="D1159">
        <v>38</v>
      </c>
      <c r="E1159">
        <f t="shared" si="72"/>
        <v>18</v>
      </c>
      <c r="F1159" t="s">
        <v>1953</v>
      </c>
      <c r="G1159" t="str">
        <f>IFERROR(VLOOKUP($A1159,Sheet2!$A$2:$C$397,2,FALSE),"C")</f>
        <v>C</v>
      </c>
      <c r="H1159">
        <f>IFERROR(VLOOKUP($A1159,Sheet2!$A$2:$C$397,3,FALSE),0)</f>
        <v>0</v>
      </c>
      <c r="I1159">
        <f>VLOOKUP($G1159,Sheet2!$F$4:$G$16,2,FALSE)</f>
        <v>2</v>
      </c>
      <c r="J1159">
        <f t="shared" si="73"/>
        <v>56</v>
      </c>
      <c r="K1159">
        <f t="shared" si="74"/>
        <v>38</v>
      </c>
      <c r="L1159">
        <f t="shared" si="75"/>
        <v>18</v>
      </c>
    </row>
    <row r="1160" spans="1:12" x14ac:dyDescent="0.3">
      <c r="A1160" t="s">
        <v>5</v>
      </c>
      <c r="B1160" t="s">
        <v>578</v>
      </c>
      <c r="C1160">
        <v>58</v>
      </c>
      <c r="D1160">
        <v>30</v>
      </c>
      <c r="E1160">
        <f t="shared" si="72"/>
        <v>28</v>
      </c>
      <c r="F1160" t="s">
        <v>1953</v>
      </c>
      <c r="G1160" t="str">
        <f>IFERROR(VLOOKUP($A1160,Sheet2!$A$2:$C$397,2,FALSE),"C")</f>
        <v>A-</v>
      </c>
      <c r="H1160">
        <f>IFERROR(VLOOKUP($A1160,Sheet2!$A$2:$C$397,3,FALSE),0)</f>
        <v>0.43547944999999999</v>
      </c>
      <c r="I1160">
        <f>VLOOKUP($G1160,Sheet2!$F$4:$G$16,2,FALSE)</f>
        <v>3.7</v>
      </c>
      <c r="J1160">
        <f t="shared" si="73"/>
        <v>57.782260274999999</v>
      </c>
      <c r="K1160">
        <f t="shared" si="74"/>
        <v>30.217739725000001</v>
      </c>
      <c r="L1160">
        <f t="shared" si="75"/>
        <v>27.564520549999997</v>
      </c>
    </row>
    <row r="1161" spans="1:12" x14ac:dyDescent="0.3">
      <c r="A1161" t="s">
        <v>11</v>
      </c>
      <c r="B1161" t="s">
        <v>641</v>
      </c>
      <c r="C1161">
        <v>49</v>
      </c>
      <c r="D1161">
        <v>39</v>
      </c>
      <c r="E1161">
        <f t="shared" si="72"/>
        <v>10</v>
      </c>
      <c r="F1161" t="s">
        <v>1953</v>
      </c>
      <c r="G1161" t="str">
        <f>IFERROR(VLOOKUP($A1161,Sheet2!$A$2:$C$397,2,FALSE),"C")</f>
        <v>B-</v>
      </c>
      <c r="H1161">
        <f>IFERROR(VLOOKUP($A1161,Sheet2!$A$2:$C$397,3,FALSE),0)</f>
        <v>0.62980391999999996</v>
      </c>
      <c r="I1161">
        <f>VLOOKUP($G1161,Sheet2!$F$4:$G$16,2,FALSE)</f>
        <v>2.7</v>
      </c>
      <c r="J1161">
        <f t="shared" si="73"/>
        <v>48.68509804</v>
      </c>
      <c r="K1161">
        <f t="shared" si="74"/>
        <v>39.31490196</v>
      </c>
      <c r="L1161">
        <f t="shared" si="75"/>
        <v>9.3701960799999995</v>
      </c>
    </row>
    <row r="1162" spans="1:12" x14ac:dyDescent="0.3">
      <c r="A1162" t="s">
        <v>13</v>
      </c>
      <c r="B1162" t="s">
        <v>713</v>
      </c>
      <c r="C1162">
        <v>51</v>
      </c>
      <c r="D1162">
        <v>46</v>
      </c>
      <c r="E1162">
        <f t="shared" si="72"/>
        <v>5</v>
      </c>
      <c r="F1162" t="s">
        <v>1953</v>
      </c>
      <c r="G1162" t="str">
        <f>IFERROR(VLOOKUP($A1162,Sheet2!$A$2:$C$397,2,FALSE),"C")</f>
        <v>A+</v>
      </c>
      <c r="H1162">
        <f>IFERROR(VLOOKUP($A1162,Sheet2!$A$2:$C$397,3,FALSE),0)</f>
        <v>0.61341175999999997</v>
      </c>
      <c r="I1162">
        <f>VLOOKUP($G1162,Sheet2!$F$4:$G$16,2,FALSE)</f>
        <v>4</v>
      </c>
      <c r="J1162">
        <f t="shared" si="73"/>
        <v>50.693294119999997</v>
      </c>
      <c r="K1162">
        <f t="shared" si="74"/>
        <v>46.306705880000003</v>
      </c>
      <c r="L1162">
        <f t="shared" si="75"/>
        <v>4.3865882399999947</v>
      </c>
    </row>
    <row r="1163" spans="1:12" x14ac:dyDescent="0.3">
      <c r="A1163" t="s">
        <v>16</v>
      </c>
      <c r="B1163" t="s">
        <v>1954</v>
      </c>
      <c r="C1163">
        <v>44</v>
      </c>
      <c r="D1163">
        <v>53</v>
      </c>
      <c r="E1163">
        <f t="shared" si="72"/>
        <v>-9</v>
      </c>
      <c r="F1163" t="s">
        <v>2121</v>
      </c>
      <c r="G1163" t="str">
        <f>IFERROR(VLOOKUP($A1163,Sheet2!$A$2:$C$397,2,FALSE),"C")</f>
        <v>B</v>
      </c>
      <c r="H1163">
        <f>IFERROR(VLOOKUP($A1163,Sheet2!$A$2:$C$397,3,FALSE),0)</f>
        <v>0.26403360999999997</v>
      </c>
      <c r="I1163">
        <f>VLOOKUP($G1163,Sheet2!$F$4:$G$16,2,FALSE)</f>
        <v>3</v>
      </c>
      <c r="J1163">
        <f t="shared" si="73"/>
        <v>44.132016804999999</v>
      </c>
      <c r="K1163">
        <f t="shared" si="74"/>
        <v>52.867983195000001</v>
      </c>
      <c r="L1163">
        <f t="shared" si="75"/>
        <v>-8.7359663900000015</v>
      </c>
    </row>
    <row r="1164" spans="1:12" x14ac:dyDescent="0.3">
      <c r="A1164" t="s">
        <v>12</v>
      </c>
      <c r="B1164" t="s">
        <v>1955</v>
      </c>
      <c r="C1164">
        <v>43</v>
      </c>
      <c r="D1164">
        <v>53</v>
      </c>
      <c r="E1164">
        <f t="shared" si="72"/>
        <v>-10</v>
      </c>
      <c r="F1164" t="s">
        <v>2121</v>
      </c>
      <c r="G1164" t="str">
        <f>IFERROR(VLOOKUP($A1164,Sheet2!$A$2:$C$397,2,FALSE),"C")</f>
        <v>A</v>
      </c>
      <c r="H1164">
        <f>IFERROR(VLOOKUP($A1164,Sheet2!$A$2:$C$397,3,FALSE),0)</f>
        <v>-0.45775194000000002</v>
      </c>
      <c r="I1164">
        <f>VLOOKUP($G1164,Sheet2!$F$4:$G$16,2,FALSE)</f>
        <v>4</v>
      </c>
      <c r="J1164">
        <f t="shared" si="73"/>
        <v>42.771124030000003</v>
      </c>
      <c r="K1164">
        <f t="shared" si="74"/>
        <v>53.228875969999997</v>
      </c>
      <c r="L1164">
        <f t="shared" si="75"/>
        <v>-10.457751939999994</v>
      </c>
    </row>
    <row r="1165" spans="1:12" x14ac:dyDescent="0.3">
      <c r="A1165" t="s">
        <v>7</v>
      </c>
      <c r="B1165" t="s">
        <v>1954</v>
      </c>
      <c r="C1165">
        <v>49</v>
      </c>
      <c r="D1165">
        <v>50</v>
      </c>
      <c r="E1165">
        <f t="shared" si="72"/>
        <v>-1</v>
      </c>
      <c r="F1165" t="s">
        <v>2121</v>
      </c>
      <c r="G1165" t="str">
        <f>IFERROR(VLOOKUP($A1165,Sheet2!$A$2:$C$397,2,FALSE),"C")</f>
        <v>C+</v>
      </c>
      <c r="H1165">
        <f>IFERROR(VLOOKUP($A1165,Sheet2!$A$2:$C$397,3,FALSE),0)</f>
        <v>-1.4892512</v>
      </c>
      <c r="I1165">
        <f>VLOOKUP($G1165,Sheet2!$F$4:$G$16,2,FALSE)</f>
        <v>2.2999999999999998</v>
      </c>
      <c r="J1165">
        <f t="shared" si="73"/>
        <v>48.255374400000001</v>
      </c>
      <c r="K1165">
        <f t="shared" si="74"/>
        <v>50.744625599999999</v>
      </c>
      <c r="L1165">
        <f t="shared" si="75"/>
        <v>-2.4892511999999982</v>
      </c>
    </row>
    <row r="1166" spans="1:12" x14ac:dyDescent="0.3">
      <c r="A1166" t="s">
        <v>15</v>
      </c>
      <c r="B1166" t="s">
        <v>1956</v>
      </c>
      <c r="C1166">
        <v>41</v>
      </c>
      <c r="D1166">
        <v>53</v>
      </c>
      <c r="E1166">
        <f t="shared" si="72"/>
        <v>-12</v>
      </c>
      <c r="F1166" t="s">
        <v>2121</v>
      </c>
      <c r="G1166" t="str">
        <f>IFERROR(VLOOKUP($A1166,Sheet2!$A$2:$C$397,2,FALSE),"C")</f>
        <v>A-</v>
      </c>
      <c r="H1166">
        <f>IFERROR(VLOOKUP($A1166,Sheet2!$A$2:$C$397,3,FALSE),0)</f>
        <v>6.8150290000000002E-2</v>
      </c>
      <c r="I1166">
        <f>VLOOKUP($G1166,Sheet2!$F$4:$G$16,2,FALSE)</f>
        <v>3.7</v>
      </c>
      <c r="J1166">
        <f t="shared" si="73"/>
        <v>41.034075145000003</v>
      </c>
      <c r="K1166">
        <f t="shared" si="74"/>
        <v>52.965924854999997</v>
      </c>
      <c r="L1166">
        <f t="shared" si="75"/>
        <v>-11.931849709999995</v>
      </c>
    </row>
    <row r="1167" spans="1:12" x14ac:dyDescent="0.3">
      <c r="A1167" t="s">
        <v>254</v>
      </c>
      <c r="B1167" t="s">
        <v>1956</v>
      </c>
      <c r="C1167">
        <v>45</v>
      </c>
      <c r="D1167">
        <v>55</v>
      </c>
      <c r="E1167">
        <f t="shared" si="72"/>
        <v>-10</v>
      </c>
      <c r="F1167" t="s">
        <v>2121</v>
      </c>
      <c r="G1167" t="str">
        <f>IFERROR(VLOOKUP($A1167,Sheet2!$A$2:$C$397,2,FALSE),"C")</f>
        <v>C+</v>
      </c>
      <c r="H1167">
        <f>IFERROR(VLOOKUP($A1167,Sheet2!$A$2:$C$397,3,FALSE),0)</f>
        <v>-1.5215757999999999</v>
      </c>
      <c r="I1167">
        <f>VLOOKUP($G1167,Sheet2!$F$4:$G$16,2,FALSE)</f>
        <v>2.2999999999999998</v>
      </c>
      <c r="J1167">
        <f t="shared" si="73"/>
        <v>44.239212100000003</v>
      </c>
      <c r="K1167">
        <f t="shared" si="74"/>
        <v>55.760787899999997</v>
      </c>
      <c r="L1167">
        <f t="shared" si="75"/>
        <v>-11.521575799999994</v>
      </c>
    </row>
    <row r="1168" spans="1:12" x14ac:dyDescent="0.3">
      <c r="A1168" t="s">
        <v>0</v>
      </c>
      <c r="B1168" t="s">
        <v>1956</v>
      </c>
      <c r="C1168">
        <v>42</v>
      </c>
      <c r="D1168">
        <v>53</v>
      </c>
      <c r="E1168">
        <f t="shared" si="72"/>
        <v>-11</v>
      </c>
      <c r="F1168" t="s">
        <v>2121</v>
      </c>
      <c r="G1168" t="str">
        <f>IFERROR(VLOOKUP($A1168,Sheet2!$A$2:$C$397,2,FALSE),"C")</f>
        <v>B</v>
      </c>
      <c r="H1168">
        <f>IFERROR(VLOOKUP($A1168,Sheet2!$A$2:$C$397,3,FALSE),0)</f>
        <v>-0.90473683999999999</v>
      </c>
      <c r="I1168">
        <f>VLOOKUP($G1168,Sheet2!$F$4:$G$16,2,FALSE)</f>
        <v>3</v>
      </c>
      <c r="J1168">
        <f t="shared" si="73"/>
        <v>41.547631580000001</v>
      </c>
      <c r="K1168">
        <f t="shared" si="74"/>
        <v>53.452368419999999</v>
      </c>
      <c r="L1168">
        <f t="shared" si="75"/>
        <v>-11.904736839999998</v>
      </c>
    </row>
    <row r="1169" spans="1:12" x14ac:dyDescent="0.3">
      <c r="A1169" t="s">
        <v>254</v>
      </c>
      <c r="B1169" t="s">
        <v>1957</v>
      </c>
      <c r="C1169">
        <v>46</v>
      </c>
      <c r="D1169">
        <v>54</v>
      </c>
      <c r="E1169">
        <f t="shared" si="72"/>
        <v>-8</v>
      </c>
      <c r="F1169" t="s">
        <v>2121</v>
      </c>
      <c r="G1169" t="str">
        <f>IFERROR(VLOOKUP($A1169,Sheet2!$A$2:$C$397,2,FALSE),"C")</f>
        <v>C+</v>
      </c>
      <c r="H1169">
        <f>IFERROR(VLOOKUP($A1169,Sheet2!$A$2:$C$397,3,FALSE),0)</f>
        <v>-1.5215757999999999</v>
      </c>
      <c r="I1169">
        <f>VLOOKUP($G1169,Sheet2!$F$4:$G$16,2,FALSE)</f>
        <v>2.2999999999999998</v>
      </c>
      <c r="J1169">
        <f t="shared" si="73"/>
        <v>45.239212100000003</v>
      </c>
      <c r="K1169">
        <f t="shared" si="74"/>
        <v>54.760787899999997</v>
      </c>
      <c r="L1169">
        <f t="shared" si="75"/>
        <v>-9.5215757999999937</v>
      </c>
    </row>
    <row r="1170" spans="1:12" x14ac:dyDescent="0.3">
      <c r="A1170" t="s">
        <v>16</v>
      </c>
      <c r="B1170" t="s">
        <v>1958</v>
      </c>
      <c r="C1170">
        <v>44</v>
      </c>
      <c r="D1170">
        <v>53</v>
      </c>
      <c r="E1170">
        <f t="shared" si="72"/>
        <v>-9</v>
      </c>
      <c r="F1170" t="s">
        <v>2121</v>
      </c>
      <c r="G1170" t="str">
        <f>IFERROR(VLOOKUP($A1170,Sheet2!$A$2:$C$397,2,FALSE),"C")</f>
        <v>B</v>
      </c>
      <c r="H1170">
        <f>IFERROR(VLOOKUP($A1170,Sheet2!$A$2:$C$397,3,FALSE),0)</f>
        <v>0.26403360999999997</v>
      </c>
      <c r="I1170">
        <f>VLOOKUP($G1170,Sheet2!$F$4:$G$16,2,FALSE)</f>
        <v>3</v>
      </c>
      <c r="J1170">
        <f t="shared" si="73"/>
        <v>44.132016804999999</v>
      </c>
      <c r="K1170">
        <f t="shared" si="74"/>
        <v>52.867983195000001</v>
      </c>
      <c r="L1170">
        <f t="shared" si="75"/>
        <v>-8.7359663900000015</v>
      </c>
    </row>
    <row r="1171" spans="1:12" x14ac:dyDescent="0.3">
      <c r="A1171" t="s">
        <v>12</v>
      </c>
      <c r="B1171" t="s">
        <v>1959</v>
      </c>
      <c r="C1171">
        <v>44</v>
      </c>
      <c r="D1171">
        <v>49</v>
      </c>
      <c r="E1171">
        <f t="shared" si="72"/>
        <v>-5</v>
      </c>
      <c r="F1171" t="s">
        <v>2121</v>
      </c>
      <c r="G1171" t="str">
        <f>IFERROR(VLOOKUP($A1171,Sheet2!$A$2:$C$397,2,FALSE),"C")</f>
        <v>A</v>
      </c>
      <c r="H1171">
        <f>IFERROR(VLOOKUP($A1171,Sheet2!$A$2:$C$397,3,FALSE),0)</f>
        <v>-0.45775194000000002</v>
      </c>
      <c r="I1171">
        <f>VLOOKUP($G1171,Sheet2!$F$4:$G$16,2,FALSE)</f>
        <v>4</v>
      </c>
      <c r="J1171">
        <f t="shared" si="73"/>
        <v>43.771124030000003</v>
      </c>
      <c r="K1171">
        <f t="shared" si="74"/>
        <v>49.228875969999997</v>
      </c>
      <c r="L1171">
        <f t="shared" si="75"/>
        <v>-5.4577519399999943</v>
      </c>
    </row>
    <row r="1172" spans="1:12" x14ac:dyDescent="0.3">
      <c r="A1172" t="s">
        <v>10</v>
      </c>
      <c r="B1172" t="s">
        <v>1958</v>
      </c>
      <c r="C1172">
        <v>45</v>
      </c>
      <c r="D1172">
        <v>53</v>
      </c>
      <c r="E1172">
        <f t="shared" si="72"/>
        <v>-8</v>
      </c>
      <c r="F1172" t="s">
        <v>2121</v>
      </c>
      <c r="G1172" t="str">
        <f>IFERROR(VLOOKUP($A1172,Sheet2!$A$2:$C$397,2,FALSE),"C")</f>
        <v>B+</v>
      </c>
      <c r="H1172">
        <f>IFERROR(VLOOKUP($A1172,Sheet2!$A$2:$C$397,3,FALSE),0)</f>
        <v>0.59550000000000003</v>
      </c>
      <c r="I1172">
        <f>VLOOKUP($G1172,Sheet2!$F$4:$G$16,2,FALSE)</f>
        <v>3.3</v>
      </c>
      <c r="J1172">
        <f t="shared" si="73"/>
        <v>45.297750000000001</v>
      </c>
      <c r="K1172">
        <f t="shared" si="74"/>
        <v>52.702249999999999</v>
      </c>
      <c r="L1172">
        <f t="shared" si="75"/>
        <v>-7.4044999999999987</v>
      </c>
    </row>
    <row r="1173" spans="1:12" x14ac:dyDescent="0.3">
      <c r="A1173" t="s">
        <v>11</v>
      </c>
      <c r="B1173" t="s">
        <v>1959</v>
      </c>
      <c r="C1173">
        <v>40</v>
      </c>
      <c r="D1173">
        <v>55</v>
      </c>
      <c r="E1173">
        <f t="shared" si="72"/>
        <v>-15</v>
      </c>
      <c r="F1173" t="s">
        <v>2121</v>
      </c>
      <c r="G1173" t="str">
        <f>IFERROR(VLOOKUP($A1173,Sheet2!$A$2:$C$397,2,FALSE),"C")</f>
        <v>B-</v>
      </c>
      <c r="H1173">
        <f>IFERROR(VLOOKUP($A1173,Sheet2!$A$2:$C$397,3,FALSE),0)</f>
        <v>0.62980391999999996</v>
      </c>
      <c r="I1173">
        <f>VLOOKUP($G1173,Sheet2!$F$4:$G$16,2,FALSE)</f>
        <v>2.7</v>
      </c>
      <c r="J1173">
        <f t="shared" si="73"/>
        <v>40.31490196</v>
      </c>
      <c r="K1173">
        <f t="shared" si="74"/>
        <v>54.68509804</v>
      </c>
      <c r="L1173">
        <f t="shared" si="75"/>
        <v>-14.370196079999999</v>
      </c>
    </row>
    <row r="1174" spans="1:12" x14ac:dyDescent="0.3">
      <c r="A1174" t="s">
        <v>0</v>
      </c>
      <c r="B1174" t="s">
        <v>1960</v>
      </c>
      <c r="C1174">
        <v>40</v>
      </c>
      <c r="D1174">
        <v>56</v>
      </c>
      <c r="E1174">
        <f t="shared" si="72"/>
        <v>-16</v>
      </c>
      <c r="F1174" t="s">
        <v>2121</v>
      </c>
      <c r="G1174" t="str">
        <f>IFERROR(VLOOKUP($A1174,Sheet2!$A$2:$C$397,2,FALSE),"C")</f>
        <v>B</v>
      </c>
      <c r="H1174">
        <f>IFERROR(VLOOKUP($A1174,Sheet2!$A$2:$C$397,3,FALSE),0)</f>
        <v>-0.90473683999999999</v>
      </c>
      <c r="I1174">
        <f>VLOOKUP($G1174,Sheet2!$F$4:$G$16,2,FALSE)</f>
        <v>3</v>
      </c>
      <c r="J1174">
        <f t="shared" si="73"/>
        <v>39.547631580000001</v>
      </c>
      <c r="K1174">
        <f t="shared" si="74"/>
        <v>56.452368419999999</v>
      </c>
      <c r="L1174">
        <f t="shared" si="75"/>
        <v>-16.904736839999998</v>
      </c>
    </row>
    <row r="1175" spans="1:12" x14ac:dyDescent="0.3">
      <c r="A1175" t="s">
        <v>366</v>
      </c>
      <c r="B1175" t="s">
        <v>1137</v>
      </c>
      <c r="C1175">
        <v>46</v>
      </c>
      <c r="D1175">
        <v>52</v>
      </c>
      <c r="E1175">
        <f t="shared" si="72"/>
        <v>-6</v>
      </c>
      <c r="F1175" t="s">
        <v>2121</v>
      </c>
      <c r="G1175" t="str">
        <f>IFERROR(VLOOKUP($A1175,Sheet2!$A$2:$C$397,2,FALSE),"C")</f>
        <v>A</v>
      </c>
      <c r="H1175">
        <f>IFERROR(VLOOKUP($A1175,Sheet2!$A$2:$C$397,3,FALSE),0)</f>
        <v>-1.5</v>
      </c>
      <c r="I1175">
        <f>VLOOKUP($G1175,Sheet2!$F$4:$G$16,2,FALSE)</f>
        <v>4</v>
      </c>
      <c r="J1175">
        <f t="shared" si="73"/>
        <v>45.25</v>
      </c>
      <c r="K1175">
        <f t="shared" si="74"/>
        <v>52.75</v>
      </c>
      <c r="L1175">
        <f t="shared" si="75"/>
        <v>-7.5</v>
      </c>
    </row>
    <row r="1176" spans="1:12" x14ac:dyDescent="0.3">
      <c r="A1176" t="s">
        <v>4</v>
      </c>
      <c r="B1176" t="s">
        <v>1137</v>
      </c>
      <c r="C1176">
        <v>44</v>
      </c>
      <c r="D1176">
        <v>52</v>
      </c>
      <c r="E1176">
        <f t="shared" si="72"/>
        <v>-8</v>
      </c>
      <c r="F1176" t="s">
        <v>2121</v>
      </c>
      <c r="G1176" t="str">
        <f>IFERROR(VLOOKUP($A1176,Sheet2!$A$2:$C$397,2,FALSE),"C")</f>
        <v>A-</v>
      </c>
      <c r="H1176">
        <f>IFERROR(VLOOKUP($A1176,Sheet2!$A$2:$C$397,3,FALSE),0)</f>
        <v>0.80923076999999999</v>
      </c>
      <c r="I1176">
        <f>VLOOKUP($G1176,Sheet2!$F$4:$G$16,2,FALSE)</f>
        <v>3.7</v>
      </c>
      <c r="J1176">
        <f t="shared" si="73"/>
        <v>44.404615385</v>
      </c>
      <c r="K1176">
        <f t="shared" si="74"/>
        <v>51.595384615</v>
      </c>
      <c r="L1176">
        <f t="shared" si="75"/>
        <v>-7.1907692300000008</v>
      </c>
    </row>
    <row r="1177" spans="1:12" x14ac:dyDescent="0.3">
      <c r="A1177" t="s">
        <v>16</v>
      </c>
      <c r="B1177" t="s">
        <v>1140</v>
      </c>
      <c r="C1177">
        <v>44</v>
      </c>
      <c r="D1177">
        <v>53</v>
      </c>
      <c r="E1177">
        <f t="shared" si="72"/>
        <v>-9</v>
      </c>
      <c r="F1177" t="s">
        <v>2121</v>
      </c>
      <c r="G1177" t="str">
        <f>IFERROR(VLOOKUP($A1177,Sheet2!$A$2:$C$397,2,FALSE),"C")</f>
        <v>B</v>
      </c>
      <c r="H1177">
        <f>IFERROR(VLOOKUP($A1177,Sheet2!$A$2:$C$397,3,FALSE),0)</f>
        <v>0.26403360999999997</v>
      </c>
      <c r="I1177">
        <f>VLOOKUP($G1177,Sheet2!$F$4:$G$16,2,FALSE)</f>
        <v>3</v>
      </c>
      <c r="J1177">
        <f t="shared" si="73"/>
        <v>44.132016804999999</v>
      </c>
      <c r="K1177">
        <f t="shared" si="74"/>
        <v>52.867983195000001</v>
      </c>
      <c r="L1177">
        <f t="shared" si="75"/>
        <v>-8.7359663900000015</v>
      </c>
    </row>
    <row r="1178" spans="1:12" x14ac:dyDescent="0.3">
      <c r="A1178" t="s">
        <v>10</v>
      </c>
      <c r="B1178" t="s">
        <v>1140</v>
      </c>
      <c r="C1178">
        <v>47</v>
      </c>
      <c r="D1178">
        <v>52</v>
      </c>
      <c r="E1178">
        <f t="shared" si="72"/>
        <v>-5</v>
      </c>
      <c r="F1178" t="s">
        <v>2121</v>
      </c>
      <c r="G1178" t="str">
        <f>IFERROR(VLOOKUP($A1178,Sheet2!$A$2:$C$397,2,FALSE),"C")</f>
        <v>B+</v>
      </c>
      <c r="H1178">
        <f>IFERROR(VLOOKUP($A1178,Sheet2!$A$2:$C$397,3,FALSE),0)</f>
        <v>0.59550000000000003</v>
      </c>
      <c r="I1178">
        <f>VLOOKUP($G1178,Sheet2!$F$4:$G$16,2,FALSE)</f>
        <v>3.3</v>
      </c>
      <c r="J1178">
        <f t="shared" si="73"/>
        <v>47.297750000000001</v>
      </c>
      <c r="K1178">
        <f t="shared" si="74"/>
        <v>51.702249999999999</v>
      </c>
      <c r="L1178">
        <f t="shared" si="75"/>
        <v>-4.4044999999999987</v>
      </c>
    </row>
    <row r="1179" spans="1:12" x14ac:dyDescent="0.3">
      <c r="A1179" t="s">
        <v>0</v>
      </c>
      <c r="B1179" t="s">
        <v>1961</v>
      </c>
      <c r="C1179">
        <v>38</v>
      </c>
      <c r="D1179">
        <v>56</v>
      </c>
      <c r="E1179">
        <f t="shared" si="72"/>
        <v>-18</v>
      </c>
      <c r="F1179" t="s">
        <v>2121</v>
      </c>
      <c r="G1179" t="str">
        <f>IFERROR(VLOOKUP($A1179,Sheet2!$A$2:$C$397,2,FALSE),"C")</f>
        <v>B</v>
      </c>
      <c r="H1179">
        <f>IFERROR(VLOOKUP($A1179,Sheet2!$A$2:$C$397,3,FALSE),0)</f>
        <v>-0.90473683999999999</v>
      </c>
      <c r="I1179">
        <f>VLOOKUP($G1179,Sheet2!$F$4:$G$16,2,FALSE)</f>
        <v>3</v>
      </c>
      <c r="J1179">
        <f t="shared" si="73"/>
        <v>37.547631580000001</v>
      </c>
      <c r="K1179">
        <f t="shared" si="74"/>
        <v>56.452368419999999</v>
      </c>
      <c r="L1179">
        <f t="shared" si="75"/>
        <v>-18.904736839999998</v>
      </c>
    </row>
    <row r="1180" spans="1:12" x14ac:dyDescent="0.3">
      <c r="A1180" t="s">
        <v>16</v>
      </c>
      <c r="B1180" t="s">
        <v>1144</v>
      </c>
      <c r="C1180">
        <v>44</v>
      </c>
      <c r="D1180">
        <v>52</v>
      </c>
      <c r="E1180">
        <f t="shared" si="72"/>
        <v>-8</v>
      </c>
      <c r="F1180" t="s">
        <v>2121</v>
      </c>
      <c r="G1180" t="str">
        <f>IFERROR(VLOOKUP($A1180,Sheet2!$A$2:$C$397,2,FALSE),"C")</f>
        <v>B</v>
      </c>
      <c r="H1180">
        <f>IFERROR(VLOOKUP($A1180,Sheet2!$A$2:$C$397,3,FALSE),0)</f>
        <v>0.26403360999999997</v>
      </c>
      <c r="I1180">
        <f>VLOOKUP($G1180,Sheet2!$F$4:$G$16,2,FALSE)</f>
        <v>3</v>
      </c>
      <c r="J1180">
        <f t="shared" si="73"/>
        <v>44.132016804999999</v>
      </c>
      <c r="K1180">
        <f t="shared" si="74"/>
        <v>51.867983195000001</v>
      </c>
      <c r="L1180">
        <f t="shared" si="75"/>
        <v>-7.7359663900000015</v>
      </c>
    </row>
    <row r="1181" spans="1:12" x14ac:dyDescent="0.3">
      <c r="A1181" t="s">
        <v>10</v>
      </c>
      <c r="B1181" t="s">
        <v>1144</v>
      </c>
      <c r="C1181">
        <v>43</v>
      </c>
      <c r="D1181">
        <v>56</v>
      </c>
      <c r="E1181">
        <f t="shared" si="72"/>
        <v>-13</v>
      </c>
      <c r="F1181" t="s">
        <v>2121</v>
      </c>
      <c r="G1181" t="str">
        <f>IFERROR(VLOOKUP($A1181,Sheet2!$A$2:$C$397,2,FALSE),"C")</f>
        <v>B+</v>
      </c>
      <c r="H1181">
        <f>IFERROR(VLOOKUP($A1181,Sheet2!$A$2:$C$397,3,FALSE),0)</f>
        <v>0.59550000000000003</v>
      </c>
      <c r="I1181">
        <f>VLOOKUP($G1181,Sheet2!$F$4:$G$16,2,FALSE)</f>
        <v>3.3</v>
      </c>
      <c r="J1181">
        <f t="shared" si="73"/>
        <v>43.297750000000001</v>
      </c>
      <c r="K1181">
        <f t="shared" si="74"/>
        <v>55.702249999999999</v>
      </c>
      <c r="L1181">
        <f t="shared" si="75"/>
        <v>-12.404499999999999</v>
      </c>
    </row>
    <row r="1182" spans="1:12" x14ac:dyDescent="0.3">
      <c r="A1182" t="s">
        <v>15</v>
      </c>
      <c r="B1182" t="s">
        <v>1147</v>
      </c>
      <c r="C1182">
        <v>38</v>
      </c>
      <c r="D1182">
        <v>54</v>
      </c>
      <c r="E1182">
        <f t="shared" si="72"/>
        <v>-16</v>
      </c>
      <c r="F1182" t="s">
        <v>2121</v>
      </c>
      <c r="G1182" t="str">
        <f>IFERROR(VLOOKUP($A1182,Sheet2!$A$2:$C$397,2,FALSE),"C")</f>
        <v>A-</v>
      </c>
      <c r="H1182">
        <f>IFERROR(VLOOKUP($A1182,Sheet2!$A$2:$C$397,3,FALSE),0)</f>
        <v>6.8150290000000002E-2</v>
      </c>
      <c r="I1182">
        <f>VLOOKUP($G1182,Sheet2!$F$4:$G$16,2,FALSE)</f>
        <v>3.7</v>
      </c>
      <c r="J1182">
        <f t="shared" si="73"/>
        <v>38.034075145000003</v>
      </c>
      <c r="K1182">
        <f t="shared" si="74"/>
        <v>53.965924854999997</v>
      </c>
      <c r="L1182">
        <f t="shared" si="75"/>
        <v>-15.931849709999995</v>
      </c>
    </row>
    <row r="1183" spans="1:12" x14ac:dyDescent="0.3">
      <c r="A1183" t="s">
        <v>9</v>
      </c>
      <c r="B1183" t="s">
        <v>1147</v>
      </c>
      <c r="C1183">
        <v>37</v>
      </c>
      <c r="D1183">
        <v>57</v>
      </c>
      <c r="E1183">
        <f t="shared" si="72"/>
        <v>-20</v>
      </c>
      <c r="F1183" t="s">
        <v>2121</v>
      </c>
      <c r="G1183" t="str">
        <f>IFERROR(VLOOKUP($A1183,Sheet2!$A$2:$C$397,2,FALSE),"C")</f>
        <v>B+</v>
      </c>
      <c r="H1183">
        <f>IFERROR(VLOOKUP($A1183,Sheet2!$A$2:$C$397,3,FALSE),0)</f>
        <v>6.0699999999999997E-2</v>
      </c>
      <c r="I1183">
        <f>VLOOKUP($G1183,Sheet2!$F$4:$G$16,2,FALSE)</f>
        <v>3.3</v>
      </c>
      <c r="J1183">
        <f t="shared" si="73"/>
        <v>37.030349999999999</v>
      </c>
      <c r="K1183">
        <f t="shared" si="74"/>
        <v>56.969650000000001</v>
      </c>
      <c r="L1183">
        <f t="shared" si="75"/>
        <v>-19.939300000000003</v>
      </c>
    </row>
    <row r="1184" spans="1:12" x14ac:dyDescent="0.3">
      <c r="A1184" t="s">
        <v>12</v>
      </c>
      <c r="B1184" t="s">
        <v>1147</v>
      </c>
      <c r="C1184">
        <v>38</v>
      </c>
      <c r="D1184">
        <v>54</v>
      </c>
      <c r="E1184">
        <f t="shared" si="72"/>
        <v>-16</v>
      </c>
      <c r="F1184" t="s">
        <v>2121</v>
      </c>
      <c r="G1184" t="str">
        <f>IFERROR(VLOOKUP($A1184,Sheet2!$A$2:$C$397,2,FALSE),"C")</f>
        <v>A</v>
      </c>
      <c r="H1184">
        <f>IFERROR(VLOOKUP($A1184,Sheet2!$A$2:$C$397,3,FALSE),0)</f>
        <v>-0.45775194000000002</v>
      </c>
      <c r="I1184">
        <f>VLOOKUP($G1184,Sheet2!$F$4:$G$16,2,FALSE)</f>
        <v>4</v>
      </c>
      <c r="J1184">
        <f t="shared" si="73"/>
        <v>37.771124030000003</v>
      </c>
      <c r="K1184">
        <f t="shared" si="74"/>
        <v>54.228875969999997</v>
      </c>
      <c r="L1184">
        <f t="shared" si="75"/>
        <v>-16.457751939999994</v>
      </c>
    </row>
    <row r="1185" spans="1:12" x14ac:dyDescent="0.3">
      <c r="A1185" t="s">
        <v>0</v>
      </c>
      <c r="B1185" t="s">
        <v>1147</v>
      </c>
      <c r="C1185">
        <v>40</v>
      </c>
      <c r="D1185">
        <v>54</v>
      </c>
      <c r="E1185">
        <f t="shared" si="72"/>
        <v>-14</v>
      </c>
      <c r="F1185" t="s">
        <v>2121</v>
      </c>
      <c r="G1185" t="str">
        <f>IFERROR(VLOOKUP($A1185,Sheet2!$A$2:$C$397,2,FALSE),"C")</f>
        <v>B</v>
      </c>
      <c r="H1185">
        <f>IFERROR(VLOOKUP($A1185,Sheet2!$A$2:$C$397,3,FALSE),0)</f>
        <v>-0.90473683999999999</v>
      </c>
      <c r="I1185">
        <f>VLOOKUP($G1185,Sheet2!$F$4:$G$16,2,FALSE)</f>
        <v>3</v>
      </c>
      <c r="J1185">
        <f t="shared" si="73"/>
        <v>39.547631580000001</v>
      </c>
      <c r="K1185">
        <f t="shared" si="74"/>
        <v>54.452368419999999</v>
      </c>
      <c r="L1185">
        <f t="shared" si="75"/>
        <v>-14.904736839999998</v>
      </c>
    </row>
    <row r="1186" spans="1:12" x14ac:dyDescent="0.3">
      <c r="A1186" t="s">
        <v>16</v>
      </c>
      <c r="B1186" t="s">
        <v>1151</v>
      </c>
      <c r="C1186">
        <v>43</v>
      </c>
      <c r="D1186">
        <v>54</v>
      </c>
      <c r="E1186">
        <f t="shared" si="72"/>
        <v>-11</v>
      </c>
      <c r="F1186" t="s">
        <v>2121</v>
      </c>
      <c r="G1186" t="str">
        <f>IFERROR(VLOOKUP($A1186,Sheet2!$A$2:$C$397,2,FALSE),"C")</f>
        <v>B</v>
      </c>
      <c r="H1186">
        <f>IFERROR(VLOOKUP($A1186,Sheet2!$A$2:$C$397,3,FALSE),0)</f>
        <v>0.26403360999999997</v>
      </c>
      <c r="I1186">
        <f>VLOOKUP($G1186,Sheet2!$F$4:$G$16,2,FALSE)</f>
        <v>3</v>
      </c>
      <c r="J1186">
        <f t="shared" si="73"/>
        <v>43.132016804999999</v>
      </c>
      <c r="K1186">
        <f t="shared" si="74"/>
        <v>53.867983195000001</v>
      </c>
      <c r="L1186">
        <f t="shared" si="75"/>
        <v>-10.735966390000002</v>
      </c>
    </row>
    <row r="1187" spans="1:12" x14ac:dyDescent="0.3">
      <c r="A1187" t="s">
        <v>10</v>
      </c>
      <c r="B1187" t="s">
        <v>1151</v>
      </c>
      <c r="C1187">
        <v>42</v>
      </c>
      <c r="D1187">
        <v>55</v>
      </c>
      <c r="E1187">
        <f t="shared" si="72"/>
        <v>-13</v>
      </c>
      <c r="F1187" t="s">
        <v>2121</v>
      </c>
      <c r="G1187" t="str">
        <f>IFERROR(VLOOKUP($A1187,Sheet2!$A$2:$C$397,2,FALSE),"C")</f>
        <v>B+</v>
      </c>
      <c r="H1187">
        <f>IFERROR(VLOOKUP($A1187,Sheet2!$A$2:$C$397,3,FALSE),0)</f>
        <v>0.59550000000000003</v>
      </c>
      <c r="I1187">
        <f>VLOOKUP($G1187,Sheet2!$F$4:$G$16,2,FALSE)</f>
        <v>3.3</v>
      </c>
      <c r="J1187">
        <f t="shared" si="73"/>
        <v>42.297750000000001</v>
      </c>
      <c r="K1187">
        <f t="shared" si="74"/>
        <v>54.702249999999999</v>
      </c>
      <c r="L1187">
        <f t="shared" si="75"/>
        <v>-12.404499999999999</v>
      </c>
    </row>
    <row r="1188" spans="1:12" x14ac:dyDescent="0.3">
      <c r="A1188" t="s">
        <v>353</v>
      </c>
      <c r="B1188" t="s">
        <v>1154</v>
      </c>
      <c r="C1188">
        <v>43</v>
      </c>
      <c r="D1188">
        <v>50</v>
      </c>
      <c r="E1188">
        <f t="shared" si="72"/>
        <v>-7</v>
      </c>
      <c r="F1188" t="s">
        <v>2121</v>
      </c>
      <c r="G1188" t="str">
        <f>IFERROR(VLOOKUP($A1188,Sheet2!$A$2:$C$397,2,FALSE),"C")</f>
        <v>A+</v>
      </c>
      <c r="H1188">
        <f>IFERROR(VLOOKUP($A1188,Sheet2!$A$2:$C$397,3,FALSE),0)</f>
        <v>-3.6666699999999999E-3</v>
      </c>
      <c r="I1188">
        <f>VLOOKUP($G1188,Sheet2!$F$4:$G$16,2,FALSE)</f>
        <v>4</v>
      </c>
      <c r="J1188">
        <f t="shared" si="73"/>
        <v>42.998166664999999</v>
      </c>
      <c r="K1188">
        <f t="shared" si="74"/>
        <v>50.001833335000001</v>
      </c>
      <c r="L1188">
        <f t="shared" si="75"/>
        <v>-7.0036666700000012</v>
      </c>
    </row>
    <row r="1189" spans="1:12" x14ac:dyDescent="0.3">
      <c r="A1189" t="s">
        <v>0</v>
      </c>
      <c r="B1189" t="s">
        <v>1154</v>
      </c>
      <c r="C1189">
        <v>41</v>
      </c>
      <c r="D1189">
        <v>53</v>
      </c>
      <c r="E1189">
        <f t="shared" si="72"/>
        <v>-12</v>
      </c>
      <c r="F1189" t="s">
        <v>2121</v>
      </c>
      <c r="G1189" t="str">
        <f>IFERROR(VLOOKUP($A1189,Sheet2!$A$2:$C$397,2,FALSE),"C")</f>
        <v>B</v>
      </c>
      <c r="H1189">
        <f>IFERROR(VLOOKUP($A1189,Sheet2!$A$2:$C$397,3,FALSE),0)</f>
        <v>-0.90473683999999999</v>
      </c>
      <c r="I1189">
        <f>VLOOKUP($G1189,Sheet2!$F$4:$G$16,2,FALSE)</f>
        <v>3</v>
      </c>
      <c r="J1189">
        <f t="shared" si="73"/>
        <v>40.547631580000001</v>
      </c>
      <c r="K1189">
        <f t="shared" si="74"/>
        <v>53.452368419999999</v>
      </c>
      <c r="L1189">
        <f t="shared" si="75"/>
        <v>-12.904736839999998</v>
      </c>
    </row>
    <row r="1190" spans="1:12" x14ac:dyDescent="0.3">
      <c r="A1190" t="s">
        <v>386</v>
      </c>
      <c r="B1190" t="s">
        <v>1155</v>
      </c>
      <c r="C1190">
        <v>38</v>
      </c>
      <c r="D1190">
        <v>53</v>
      </c>
      <c r="E1190">
        <f t="shared" si="72"/>
        <v>-15</v>
      </c>
      <c r="F1190" t="s">
        <v>2121</v>
      </c>
      <c r="G1190" t="str">
        <f>IFERROR(VLOOKUP($A1190,Sheet2!$A$2:$C$397,2,FALSE),"C")</f>
        <v>B+</v>
      </c>
      <c r="H1190">
        <f>IFERROR(VLOOKUP($A1190,Sheet2!$A$2:$C$397,3,FALSE),0)</f>
        <v>-0.6</v>
      </c>
      <c r="I1190">
        <f>VLOOKUP($G1190,Sheet2!$F$4:$G$16,2,FALSE)</f>
        <v>3.3</v>
      </c>
      <c r="J1190">
        <f t="shared" si="73"/>
        <v>37.700000000000003</v>
      </c>
      <c r="K1190">
        <f t="shared" si="74"/>
        <v>53.3</v>
      </c>
      <c r="L1190">
        <f t="shared" si="75"/>
        <v>-15.599999999999994</v>
      </c>
    </row>
    <row r="1191" spans="1:12" x14ac:dyDescent="0.3">
      <c r="A1191" t="s">
        <v>13</v>
      </c>
      <c r="B1191" t="s">
        <v>1157</v>
      </c>
      <c r="C1191">
        <v>38</v>
      </c>
      <c r="D1191">
        <v>60</v>
      </c>
      <c r="E1191">
        <f t="shared" si="72"/>
        <v>-22</v>
      </c>
      <c r="F1191" t="s">
        <v>2121</v>
      </c>
      <c r="G1191" t="str">
        <f>IFERROR(VLOOKUP($A1191,Sheet2!$A$2:$C$397,2,FALSE),"C")</f>
        <v>A+</v>
      </c>
      <c r="H1191">
        <f>IFERROR(VLOOKUP($A1191,Sheet2!$A$2:$C$397,3,FALSE),0)</f>
        <v>0.61341175999999997</v>
      </c>
      <c r="I1191">
        <f>VLOOKUP($G1191,Sheet2!$F$4:$G$16,2,FALSE)</f>
        <v>4</v>
      </c>
      <c r="J1191">
        <f t="shared" si="73"/>
        <v>38.306705880000003</v>
      </c>
      <c r="K1191">
        <f t="shared" si="74"/>
        <v>59.693294119999997</v>
      </c>
      <c r="L1191">
        <f t="shared" si="75"/>
        <v>-21.386588239999995</v>
      </c>
    </row>
    <row r="1192" spans="1:12" x14ac:dyDescent="0.3">
      <c r="A1192" t="s">
        <v>16</v>
      </c>
      <c r="B1192" t="s">
        <v>1159</v>
      </c>
      <c r="C1192">
        <v>43</v>
      </c>
      <c r="D1192">
        <v>52</v>
      </c>
      <c r="E1192">
        <f t="shared" si="72"/>
        <v>-9</v>
      </c>
      <c r="F1192" t="s">
        <v>2121</v>
      </c>
      <c r="G1192" t="str">
        <f>IFERROR(VLOOKUP($A1192,Sheet2!$A$2:$C$397,2,FALSE),"C")</f>
        <v>B</v>
      </c>
      <c r="H1192">
        <f>IFERROR(VLOOKUP($A1192,Sheet2!$A$2:$C$397,3,FALSE),0)</f>
        <v>0.26403360999999997</v>
      </c>
      <c r="I1192">
        <f>VLOOKUP($G1192,Sheet2!$F$4:$G$16,2,FALSE)</f>
        <v>3</v>
      </c>
      <c r="J1192">
        <f t="shared" si="73"/>
        <v>43.132016804999999</v>
      </c>
      <c r="K1192">
        <f t="shared" si="74"/>
        <v>51.867983195000001</v>
      </c>
      <c r="L1192">
        <f t="shared" si="75"/>
        <v>-8.7359663900000015</v>
      </c>
    </row>
    <row r="1193" spans="1:12" x14ac:dyDescent="0.3">
      <c r="A1193" t="s">
        <v>3</v>
      </c>
      <c r="B1193" t="s">
        <v>1156</v>
      </c>
      <c r="C1193">
        <v>36</v>
      </c>
      <c r="D1193">
        <v>56</v>
      </c>
      <c r="E1193">
        <f t="shared" si="72"/>
        <v>-20</v>
      </c>
      <c r="F1193" t="s">
        <v>2121</v>
      </c>
      <c r="G1193" t="str">
        <f>IFERROR(VLOOKUP($A1193,Sheet2!$A$2:$C$397,2,FALSE),"C")</f>
        <v>A-</v>
      </c>
      <c r="H1193">
        <f>IFERROR(VLOOKUP($A1193,Sheet2!$A$2:$C$397,3,FALSE),0)</f>
        <v>-0.78254902000000004</v>
      </c>
      <c r="I1193">
        <f>VLOOKUP($G1193,Sheet2!$F$4:$G$16,2,FALSE)</f>
        <v>3.7</v>
      </c>
      <c r="J1193">
        <f t="shared" si="73"/>
        <v>35.608725489999998</v>
      </c>
      <c r="K1193">
        <f t="shared" si="74"/>
        <v>56.391274510000002</v>
      </c>
      <c r="L1193">
        <f t="shared" si="75"/>
        <v>-20.782549020000005</v>
      </c>
    </row>
    <row r="1194" spans="1:12" x14ac:dyDescent="0.3">
      <c r="A1194" t="s">
        <v>400</v>
      </c>
      <c r="B1194" t="s">
        <v>1159</v>
      </c>
      <c r="C1194">
        <v>40</v>
      </c>
      <c r="D1194">
        <v>56</v>
      </c>
      <c r="E1194">
        <f t="shared" si="72"/>
        <v>-16</v>
      </c>
      <c r="F1194" t="s">
        <v>2121</v>
      </c>
      <c r="G1194" t="str">
        <f>IFERROR(VLOOKUP($A1194,Sheet2!$A$2:$C$397,2,FALSE),"C")</f>
        <v>B+</v>
      </c>
      <c r="H1194">
        <f>IFERROR(VLOOKUP($A1194,Sheet2!$A$2:$C$397,3,FALSE),0)</f>
        <v>0.59554054000000001</v>
      </c>
      <c r="I1194">
        <f>VLOOKUP($G1194,Sheet2!$F$4:$G$16,2,FALSE)</f>
        <v>3.3</v>
      </c>
      <c r="J1194">
        <f t="shared" si="73"/>
        <v>40.297770270000001</v>
      </c>
      <c r="K1194">
        <f t="shared" si="74"/>
        <v>55.702229729999999</v>
      </c>
      <c r="L1194">
        <f t="shared" si="75"/>
        <v>-15.404459459999998</v>
      </c>
    </row>
    <row r="1195" spans="1:12" x14ac:dyDescent="0.3">
      <c r="A1195" t="s">
        <v>10</v>
      </c>
      <c r="B1195" t="s">
        <v>1159</v>
      </c>
      <c r="C1195">
        <v>40</v>
      </c>
      <c r="D1195">
        <v>57</v>
      </c>
      <c r="E1195">
        <f t="shared" si="72"/>
        <v>-17</v>
      </c>
      <c r="F1195" t="s">
        <v>2121</v>
      </c>
      <c r="G1195" t="str">
        <f>IFERROR(VLOOKUP($A1195,Sheet2!$A$2:$C$397,2,FALSE),"C")</f>
        <v>B+</v>
      </c>
      <c r="H1195">
        <f>IFERROR(VLOOKUP($A1195,Sheet2!$A$2:$C$397,3,FALSE),0)</f>
        <v>0.59550000000000003</v>
      </c>
      <c r="I1195">
        <f>VLOOKUP($G1195,Sheet2!$F$4:$G$16,2,FALSE)</f>
        <v>3.3</v>
      </c>
      <c r="J1195">
        <f t="shared" si="73"/>
        <v>40.297750000000001</v>
      </c>
      <c r="K1195">
        <f t="shared" si="74"/>
        <v>56.702249999999999</v>
      </c>
      <c r="L1195">
        <f t="shared" si="75"/>
        <v>-16.404499999999999</v>
      </c>
    </row>
    <row r="1196" spans="1:12" x14ac:dyDescent="0.3">
      <c r="A1196" t="s">
        <v>4</v>
      </c>
      <c r="B1196" t="s">
        <v>1962</v>
      </c>
      <c r="C1196">
        <v>44</v>
      </c>
      <c r="D1196">
        <v>52</v>
      </c>
      <c r="E1196">
        <f t="shared" si="72"/>
        <v>-8</v>
      </c>
      <c r="F1196" t="s">
        <v>2121</v>
      </c>
      <c r="G1196" t="str">
        <f>IFERROR(VLOOKUP($A1196,Sheet2!$A$2:$C$397,2,FALSE),"C")</f>
        <v>A-</v>
      </c>
      <c r="H1196">
        <f>IFERROR(VLOOKUP($A1196,Sheet2!$A$2:$C$397,3,FALSE),0)</f>
        <v>0.80923076999999999</v>
      </c>
      <c r="I1196">
        <f>VLOOKUP($G1196,Sheet2!$F$4:$G$16,2,FALSE)</f>
        <v>3.7</v>
      </c>
      <c r="J1196">
        <f t="shared" si="73"/>
        <v>44.404615385</v>
      </c>
      <c r="K1196">
        <f t="shared" si="74"/>
        <v>51.595384615</v>
      </c>
      <c r="L1196">
        <f t="shared" si="75"/>
        <v>-7.1907692300000008</v>
      </c>
    </row>
    <row r="1197" spans="1:12" x14ac:dyDescent="0.3">
      <c r="A1197" t="s">
        <v>254</v>
      </c>
      <c r="B1197" t="s">
        <v>1163</v>
      </c>
      <c r="C1197">
        <v>46</v>
      </c>
      <c r="D1197">
        <v>54</v>
      </c>
      <c r="E1197">
        <f t="shared" si="72"/>
        <v>-8</v>
      </c>
      <c r="F1197" t="s">
        <v>2121</v>
      </c>
      <c r="G1197" t="str">
        <f>IFERROR(VLOOKUP($A1197,Sheet2!$A$2:$C$397,2,FALSE),"C")</f>
        <v>C+</v>
      </c>
      <c r="H1197">
        <f>IFERROR(VLOOKUP($A1197,Sheet2!$A$2:$C$397,3,FALSE),0)</f>
        <v>-1.5215757999999999</v>
      </c>
      <c r="I1197">
        <f>VLOOKUP($G1197,Sheet2!$F$4:$G$16,2,FALSE)</f>
        <v>2.2999999999999998</v>
      </c>
      <c r="J1197">
        <f t="shared" si="73"/>
        <v>45.239212100000003</v>
      </c>
      <c r="K1197">
        <f t="shared" si="74"/>
        <v>54.760787899999997</v>
      </c>
      <c r="L1197">
        <f t="shared" si="75"/>
        <v>-9.5215757999999937</v>
      </c>
    </row>
    <row r="1198" spans="1:12" x14ac:dyDescent="0.3">
      <c r="A1198" t="s">
        <v>0</v>
      </c>
      <c r="B1198" t="s">
        <v>1963</v>
      </c>
      <c r="C1198">
        <v>41</v>
      </c>
      <c r="D1198">
        <v>54</v>
      </c>
      <c r="E1198">
        <f t="shared" si="72"/>
        <v>-13</v>
      </c>
      <c r="F1198" t="s">
        <v>2121</v>
      </c>
      <c r="G1198" t="str">
        <f>IFERROR(VLOOKUP($A1198,Sheet2!$A$2:$C$397,2,FALSE),"C")</f>
        <v>B</v>
      </c>
      <c r="H1198">
        <f>IFERROR(VLOOKUP($A1198,Sheet2!$A$2:$C$397,3,FALSE),0)</f>
        <v>-0.90473683999999999</v>
      </c>
      <c r="I1198">
        <f>VLOOKUP($G1198,Sheet2!$F$4:$G$16,2,FALSE)</f>
        <v>3</v>
      </c>
      <c r="J1198">
        <f t="shared" si="73"/>
        <v>40.547631580000001</v>
      </c>
      <c r="K1198">
        <f t="shared" si="74"/>
        <v>54.452368419999999</v>
      </c>
      <c r="L1198">
        <f t="shared" si="75"/>
        <v>-13.904736839999998</v>
      </c>
    </row>
    <row r="1199" spans="1:12" x14ac:dyDescent="0.3">
      <c r="A1199" t="s">
        <v>4</v>
      </c>
      <c r="B1199" t="s">
        <v>1165</v>
      </c>
      <c r="C1199">
        <v>46</v>
      </c>
      <c r="D1199">
        <v>51</v>
      </c>
      <c r="E1199">
        <f t="shared" si="72"/>
        <v>-5</v>
      </c>
      <c r="F1199" t="s">
        <v>2121</v>
      </c>
      <c r="G1199" t="str">
        <f>IFERROR(VLOOKUP($A1199,Sheet2!$A$2:$C$397,2,FALSE),"C")</f>
        <v>A-</v>
      </c>
      <c r="H1199">
        <f>IFERROR(VLOOKUP($A1199,Sheet2!$A$2:$C$397,3,FALSE),0)</f>
        <v>0.80923076999999999</v>
      </c>
      <c r="I1199">
        <f>VLOOKUP($G1199,Sheet2!$F$4:$G$16,2,FALSE)</f>
        <v>3.7</v>
      </c>
      <c r="J1199">
        <f t="shared" si="73"/>
        <v>46.404615385</v>
      </c>
      <c r="K1199">
        <f t="shared" si="74"/>
        <v>50.595384615</v>
      </c>
      <c r="L1199">
        <f t="shared" si="75"/>
        <v>-4.1907692300000008</v>
      </c>
    </row>
    <row r="1200" spans="1:12" x14ac:dyDescent="0.3">
      <c r="A1200" t="s">
        <v>16</v>
      </c>
      <c r="B1200" t="s">
        <v>1166</v>
      </c>
      <c r="C1200">
        <v>44</v>
      </c>
      <c r="D1200">
        <v>52</v>
      </c>
      <c r="E1200">
        <f t="shared" si="72"/>
        <v>-8</v>
      </c>
      <c r="F1200" t="s">
        <v>2121</v>
      </c>
      <c r="G1200" t="str">
        <f>IFERROR(VLOOKUP($A1200,Sheet2!$A$2:$C$397,2,FALSE),"C")</f>
        <v>B</v>
      </c>
      <c r="H1200">
        <f>IFERROR(VLOOKUP($A1200,Sheet2!$A$2:$C$397,3,FALSE),0)</f>
        <v>0.26403360999999997</v>
      </c>
      <c r="I1200">
        <f>VLOOKUP($G1200,Sheet2!$F$4:$G$16,2,FALSE)</f>
        <v>3</v>
      </c>
      <c r="J1200">
        <f t="shared" si="73"/>
        <v>44.132016804999999</v>
      </c>
      <c r="K1200">
        <f t="shared" si="74"/>
        <v>51.867983195000001</v>
      </c>
      <c r="L1200">
        <f t="shared" si="75"/>
        <v>-7.7359663900000015</v>
      </c>
    </row>
    <row r="1201" spans="1:12" x14ac:dyDescent="0.3">
      <c r="A1201" t="s">
        <v>366</v>
      </c>
      <c r="B1201" t="s">
        <v>1166</v>
      </c>
      <c r="C1201">
        <v>45</v>
      </c>
      <c r="D1201">
        <v>53</v>
      </c>
      <c r="E1201">
        <f t="shared" si="72"/>
        <v>-8</v>
      </c>
      <c r="F1201" t="s">
        <v>2121</v>
      </c>
      <c r="G1201" t="str">
        <f>IFERROR(VLOOKUP($A1201,Sheet2!$A$2:$C$397,2,FALSE),"C")</f>
        <v>A</v>
      </c>
      <c r="H1201">
        <f>IFERROR(VLOOKUP($A1201,Sheet2!$A$2:$C$397,3,FALSE),0)</f>
        <v>-1.5</v>
      </c>
      <c r="I1201">
        <f>VLOOKUP($G1201,Sheet2!$F$4:$G$16,2,FALSE)</f>
        <v>4</v>
      </c>
      <c r="J1201">
        <f t="shared" si="73"/>
        <v>44.25</v>
      </c>
      <c r="K1201">
        <f t="shared" si="74"/>
        <v>53.75</v>
      </c>
      <c r="L1201">
        <f t="shared" si="75"/>
        <v>-9.5</v>
      </c>
    </row>
    <row r="1202" spans="1:12" x14ac:dyDescent="0.3">
      <c r="A1202" t="s">
        <v>10</v>
      </c>
      <c r="B1202" t="s">
        <v>1166</v>
      </c>
      <c r="C1202">
        <v>43</v>
      </c>
      <c r="D1202">
        <v>54</v>
      </c>
      <c r="E1202">
        <f t="shared" si="72"/>
        <v>-11</v>
      </c>
      <c r="F1202" t="s">
        <v>2121</v>
      </c>
      <c r="G1202" t="str">
        <f>IFERROR(VLOOKUP($A1202,Sheet2!$A$2:$C$397,2,FALSE),"C")</f>
        <v>B+</v>
      </c>
      <c r="H1202">
        <f>IFERROR(VLOOKUP($A1202,Sheet2!$A$2:$C$397,3,FALSE),0)</f>
        <v>0.59550000000000003</v>
      </c>
      <c r="I1202">
        <f>VLOOKUP($G1202,Sheet2!$F$4:$G$16,2,FALSE)</f>
        <v>3.3</v>
      </c>
      <c r="J1202">
        <f t="shared" si="73"/>
        <v>43.297750000000001</v>
      </c>
      <c r="K1202">
        <f t="shared" si="74"/>
        <v>53.702249999999999</v>
      </c>
      <c r="L1202">
        <f t="shared" si="75"/>
        <v>-10.404499999999999</v>
      </c>
    </row>
    <row r="1203" spans="1:12" x14ac:dyDescent="0.3">
      <c r="A1203" t="s">
        <v>354</v>
      </c>
      <c r="B1203" t="s">
        <v>1170</v>
      </c>
      <c r="C1203">
        <v>43</v>
      </c>
      <c r="D1203">
        <v>51</v>
      </c>
      <c r="E1203">
        <f t="shared" si="72"/>
        <v>-8</v>
      </c>
      <c r="F1203" t="s">
        <v>2121</v>
      </c>
      <c r="G1203" t="str">
        <f>IFERROR(VLOOKUP($A1203,Sheet2!$A$2:$C$397,2,FALSE),"C")</f>
        <v>A+</v>
      </c>
      <c r="H1203">
        <f>IFERROR(VLOOKUP($A1203,Sheet2!$A$2:$C$397,3,FALSE),0)</f>
        <v>0.2</v>
      </c>
      <c r="I1203">
        <f>VLOOKUP($G1203,Sheet2!$F$4:$G$16,2,FALSE)</f>
        <v>4</v>
      </c>
      <c r="J1203">
        <f t="shared" si="73"/>
        <v>43.1</v>
      </c>
      <c r="K1203">
        <f t="shared" si="74"/>
        <v>50.9</v>
      </c>
      <c r="L1203">
        <f t="shared" si="75"/>
        <v>-7.7999999999999972</v>
      </c>
    </row>
    <row r="1204" spans="1:12" x14ac:dyDescent="0.3">
      <c r="A1204" t="s">
        <v>0</v>
      </c>
      <c r="B1204" t="s">
        <v>1170</v>
      </c>
      <c r="C1204">
        <v>42</v>
      </c>
      <c r="D1204">
        <v>52</v>
      </c>
      <c r="E1204">
        <f t="shared" si="72"/>
        <v>-10</v>
      </c>
      <c r="F1204" t="s">
        <v>2121</v>
      </c>
      <c r="G1204" t="str">
        <f>IFERROR(VLOOKUP($A1204,Sheet2!$A$2:$C$397,2,FALSE),"C")</f>
        <v>B</v>
      </c>
      <c r="H1204">
        <f>IFERROR(VLOOKUP($A1204,Sheet2!$A$2:$C$397,3,FALSE),0)</f>
        <v>-0.90473683999999999</v>
      </c>
      <c r="I1204">
        <f>VLOOKUP($G1204,Sheet2!$F$4:$G$16,2,FALSE)</f>
        <v>3</v>
      </c>
      <c r="J1204">
        <f t="shared" si="73"/>
        <v>41.547631580000001</v>
      </c>
      <c r="K1204">
        <f t="shared" si="74"/>
        <v>52.452368419999999</v>
      </c>
      <c r="L1204">
        <f t="shared" si="75"/>
        <v>-10.904736839999998</v>
      </c>
    </row>
    <row r="1205" spans="1:12" x14ac:dyDescent="0.3">
      <c r="A1205" t="s">
        <v>16</v>
      </c>
      <c r="B1205" t="s">
        <v>1173</v>
      </c>
      <c r="C1205">
        <v>46</v>
      </c>
      <c r="D1205">
        <v>50</v>
      </c>
      <c r="E1205">
        <f t="shared" si="72"/>
        <v>-4</v>
      </c>
      <c r="F1205" t="s">
        <v>2121</v>
      </c>
      <c r="G1205" t="str">
        <f>IFERROR(VLOOKUP($A1205,Sheet2!$A$2:$C$397,2,FALSE),"C")</f>
        <v>B</v>
      </c>
      <c r="H1205">
        <f>IFERROR(VLOOKUP($A1205,Sheet2!$A$2:$C$397,3,FALSE),0)</f>
        <v>0.26403360999999997</v>
      </c>
      <c r="I1205">
        <f>VLOOKUP($G1205,Sheet2!$F$4:$G$16,2,FALSE)</f>
        <v>3</v>
      </c>
      <c r="J1205">
        <f t="shared" si="73"/>
        <v>46.132016804999999</v>
      </c>
      <c r="K1205">
        <f t="shared" si="74"/>
        <v>49.867983195000001</v>
      </c>
      <c r="L1205">
        <f t="shared" si="75"/>
        <v>-3.7359663900000015</v>
      </c>
    </row>
    <row r="1206" spans="1:12" x14ac:dyDescent="0.3">
      <c r="A1206" t="s">
        <v>10</v>
      </c>
      <c r="B1206" t="s">
        <v>1173</v>
      </c>
      <c r="C1206">
        <v>44</v>
      </c>
      <c r="D1206">
        <v>52</v>
      </c>
      <c r="E1206">
        <f t="shared" si="72"/>
        <v>-8</v>
      </c>
      <c r="F1206" t="s">
        <v>2121</v>
      </c>
      <c r="G1206" t="str">
        <f>IFERROR(VLOOKUP($A1206,Sheet2!$A$2:$C$397,2,FALSE),"C")</f>
        <v>B+</v>
      </c>
      <c r="H1206">
        <f>IFERROR(VLOOKUP($A1206,Sheet2!$A$2:$C$397,3,FALSE),0)</f>
        <v>0.59550000000000003</v>
      </c>
      <c r="I1206">
        <f>VLOOKUP($G1206,Sheet2!$F$4:$G$16,2,FALSE)</f>
        <v>3.3</v>
      </c>
      <c r="J1206">
        <f t="shared" si="73"/>
        <v>44.297750000000001</v>
      </c>
      <c r="K1206">
        <f t="shared" si="74"/>
        <v>51.702249999999999</v>
      </c>
      <c r="L1206">
        <f t="shared" si="75"/>
        <v>-7.4044999999999987</v>
      </c>
    </row>
    <row r="1207" spans="1:12" x14ac:dyDescent="0.3">
      <c r="A1207" t="s">
        <v>15</v>
      </c>
      <c r="B1207" t="s">
        <v>1176</v>
      </c>
      <c r="C1207">
        <v>41</v>
      </c>
      <c r="D1207">
        <v>54</v>
      </c>
      <c r="E1207">
        <f t="shared" si="72"/>
        <v>-13</v>
      </c>
      <c r="F1207" t="s">
        <v>2121</v>
      </c>
      <c r="G1207" t="str">
        <f>IFERROR(VLOOKUP($A1207,Sheet2!$A$2:$C$397,2,FALSE),"C")</f>
        <v>A-</v>
      </c>
      <c r="H1207">
        <f>IFERROR(VLOOKUP($A1207,Sheet2!$A$2:$C$397,3,FALSE),0)</f>
        <v>6.8150290000000002E-2</v>
      </c>
      <c r="I1207">
        <f>VLOOKUP($G1207,Sheet2!$F$4:$G$16,2,FALSE)</f>
        <v>3.7</v>
      </c>
      <c r="J1207">
        <f t="shared" si="73"/>
        <v>41.034075145000003</v>
      </c>
      <c r="K1207">
        <f t="shared" si="74"/>
        <v>53.965924854999997</v>
      </c>
      <c r="L1207">
        <f t="shared" si="75"/>
        <v>-12.931849709999995</v>
      </c>
    </row>
    <row r="1208" spans="1:12" x14ac:dyDescent="0.3">
      <c r="A1208" t="s">
        <v>7</v>
      </c>
      <c r="B1208" t="s">
        <v>1173</v>
      </c>
      <c r="C1208">
        <v>49</v>
      </c>
      <c r="D1208">
        <v>49</v>
      </c>
      <c r="E1208">
        <f t="shared" si="72"/>
        <v>0</v>
      </c>
      <c r="F1208" t="s">
        <v>2121</v>
      </c>
      <c r="G1208" t="str">
        <f>IFERROR(VLOOKUP($A1208,Sheet2!$A$2:$C$397,2,FALSE),"C")</f>
        <v>C+</v>
      </c>
      <c r="H1208">
        <f>IFERROR(VLOOKUP($A1208,Sheet2!$A$2:$C$397,3,FALSE),0)</f>
        <v>-1.4892512</v>
      </c>
      <c r="I1208">
        <f>VLOOKUP($G1208,Sheet2!$F$4:$G$16,2,FALSE)</f>
        <v>2.2999999999999998</v>
      </c>
      <c r="J1208">
        <f t="shared" si="73"/>
        <v>48.255374400000001</v>
      </c>
      <c r="K1208">
        <f t="shared" si="74"/>
        <v>49.744625599999999</v>
      </c>
      <c r="L1208">
        <f t="shared" si="75"/>
        <v>-1.4892511999999982</v>
      </c>
    </row>
    <row r="1209" spans="1:12" x14ac:dyDescent="0.3">
      <c r="A1209" t="s">
        <v>9</v>
      </c>
      <c r="B1209" t="s">
        <v>1178</v>
      </c>
      <c r="C1209">
        <v>44</v>
      </c>
      <c r="D1209">
        <v>53</v>
      </c>
      <c r="E1209">
        <f t="shared" si="72"/>
        <v>-9</v>
      </c>
      <c r="F1209" t="s">
        <v>2121</v>
      </c>
      <c r="G1209" t="str">
        <f>IFERROR(VLOOKUP($A1209,Sheet2!$A$2:$C$397,2,FALSE),"C")</f>
        <v>B+</v>
      </c>
      <c r="H1209">
        <f>IFERROR(VLOOKUP($A1209,Sheet2!$A$2:$C$397,3,FALSE),0)</f>
        <v>6.0699999999999997E-2</v>
      </c>
      <c r="I1209">
        <f>VLOOKUP($G1209,Sheet2!$F$4:$G$16,2,FALSE)</f>
        <v>3.3</v>
      </c>
      <c r="J1209">
        <f t="shared" si="73"/>
        <v>44.030349999999999</v>
      </c>
      <c r="K1209">
        <f t="shared" si="74"/>
        <v>52.969650000000001</v>
      </c>
      <c r="L1209">
        <f t="shared" si="75"/>
        <v>-8.9393000000000029</v>
      </c>
    </row>
    <row r="1210" spans="1:12" x14ac:dyDescent="0.3">
      <c r="A1210" t="s">
        <v>0</v>
      </c>
      <c r="B1210" t="s">
        <v>1178</v>
      </c>
      <c r="C1210">
        <v>39</v>
      </c>
      <c r="D1210">
        <v>56</v>
      </c>
      <c r="E1210">
        <f t="shared" si="72"/>
        <v>-17</v>
      </c>
      <c r="F1210" t="s">
        <v>2121</v>
      </c>
      <c r="G1210" t="str">
        <f>IFERROR(VLOOKUP($A1210,Sheet2!$A$2:$C$397,2,FALSE),"C")</f>
        <v>B</v>
      </c>
      <c r="H1210">
        <f>IFERROR(VLOOKUP($A1210,Sheet2!$A$2:$C$397,3,FALSE),0)</f>
        <v>-0.90473683999999999</v>
      </c>
      <c r="I1210">
        <f>VLOOKUP($G1210,Sheet2!$F$4:$G$16,2,FALSE)</f>
        <v>3</v>
      </c>
      <c r="J1210">
        <f t="shared" si="73"/>
        <v>38.547631580000001</v>
      </c>
      <c r="K1210">
        <f t="shared" si="74"/>
        <v>56.452368419999999</v>
      </c>
      <c r="L1210">
        <f t="shared" si="75"/>
        <v>-17.904736839999998</v>
      </c>
    </row>
    <row r="1211" spans="1:12" x14ac:dyDescent="0.3">
      <c r="A1211" t="s">
        <v>16</v>
      </c>
      <c r="B1211" t="s">
        <v>1181</v>
      </c>
      <c r="C1211">
        <v>44</v>
      </c>
      <c r="D1211">
        <v>51</v>
      </c>
      <c r="E1211">
        <f t="shared" si="72"/>
        <v>-7</v>
      </c>
      <c r="F1211" t="s">
        <v>2121</v>
      </c>
      <c r="G1211" t="str">
        <f>IFERROR(VLOOKUP($A1211,Sheet2!$A$2:$C$397,2,FALSE),"C")</f>
        <v>B</v>
      </c>
      <c r="H1211">
        <f>IFERROR(VLOOKUP($A1211,Sheet2!$A$2:$C$397,3,FALSE),0)</f>
        <v>0.26403360999999997</v>
      </c>
      <c r="I1211">
        <f>VLOOKUP($G1211,Sheet2!$F$4:$G$16,2,FALSE)</f>
        <v>3</v>
      </c>
      <c r="J1211">
        <f t="shared" si="73"/>
        <v>44.132016804999999</v>
      </c>
      <c r="K1211">
        <f t="shared" si="74"/>
        <v>50.867983195000001</v>
      </c>
      <c r="L1211">
        <f t="shared" si="75"/>
        <v>-6.7359663900000015</v>
      </c>
    </row>
    <row r="1212" spans="1:12" x14ac:dyDescent="0.3">
      <c r="A1212" t="s">
        <v>10</v>
      </c>
      <c r="B1212" t="s">
        <v>1181</v>
      </c>
      <c r="C1212">
        <v>45</v>
      </c>
      <c r="D1212">
        <v>52</v>
      </c>
      <c r="E1212">
        <f t="shared" si="72"/>
        <v>-7</v>
      </c>
      <c r="F1212" t="s">
        <v>2121</v>
      </c>
      <c r="G1212" t="str">
        <f>IFERROR(VLOOKUP($A1212,Sheet2!$A$2:$C$397,2,FALSE),"C")</f>
        <v>B+</v>
      </c>
      <c r="H1212">
        <f>IFERROR(VLOOKUP($A1212,Sheet2!$A$2:$C$397,3,FALSE),0)</f>
        <v>0.59550000000000003</v>
      </c>
      <c r="I1212">
        <f>VLOOKUP($G1212,Sheet2!$F$4:$G$16,2,FALSE)</f>
        <v>3.3</v>
      </c>
      <c r="J1212">
        <f t="shared" si="73"/>
        <v>45.297750000000001</v>
      </c>
      <c r="K1212">
        <f t="shared" si="74"/>
        <v>51.702249999999999</v>
      </c>
      <c r="L1212">
        <f t="shared" si="75"/>
        <v>-6.4044999999999987</v>
      </c>
    </row>
    <row r="1213" spans="1:12" x14ac:dyDescent="0.3">
      <c r="A1213" t="s">
        <v>7</v>
      </c>
      <c r="B1213" t="s">
        <v>1181</v>
      </c>
      <c r="C1213">
        <v>47</v>
      </c>
      <c r="D1213">
        <v>51</v>
      </c>
      <c r="E1213">
        <f t="shared" si="72"/>
        <v>-4</v>
      </c>
      <c r="F1213" t="s">
        <v>2121</v>
      </c>
      <c r="G1213" t="str">
        <f>IFERROR(VLOOKUP($A1213,Sheet2!$A$2:$C$397,2,FALSE),"C")</f>
        <v>C+</v>
      </c>
      <c r="H1213">
        <f>IFERROR(VLOOKUP($A1213,Sheet2!$A$2:$C$397,3,FALSE),0)</f>
        <v>-1.4892512</v>
      </c>
      <c r="I1213">
        <f>VLOOKUP($G1213,Sheet2!$F$4:$G$16,2,FALSE)</f>
        <v>2.2999999999999998</v>
      </c>
      <c r="J1213">
        <f t="shared" si="73"/>
        <v>46.255374400000001</v>
      </c>
      <c r="K1213">
        <f t="shared" si="74"/>
        <v>51.744625599999999</v>
      </c>
      <c r="L1213">
        <f t="shared" si="75"/>
        <v>-5.4892511999999982</v>
      </c>
    </row>
    <row r="1214" spans="1:12" x14ac:dyDescent="0.3">
      <c r="A1214" t="s">
        <v>0</v>
      </c>
      <c r="B1214" t="s">
        <v>1964</v>
      </c>
      <c r="C1214">
        <v>41</v>
      </c>
      <c r="D1214">
        <v>54</v>
      </c>
      <c r="E1214">
        <f t="shared" si="72"/>
        <v>-13</v>
      </c>
      <c r="F1214" t="s">
        <v>2121</v>
      </c>
      <c r="G1214" t="str">
        <f>IFERROR(VLOOKUP($A1214,Sheet2!$A$2:$C$397,2,FALSE),"C")</f>
        <v>B</v>
      </c>
      <c r="H1214">
        <f>IFERROR(VLOOKUP($A1214,Sheet2!$A$2:$C$397,3,FALSE),0)</f>
        <v>-0.90473683999999999</v>
      </c>
      <c r="I1214">
        <f>VLOOKUP($G1214,Sheet2!$F$4:$G$16,2,FALSE)</f>
        <v>3</v>
      </c>
      <c r="J1214">
        <f t="shared" si="73"/>
        <v>40.547631580000001</v>
      </c>
      <c r="K1214">
        <f t="shared" si="74"/>
        <v>54.452368419999999</v>
      </c>
      <c r="L1214">
        <f t="shared" si="75"/>
        <v>-13.904736839999998</v>
      </c>
    </row>
    <row r="1215" spans="1:12" x14ac:dyDescent="0.3">
      <c r="A1215" t="s">
        <v>16</v>
      </c>
      <c r="B1215" t="s">
        <v>1186</v>
      </c>
      <c r="C1215">
        <v>43</v>
      </c>
      <c r="D1215">
        <v>53</v>
      </c>
      <c r="E1215">
        <f t="shared" si="72"/>
        <v>-10</v>
      </c>
      <c r="F1215" t="s">
        <v>2121</v>
      </c>
      <c r="G1215" t="str">
        <f>IFERROR(VLOOKUP($A1215,Sheet2!$A$2:$C$397,2,FALSE),"C")</f>
        <v>B</v>
      </c>
      <c r="H1215">
        <f>IFERROR(VLOOKUP($A1215,Sheet2!$A$2:$C$397,3,FALSE),0)</f>
        <v>0.26403360999999997</v>
      </c>
      <c r="I1215">
        <f>VLOOKUP($G1215,Sheet2!$F$4:$G$16,2,FALSE)</f>
        <v>3</v>
      </c>
      <c r="J1215">
        <f t="shared" si="73"/>
        <v>43.132016804999999</v>
      </c>
      <c r="K1215">
        <f t="shared" si="74"/>
        <v>52.867983195000001</v>
      </c>
      <c r="L1215">
        <f t="shared" si="75"/>
        <v>-9.7359663900000015</v>
      </c>
    </row>
    <row r="1216" spans="1:12" x14ac:dyDescent="0.3">
      <c r="A1216" t="s">
        <v>3</v>
      </c>
      <c r="B1216" t="s">
        <v>1184</v>
      </c>
      <c r="C1216">
        <v>41</v>
      </c>
      <c r="D1216">
        <v>50</v>
      </c>
      <c r="E1216">
        <f t="shared" si="72"/>
        <v>-9</v>
      </c>
      <c r="F1216" t="s">
        <v>2121</v>
      </c>
      <c r="G1216" t="str">
        <f>IFERROR(VLOOKUP($A1216,Sheet2!$A$2:$C$397,2,FALSE),"C")</f>
        <v>A-</v>
      </c>
      <c r="H1216">
        <f>IFERROR(VLOOKUP($A1216,Sheet2!$A$2:$C$397,3,FALSE),0)</f>
        <v>-0.78254902000000004</v>
      </c>
      <c r="I1216">
        <f>VLOOKUP($G1216,Sheet2!$F$4:$G$16,2,FALSE)</f>
        <v>3.7</v>
      </c>
      <c r="J1216">
        <f t="shared" si="73"/>
        <v>40.608725489999998</v>
      </c>
      <c r="K1216">
        <f t="shared" si="74"/>
        <v>50.391274510000002</v>
      </c>
      <c r="L1216">
        <f t="shared" si="75"/>
        <v>-9.7825490200000047</v>
      </c>
    </row>
    <row r="1217" spans="1:12" x14ac:dyDescent="0.3">
      <c r="A1217" t="s">
        <v>7</v>
      </c>
      <c r="B1217" t="s">
        <v>1186</v>
      </c>
      <c r="C1217">
        <v>48</v>
      </c>
      <c r="D1217">
        <v>50</v>
      </c>
      <c r="E1217">
        <f t="shared" si="72"/>
        <v>-2</v>
      </c>
      <c r="F1217" t="s">
        <v>2121</v>
      </c>
      <c r="G1217" t="str">
        <f>IFERROR(VLOOKUP($A1217,Sheet2!$A$2:$C$397,2,FALSE),"C")</f>
        <v>C+</v>
      </c>
      <c r="H1217">
        <f>IFERROR(VLOOKUP($A1217,Sheet2!$A$2:$C$397,3,FALSE),0)</f>
        <v>-1.4892512</v>
      </c>
      <c r="I1217">
        <f>VLOOKUP($G1217,Sheet2!$F$4:$G$16,2,FALSE)</f>
        <v>2.2999999999999998</v>
      </c>
      <c r="J1217">
        <f t="shared" si="73"/>
        <v>47.255374400000001</v>
      </c>
      <c r="K1217">
        <f t="shared" si="74"/>
        <v>50.744625599999999</v>
      </c>
      <c r="L1217">
        <f t="shared" si="75"/>
        <v>-3.4892511999999982</v>
      </c>
    </row>
    <row r="1218" spans="1:12" x14ac:dyDescent="0.3">
      <c r="A1218" t="s">
        <v>10</v>
      </c>
      <c r="B1218" t="s">
        <v>1186</v>
      </c>
      <c r="C1218">
        <v>44</v>
      </c>
      <c r="D1218">
        <v>54</v>
      </c>
      <c r="E1218">
        <f t="shared" si="72"/>
        <v>-10</v>
      </c>
      <c r="F1218" t="s">
        <v>2121</v>
      </c>
      <c r="G1218" t="str">
        <f>IFERROR(VLOOKUP($A1218,Sheet2!$A$2:$C$397,2,FALSE),"C")</f>
        <v>B+</v>
      </c>
      <c r="H1218">
        <f>IFERROR(VLOOKUP($A1218,Sheet2!$A$2:$C$397,3,FALSE),0)</f>
        <v>0.59550000000000003</v>
      </c>
      <c r="I1218">
        <f>VLOOKUP($G1218,Sheet2!$F$4:$G$16,2,FALSE)</f>
        <v>3.3</v>
      </c>
      <c r="J1218">
        <f t="shared" si="73"/>
        <v>44.297750000000001</v>
      </c>
      <c r="K1218">
        <f t="shared" si="74"/>
        <v>53.702249999999999</v>
      </c>
      <c r="L1218">
        <f t="shared" si="75"/>
        <v>-9.4044999999999987</v>
      </c>
    </row>
    <row r="1219" spans="1:12" x14ac:dyDescent="0.3">
      <c r="A1219" t="s">
        <v>0</v>
      </c>
      <c r="B1219" t="s">
        <v>1965</v>
      </c>
      <c r="C1219">
        <v>40</v>
      </c>
      <c r="D1219">
        <v>55</v>
      </c>
      <c r="E1219">
        <f t="shared" ref="E1219:E1282" si="76">C1219-D1219</f>
        <v>-15</v>
      </c>
      <c r="F1219" t="s">
        <v>2121</v>
      </c>
      <c r="G1219" t="str">
        <f>IFERROR(VLOOKUP($A1219,Sheet2!$A$2:$C$397,2,FALSE),"C")</f>
        <v>B</v>
      </c>
      <c r="H1219">
        <f>IFERROR(VLOOKUP($A1219,Sheet2!$A$2:$C$397,3,FALSE),0)</f>
        <v>-0.90473683999999999</v>
      </c>
      <c r="I1219">
        <f>VLOOKUP($G1219,Sheet2!$F$4:$G$16,2,FALSE)</f>
        <v>3</v>
      </c>
      <c r="J1219">
        <f t="shared" ref="J1219:J1282" si="77">IF(OR($F1219="Bush",$F1219="Trump"),C1219+(H1219/2),C1219-(H1219/2))</f>
        <v>39.547631580000001</v>
      </c>
      <c r="K1219">
        <f t="shared" ref="K1219:K1282" si="78">IF(OR($F1219="Bush",$F1219="Trump"),D1219-(H1219/2),D1219+(H1219/2))</f>
        <v>55.452368419999999</v>
      </c>
      <c r="L1219">
        <f t="shared" ref="L1219:L1282" si="79">J1219-K1219</f>
        <v>-15.904736839999998</v>
      </c>
    </row>
    <row r="1220" spans="1:12" x14ac:dyDescent="0.3">
      <c r="A1220" t="s">
        <v>254</v>
      </c>
      <c r="B1220" t="s">
        <v>1190</v>
      </c>
      <c r="C1220">
        <v>45</v>
      </c>
      <c r="D1220">
        <v>55</v>
      </c>
      <c r="E1220">
        <f t="shared" si="76"/>
        <v>-10</v>
      </c>
      <c r="F1220" t="s">
        <v>2121</v>
      </c>
      <c r="G1220" t="str">
        <f>IFERROR(VLOOKUP($A1220,Sheet2!$A$2:$C$397,2,FALSE),"C")</f>
        <v>C+</v>
      </c>
      <c r="H1220">
        <f>IFERROR(VLOOKUP($A1220,Sheet2!$A$2:$C$397,3,FALSE),0)</f>
        <v>-1.5215757999999999</v>
      </c>
      <c r="I1220">
        <f>VLOOKUP($G1220,Sheet2!$F$4:$G$16,2,FALSE)</f>
        <v>2.2999999999999998</v>
      </c>
      <c r="J1220">
        <f t="shared" si="77"/>
        <v>44.239212100000003</v>
      </c>
      <c r="K1220">
        <f t="shared" si="78"/>
        <v>55.760787899999997</v>
      </c>
      <c r="L1220">
        <f t="shared" si="79"/>
        <v>-11.521575799999994</v>
      </c>
    </row>
    <row r="1221" spans="1:12" x14ac:dyDescent="0.3">
      <c r="A1221" t="s">
        <v>16</v>
      </c>
      <c r="B1221" t="s">
        <v>1192</v>
      </c>
      <c r="C1221">
        <v>43</v>
      </c>
      <c r="D1221">
        <v>54</v>
      </c>
      <c r="E1221">
        <f t="shared" si="76"/>
        <v>-11</v>
      </c>
      <c r="F1221" t="s">
        <v>2121</v>
      </c>
      <c r="G1221" t="str">
        <f>IFERROR(VLOOKUP($A1221,Sheet2!$A$2:$C$397,2,FALSE),"C")</f>
        <v>B</v>
      </c>
      <c r="H1221">
        <f>IFERROR(VLOOKUP($A1221,Sheet2!$A$2:$C$397,3,FALSE),0)</f>
        <v>0.26403360999999997</v>
      </c>
      <c r="I1221">
        <f>VLOOKUP($G1221,Sheet2!$F$4:$G$16,2,FALSE)</f>
        <v>3</v>
      </c>
      <c r="J1221">
        <f t="shared" si="77"/>
        <v>43.132016804999999</v>
      </c>
      <c r="K1221">
        <f t="shared" si="78"/>
        <v>53.867983195000001</v>
      </c>
      <c r="L1221">
        <f t="shared" si="79"/>
        <v>-10.735966390000002</v>
      </c>
    </row>
    <row r="1222" spans="1:12" x14ac:dyDescent="0.3">
      <c r="A1222" t="s">
        <v>7</v>
      </c>
      <c r="B1222" t="s">
        <v>1192</v>
      </c>
      <c r="C1222">
        <v>46</v>
      </c>
      <c r="D1222">
        <v>52</v>
      </c>
      <c r="E1222">
        <f t="shared" si="76"/>
        <v>-6</v>
      </c>
      <c r="F1222" t="s">
        <v>2121</v>
      </c>
      <c r="G1222" t="str">
        <f>IFERROR(VLOOKUP($A1222,Sheet2!$A$2:$C$397,2,FALSE),"C")</f>
        <v>C+</v>
      </c>
      <c r="H1222">
        <f>IFERROR(VLOOKUP($A1222,Sheet2!$A$2:$C$397,3,FALSE),0)</f>
        <v>-1.4892512</v>
      </c>
      <c r="I1222">
        <f>VLOOKUP($G1222,Sheet2!$F$4:$G$16,2,FALSE)</f>
        <v>2.2999999999999998</v>
      </c>
      <c r="J1222">
        <f t="shared" si="77"/>
        <v>45.255374400000001</v>
      </c>
      <c r="K1222">
        <f t="shared" si="78"/>
        <v>52.744625599999999</v>
      </c>
      <c r="L1222">
        <f t="shared" si="79"/>
        <v>-7.4892511999999982</v>
      </c>
    </row>
    <row r="1223" spans="1:12" x14ac:dyDescent="0.3">
      <c r="A1223" t="s">
        <v>10</v>
      </c>
      <c r="B1223" t="s">
        <v>1192</v>
      </c>
      <c r="C1223">
        <v>44</v>
      </c>
      <c r="D1223">
        <v>53</v>
      </c>
      <c r="E1223">
        <f t="shared" si="76"/>
        <v>-9</v>
      </c>
      <c r="F1223" t="s">
        <v>2121</v>
      </c>
      <c r="G1223" t="str">
        <f>IFERROR(VLOOKUP($A1223,Sheet2!$A$2:$C$397,2,FALSE),"C")</f>
        <v>B+</v>
      </c>
      <c r="H1223">
        <f>IFERROR(VLOOKUP($A1223,Sheet2!$A$2:$C$397,3,FALSE),0)</f>
        <v>0.59550000000000003</v>
      </c>
      <c r="I1223">
        <f>VLOOKUP($G1223,Sheet2!$F$4:$G$16,2,FALSE)</f>
        <v>3.3</v>
      </c>
      <c r="J1223">
        <f t="shared" si="77"/>
        <v>44.297750000000001</v>
      </c>
      <c r="K1223">
        <f t="shared" si="78"/>
        <v>52.702249999999999</v>
      </c>
      <c r="L1223">
        <f t="shared" si="79"/>
        <v>-8.4044999999999987</v>
      </c>
    </row>
    <row r="1224" spans="1:12" x14ac:dyDescent="0.3">
      <c r="A1224" t="s">
        <v>12</v>
      </c>
      <c r="B1224" t="s">
        <v>1195</v>
      </c>
      <c r="C1224">
        <v>41</v>
      </c>
      <c r="D1224">
        <v>51</v>
      </c>
      <c r="E1224">
        <f t="shared" si="76"/>
        <v>-10</v>
      </c>
      <c r="F1224" t="s">
        <v>2121</v>
      </c>
      <c r="G1224" t="str">
        <f>IFERROR(VLOOKUP($A1224,Sheet2!$A$2:$C$397,2,FALSE),"C")</f>
        <v>A</v>
      </c>
      <c r="H1224">
        <f>IFERROR(VLOOKUP($A1224,Sheet2!$A$2:$C$397,3,FALSE),0)</f>
        <v>-0.45775194000000002</v>
      </c>
      <c r="I1224">
        <f>VLOOKUP($G1224,Sheet2!$F$4:$G$16,2,FALSE)</f>
        <v>4</v>
      </c>
      <c r="J1224">
        <f t="shared" si="77"/>
        <v>40.771124030000003</v>
      </c>
      <c r="K1224">
        <f t="shared" si="78"/>
        <v>51.228875969999997</v>
      </c>
      <c r="L1224">
        <f t="shared" si="79"/>
        <v>-10.457751939999994</v>
      </c>
    </row>
    <row r="1225" spans="1:12" x14ac:dyDescent="0.3">
      <c r="A1225" t="s">
        <v>15</v>
      </c>
      <c r="B1225" t="s">
        <v>1197</v>
      </c>
      <c r="C1225">
        <v>38</v>
      </c>
      <c r="D1225">
        <v>58</v>
      </c>
      <c r="E1225">
        <f t="shared" si="76"/>
        <v>-20</v>
      </c>
      <c r="F1225" t="s">
        <v>2121</v>
      </c>
      <c r="G1225" t="str">
        <f>IFERROR(VLOOKUP($A1225,Sheet2!$A$2:$C$397,2,FALSE),"C")</f>
        <v>A-</v>
      </c>
      <c r="H1225">
        <f>IFERROR(VLOOKUP($A1225,Sheet2!$A$2:$C$397,3,FALSE),0)</f>
        <v>6.8150290000000002E-2</v>
      </c>
      <c r="I1225">
        <f>VLOOKUP($G1225,Sheet2!$F$4:$G$16,2,FALSE)</f>
        <v>3.7</v>
      </c>
      <c r="J1225">
        <f t="shared" si="77"/>
        <v>38.034075145000003</v>
      </c>
      <c r="K1225">
        <f t="shared" si="78"/>
        <v>57.965924854999997</v>
      </c>
      <c r="L1225">
        <f t="shared" si="79"/>
        <v>-19.931849709999995</v>
      </c>
    </row>
    <row r="1226" spans="1:12" x14ac:dyDescent="0.3">
      <c r="A1226" t="s">
        <v>0</v>
      </c>
      <c r="B1226" t="s">
        <v>1195</v>
      </c>
      <c r="C1226">
        <v>42</v>
      </c>
      <c r="D1226">
        <v>54</v>
      </c>
      <c r="E1226">
        <f t="shared" si="76"/>
        <v>-12</v>
      </c>
      <c r="F1226" t="s">
        <v>2121</v>
      </c>
      <c r="G1226" t="str">
        <f>IFERROR(VLOOKUP($A1226,Sheet2!$A$2:$C$397,2,FALSE),"C")</f>
        <v>B</v>
      </c>
      <c r="H1226">
        <f>IFERROR(VLOOKUP($A1226,Sheet2!$A$2:$C$397,3,FALSE),0)</f>
        <v>-0.90473683999999999</v>
      </c>
      <c r="I1226">
        <f>VLOOKUP($G1226,Sheet2!$F$4:$G$16,2,FALSE)</f>
        <v>3</v>
      </c>
      <c r="J1226">
        <f t="shared" si="77"/>
        <v>41.547631580000001</v>
      </c>
      <c r="K1226">
        <f t="shared" si="78"/>
        <v>54.452368419999999</v>
      </c>
      <c r="L1226">
        <f t="shared" si="79"/>
        <v>-12.904736839999998</v>
      </c>
    </row>
    <row r="1227" spans="1:12" x14ac:dyDescent="0.3">
      <c r="A1227" t="s">
        <v>4</v>
      </c>
      <c r="B1227" t="s">
        <v>1200</v>
      </c>
      <c r="C1227">
        <v>45</v>
      </c>
      <c r="D1227">
        <v>52</v>
      </c>
      <c r="E1227">
        <f t="shared" si="76"/>
        <v>-7</v>
      </c>
      <c r="F1227" t="s">
        <v>2121</v>
      </c>
      <c r="G1227" t="str">
        <f>IFERROR(VLOOKUP($A1227,Sheet2!$A$2:$C$397,2,FALSE),"C")</f>
        <v>A-</v>
      </c>
      <c r="H1227">
        <f>IFERROR(VLOOKUP($A1227,Sheet2!$A$2:$C$397,3,FALSE),0)</f>
        <v>0.80923076999999999</v>
      </c>
      <c r="I1227">
        <f>VLOOKUP($G1227,Sheet2!$F$4:$G$16,2,FALSE)</f>
        <v>3.7</v>
      </c>
      <c r="J1227">
        <f t="shared" si="77"/>
        <v>45.404615385</v>
      </c>
      <c r="K1227">
        <f t="shared" si="78"/>
        <v>51.595384615</v>
      </c>
      <c r="L1227">
        <f t="shared" si="79"/>
        <v>-6.1907692300000008</v>
      </c>
    </row>
    <row r="1228" spans="1:12" x14ac:dyDescent="0.3">
      <c r="A1228" t="s">
        <v>16</v>
      </c>
      <c r="B1228" t="s">
        <v>1201</v>
      </c>
      <c r="C1228">
        <v>44</v>
      </c>
      <c r="D1228">
        <v>52</v>
      </c>
      <c r="E1228">
        <f t="shared" si="76"/>
        <v>-8</v>
      </c>
      <c r="F1228" t="s">
        <v>2121</v>
      </c>
      <c r="G1228" t="str">
        <f>IFERROR(VLOOKUP($A1228,Sheet2!$A$2:$C$397,2,FALSE),"C")</f>
        <v>B</v>
      </c>
      <c r="H1228">
        <f>IFERROR(VLOOKUP($A1228,Sheet2!$A$2:$C$397,3,FALSE),0)</f>
        <v>0.26403360999999997</v>
      </c>
      <c r="I1228">
        <f>VLOOKUP($G1228,Sheet2!$F$4:$G$16,2,FALSE)</f>
        <v>3</v>
      </c>
      <c r="J1228">
        <f t="shared" si="77"/>
        <v>44.132016804999999</v>
      </c>
      <c r="K1228">
        <f t="shared" si="78"/>
        <v>51.867983195000001</v>
      </c>
      <c r="L1228">
        <f t="shared" si="79"/>
        <v>-7.7359663900000015</v>
      </c>
    </row>
    <row r="1229" spans="1:12" x14ac:dyDescent="0.3">
      <c r="A1229" t="s">
        <v>7</v>
      </c>
      <c r="B1229" t="s">
        <v>1201</v>
      </c>
      <c r="C1229">
        <v>44</v>
      </c>
      <c r="D1229">
        <v>54</v>
      </c>
      <c r="E1229">
        <f t="shared" si="76"/>
        <v>-10</v>
      </c>
      <c r="F1229" t="s">
        <v>2121</v>
      </c>
      <c r="G1229" t="str">
        <f>IFERROR(VLOOKUP($A1229,Sheet2!$A$2:$C$397,2,FALSE),"C")</f>
        <v>C+</v>
      </c>
      <c r="H1229">
        <f>IFERROR(VLOOKUP($A1229,Sheet2!$A$2:$C$397,3,FALSE),0)</f>
        <v>-1.4892512</v>
      </c>
      <c r="I1229">
        <f>VLOOKUP($G1229,Sheet2!$F$4:$G$16,2,FALSE)</f>
        <v>2.2999999999999998</v>
      </c>
      <c r="J1229">
        <f t="shared" si="77"/>
        <v>43.255374400000001</v>
      </c>
      <c r="K1229">
        <f t="shared" si="78"/>
        <v>54.744625599999999</v>
      </c>
      <c r="L1229">
        <f t="shared" si="79"/>
        <v>-11.489251199999998</v>
      </c>
    </row>
    <row r="1230" spans="1:12" x14ac:dyDescent="0.3">
      <c r="A1230" t="s">
        <v>10</v>
      </c>
      <c r="B1230" t="s">
        <v>1201</v>
      </c>
      <c r="C1230">
        <v>42</v>
      </c>
      <c r="D1230">
        <v>54</v>
      </c>
      <c r="E1230">
        <f t="shared" si="76"/>
        <v>-12</v>
      </c>
      <c r="F1230" t="s">
        <v>2121</v>
      </c>
      <c r="G1230" t="str">
        <f>IFERROR(VLOOKUP($A1230,Sheet2!$A$2:$C$397,2,FALSE),"C")</f>
        <v>B+</v>
      </c>
      <c r="H1230">
        <f>IFERROR(VLOOKUP($A1230,Sheet2!$A$2:$C$397,3,FALSE),0)</f>
        <v>0.59550000000000003</v>
      </c>
      <c r="I1230">
        <f>VLOOKUP($G1230,Sheet2!$F$4:$G$16,2,FALSE)</f>
        <v>3.3</v>
      </c>
      <c r="J1230">
        <f t="shared" si="77"/>
        <v>42.297750000000001</v>
      </c>
      <c r="K1230">
        <f t="shared" si="78"/>
        <v>53.702249999999999</v>
      </c>
      <c r="L1230">
        <f t="shared" si="79"/>
        <v>-11.404499999999999</v>
      </c>
    </row>
    <row r="1231" spans="1:12" x14ac:dyDescent="0.3">
      <c r="A1231" t="s">
        <v>0</v>
      </c>
      <c r="B1231" t="s">
        <v>1966</v>
      </c>
      <c r="C1231">
        <v>43</v>
      </c>
      <c r="D1231">
        <v>52</v>
      </c>
      <c r="E1231">
        <f t="shared" si="76"/>
        <v>-9</v>
      </c>
      <c r="F1231" t="s">
        <v>2121</v>
      </c>
      <c r="G1231" t="str">
        <f>IFERROR(VLOOKUP($A1231,Sheet2!$A$2:$C$397,2,FALSE),"C")</f>
        <v>B</v>
      </c>
      <c r="H1231">
        <f>IFERROR(VLOOKUP($A1231,Sheet2!$A$2:$C$397,3,FALSE),0)</f>
        <v>-0.90473683999999999</v>
      </c>
      <c r="I1231">
        <f>VLOOKUP($G1231,Sheet2!$F$4:$G$16,2,FALSE)</f>
        <v>3</v>
      </c>
      <c r="J1231">
        <f t="shared" si="77"/>
        <v>42.547631580000001</v>
      </c>
      <c r="K1231">
        <f t="shared" si="78"/>
        <v>52.452368419999999</v>
      </c>
      <c r="L1231">
        <f t="shared" si="79"/>
        <v>-9.9047368399999982</v>
      </c>
    </row>
    <row r="1232" spans="1:12" x14ac:dyDescent="0.3">
      <c r="A1232" t="s">
        <v>366</v>
      </c>
      <c r="B1232" t="s">
        <v>1205</v>
      </c>
      <c r="C1232">
        <v>46</v>
      </c>
      <c r="D1232">
        <v>51</v>
      </c>
      <c r="E1232">
        <f t="shared" si="76"/>
        <v>-5</v>
      </c>
      <c r="F1232" t="s">
        <v>2121</v>
      </c>
      <c r="G1232" t="str">
        <f>IFERROR(VLOOKUP($A1232,Sheet2!$A$2:$C$397,2,FALSE),"C")</f>
        <v>A</v>
      </c>
      <c r="H1232">
        <f>IFERROR(VLOOKUP($A1232,Sheet2!$A$2:$C$397,3,FALSE),0)</f>
        <v>-1.5</v>
      </c>
      <c r="I1232">
        <f>VLOOKUP($G1232,Sheet2!$F$4:$G$16,2,FALSE)</f>
        <v>4</v>
      </c>
      <c r="J1232">
        <f t="shared" si="77"/>
        <v>45.25</v>
      </c>
      <c r="K1232">
        <f t="shared" si="78"/>
        <v>51.75</v>
      </c>
      <c r="L1232">
        <f t="shared" si="79"/>
        <v>-6.5</v>
      </c>
    </row>
    <row r="1233" spans="1:12" x14ac:dyDescent="0.3">
      <c r="A1233" t="s">
        <v>16</v>
      </c>
      <c r="B1233" t="s">
        <v>1207</v>
      </c>
      <c r="C1233">
        <v>43</v>
      </c>
      <c r="D1233">
        <v>52</v>
      </c>
      <c r="E1233">
        <f t="shared" si="76"/>
        <v>-9</v>
      </c>
      <c r="F1233" t="s">
        <v>2121</v>
      </c>
      <c r="G1233" t="str">
        <f>IFERROR(VLOOKUP($A1233,Sheet2!$A$2:$C$397,2,FALSE),"C")</f>
        <v>B</v>
      </c>
      <c r="H1233">
        <f>IFERROR(VLOOKUP($A1233,Sheet2!$A$2:$C$397,3,FALSE),0)</f>
        <v>0.26403360999999997</v>
      </c>
      <c r="I1233">
        <f>VLOOKUP($G1233,Sheet2!$F$4:$G$16,2,FALSE)</f>
        <v>3</v>
      </c>
      <c r="J1233">
        <f t="shared" si="77"/>
        <v>43.132016804999999</v>
      </c>
      <c r="K1233">
        <f t="shared" si="78"/>
        <v>51.867983195000001</v>
      </c>
      <c r="L1233">
        <f t="shared" si="79"/>
        <v>-8.7359663900000015</v>
      </c>
    </row>
    <row r="1234" spans="1:12" x14ac:dyDescent="0.3">
      <c r="A1234" t="s">
        <v>7</v>
      </c>
      <c r="B1234" t="s">
        <v>1207</v>
      </c>
      <c r="C1234">
        <v>47</v>
      </c>
      <c r="D1234">
        <v>51</v>
      </c>
      <c r="E1234">
        <f t="shared" si="76"/>
        <v>-4</v>
      </c>
      <c r="F1234" t="s">
        <v>2121</v>
      </c>
      <c r="G1234" t="str">
        <f>IFERROR(VLOOKUP($A1234,Sheet2!$A$2:$C$397,2,FALSE),"C")</f>
        <v>C+</v>
      </c>
      <c r="H1234">
        <f>IFERROR(VLOOKUP($A1234,Sheet2!$A$2:$C$397,3,FALSE),0)</f>
        <v>-1.4892512</v>
      </c>
      <c r="I1234">
        <f>VLOOKUP($G1234,Sheet2!$F$4:$G$16,2,FALSE)</f>
        <v>2.2999999999999998</v>
      </c>
      <c r="J1234">
        <f t="shared" si="77"/>
        <v>46.255374400000001</v>
      </c>
      <c r="K1234">
        <f t="shared" si="78"/>
        <v>51.744625599999999</v>
      </c>
      <c r="L1234">
        <f t="shared" si="79"/>
        <v>-5.4892511999999982</v>
      </c>
    </row>
    <row r="1235" spans="1:12" x14ac:dyDescent="0.3">
      <c r="A1235" t="s">
        <v>10</v>
      </c>
      <c r="B1235" t="s">
        <v>1207</v>
      </c>
      <c r="C1235">
        <v>41</v>
      </c>
      <c r="D1235">
        <v>57</v>
      </c>
      <c r="E1235">
        <f t="shared" si="76"/>
        <v>-16</v>
      </c>
      <c r="F1235" t="s">
        <v>2121</v>
      </c>
      <c r="G1235" t="str">
        <f>IFERROR(VLOOKUP($A1235,Sheet2!$A$2:$C$397,2,FALSE),"C")</f>
        <v>B+</v>
      </c>
      <c r="H1235">
        <f>IFERROR(VLOOKUP($A1235,Sheet2!$A$2:$C$397,3,FALSE),0)</f>
        <v>0.59550000000000003</v>
      </c>
      <c r="I1235">
        <f>VLOOKUP($G1235,Sheet2!$F$4:$G$16,2,FALSE)</f>
        <v>3.3</v>
      </c>
      <c r="J1235">
        <f t="shared" si="77"/>
        <v>41.297750000000001</v>
      </c>
      <c r="K1235">
        <f t="shared" si="78"/>
        <v>56.702249999999999</v>
      </c>
      <c r="L1235">
        <f t="shared" si="79"/>
        <v>-15.404499999999999</v>
      </c>
    </row>
    <row r="1236" spans="1:12" x14ac:dyDescent="0.3">
      <c r="A1236" t="s">
        <v>386</v>
      </c>
      <c r="B1236" t="s">
        <v>1209</v>
      </c>
      <c r="C1236">
        <v>43</v>
      </c>
      <c r="D1236">
        <v>50</v>
      </c>
      <c r="E1236">
        <f t="shared" si="76"/>
        <v>-7</v>
      </c>
      <c r="F1236" t="s">
        <v>2121</v>
      </c>
      <c r="G1236" t="str">
        <f>IFERROR(VLOOKUP($A1236,Sheet2!$A$2:$C$397,2,FALSE),"C")</f>
        <v>B+</v>
      </c>
      <c r="H1236">
        <f>IFERROR(VLOOKUP($A1236,Sheet2!$A$2:$C$397,3,FALSE),0)</f>
        <v>-0.6</v>
      </c>
      <c r="I1236">
        <f>VLOOKUP($G1236,Sheet2!$F$4:$G$16,2,FALSE)</f>
        <v>3.3</v>
      </c>
      <c r="J1236">
        <f t="shared" si="77"/>
        <v>42.7</v>
      </c>
      <c r="K1236">
        <f t="shared" si="78"/>
        <v>50.3</v>
      </c>
      <c r="L1236">
        <f t="shared" si="79"/>
        <v>-7.5999999999999943</v>
      </c>
    </row>
    <row r="1237" spans="1:12" x14ac:dyDescent="0.3">
      <c r="A1237" t="s">
        <v>0</v>
      </c>
      <c r="B1237" t="s">
        <v>1967</v>
      </c>
      <c r="C1237">
        <v>41</v>
      </c>
      <c r="D1237">
        <v>56</v>
      </c>
      <c r="E1237">
        <f t="shared" si="76"/>
        <v>-15</v>
      </c>
      <c r="F1237" t="s">
        <v>2121</v>
      </c>
      <c r="G1237" t="str">
        <f>IFERROR(VLOOKUP($A1237,Sheet2!$A$2:$C$397,2,FALSE),"C")</f>
        <v>B</v>
      </c>
      <c r="H1237">
        <f>IFERROR(VLOOKUP($A1237,Sheet2!$A$2:$C$397,3,FALSE),0)</f>
        <v>-0.90473683999999999</v>
      </c>
      <c r="I1237">
        <f>VLOOKUP($G1237,Sheet2!$F$4:$G$16,2,FALSE)</f>
        <v>3</v>
      </c>
      <c r="J1237">
        <f t="shared" si="77"/>
        <v>40.547631580000001</v>
      </c>
      <c r="K1237">
        <f t="shared" si="78"/>
        <v>56.452368419999999</v>
      </c>
      <c r="L1237">
        <f t="shared" si="79"/>
        <v>-15.904736839999998</v>
      </c>
    </row>
    <row r="1238" spans="1:12" x14ac:dyDescent="0.3">
      <c r="A1238" t="s">
        <v>16</v>
      </c>
      <c r="B1238" t="s">
        <v>1211</v>
      </c>
      <c r="C1238">
        <v>45</v>
      </c>
      <c r="D1238">
        <v>51</v>
      </c>
      <c r="E1238">
        <f t="shared" si="76"/>
        <v>-6</v>
      </c>
      <c r="F1238" t="s">
        <v>2121</v>
      </c>
      <c r="G1238" t="str">
        <f>IFERROR(VLOOKUP($A1238,Sheet2!$A$2:$C$397,2,FALSE),"C")</f>
        <v>B</v>
      </c>
      <c r="H1238">
        <f>IFERROR(VLOOKUP($A1238,Sheet2!$A$2:$C$397,3,FALSE),0)</f>
        <v>0.26403360999999997</v>
      </c>
      <c r="I1238">
        <f>VLOOKUP($G1238,Sheet2!$F$4:$G$16,2,FALSE)</f>
        <v>3</v>
      </c>
      <c r="J1238">
        <f t="shared" si="77"/>
        <v>45.132016804999999</v>
      </c>
      <c r="K1238">
        <f t="shared" si="78"/>
        <v>50.867983195000001</v>
      </c>
      <c r="L1238">
        <f t="shared" si="79"/>
        <v>-5.7359663900000015</v>
      </c>
    </row>
    <row r="1239" spans="1:12" x14ac:dyDescent="0.3">
      <c r="A1239" t="s">
        <v>10</v>
      </c>
      <c r="B1239" t="s">
        <v>1214</v>
      </c>
      <c r="C1239">
        <v>43</v>
      </c>
      <c r="D1239">
        <v>54</v>
      </c>
      <c r="E1239">
        <f t="shared" si="76"/>
        <v>-11</v>
      </c>
      <c r="F1239" t="s">
        <v>2121</v>
      </c>
      <c r="G1239" t="str">
        <f>IFERROR(VLOOKUP($A1239,Sheet2!$A$2:$C$397,2,FALSE),"C")</f>
        <v>B+</v>
      </c>
      <c r="H1239">
        <f>IFERROR(VLOOKUP($A1239,Sheet2!$A$2:$C$397,3,FALSE),0)</f>
        <v>0.59550000000000003</v>
      </c>
      <c r="I1239">
        <f>VLOOKUP($G1239,Sheet2!$F$4:$G$16,2,FALSE)</f>
        <v>3.3</v>
      </c>
      <c r="J1239">
        <f t="shared" si="77"/>
        <v>43.297750000000001</v>
      </c>
      <c r="K1239">
        <f t="shared" si="78"/>
        <v>53.702249999999999</v>
      </c>
      <c r="L1239">
        <f t="shared" si="79"/>
        <v>-10.404499999999999</v>
      </c>
    </row>
    <row r="1240" spans="1:12" x14ac:dyDescent="0.3">
      <c r="A1240" t="s">
        <v>15</v>
      </c>
      <c r="B1240" t="s">
        <v>1216</v>
      </c>
      <c r="C1240">
        <v>40</v>
      </c>
      <c r="D1240">
        <v>55</v>
      </c>
      <c r="E1240">
        <f t="shared" si="76"/>
        <v>-15</v>
      </c>
      <c r="F1240" t="s">
        <v>2121</v>
      </c>
      <c r="G1240" t="str">
        <f>IFERROR(VLOOKUP($A1240,Sheet2!$A$2:$C$397,2,FALSE),"C")</f>
        <v>A-</v>
      </c>
      <c r="H1240">
        <f>IFERROR(VLOOKUP($A1240,Sheet2!$A$2:$C$397,3,FALSE),0)</f>
        <v>6.8150290000000002E-2</v>
      </c>
      <c r="I1240">
        <f>VLOOKUP($G1240,Sheet2!$F$4:$G$16,2,FALSE)</f>
        <v>3.7</v>
      </c>
      <c r="J1240">
        <f t="shared" si="77"/>
        <v>40.034075145000003</v>
      </c>
      <c r="K1240">
        <f t="shared" si="78"/>
        <v>54.965924854999997</v>
      </c>
      <c r="L1240">
        <f t="shared" si="79"/>
        <v>-14.931849709999995</v>
      </c>
    </row>
    <row r="1241" spans="1:12" x14ac:dyDescent="0.3">
      <c r="A1241" t="s">
        <v>0</v>
      </c>
      <c r="B1241" t="s">
        <v>1216</v>
      </c>
      <c r="C1241">
        <v>42</v>
      </c>
      <c r="D1241">
        <v>53</v>
      </c>
      <c r="E1241">
        <f t="shared" si="76"/>
        <v>-11</v>
      </c>
      <c r="F1241" t="s">
        <v>2121</v>
      </c>
      <c r="G1241" t="str">
        <f>IFERROR(VLOOKUP($A1241,Sheet2!$A$2:$C$397,2,FALSE),"C")</f>
        <v>B</v>
      </c>
      <c r="H1241">
        <f>IFERROR(VLOOKUP($A1241,Sheet2!$A$2:$C$397,3,FALSE),0)</f>
        <v>-0.90473683999999999</v>
      </c>
      <c r="I1241">
        <f>VLOOKUP($G1241,Sheet2!$F$4:$G$16,2,FALSE)</f>
        <v>3</v>
      </c>
      <c r="J1241">
        <f t="shared" si="77"/>
        <v>41.547631580000001</v>
      </c>
      <c r="K1241">
        <f t="shared" si="78"/>
        <v>53.452368419999999</v>
      </c>
      <c r="L1241">
        <f t="shared" si="79"/>
        <v>-11.904736839999998</v>
      </c>
    </row>
    <row r="1242" spans="1:12" x14ac:dyDescent="0.3">
      <c r="A1242" t="s">
        <v>16</v>
      </c>
      <c r="B1242" t="s">
        <v>1220</v>
      </c>
      <c r="C1242">
        <v>43</v>
      </c>
      <c r="D1242">
        <v>52</v>
      </c>
      <c r="E1242">
        <f t="shared" si="76"/>
        <v>-9</v>
      </c>
      <c r="F1242" t="s">
        <v>2121</v>
      </c>
      <c r="G1242" t="str">
        <f>IFERROR(VLOOKUP($A1242,Sheet2!$A$2:$C$397,2,FALSE),"C")</f>
        <v>B</v>
      </c>
      <c r="H1242">
        <f>IFERROR(VLOOKUP($A1242,Sheet2!$A$2:$C$397,3,FALSE),0)</f>
        <v>0.26403360999999997</v>
      </c>
      <c r="I1242">
        <f>VLOOKUP($G1242,Sheet2!$F$4:$G$16,2,FALSE)</f>
        <v>3</v>
      </c>
      <c r="J1242">
        <f t="shared" si="77"/>
        <v>43.132016804999999</v>
      </c>
      <c r="K1242">
        <f t="shared" si="78"/>
        <v>51.867983195000001</v>
      </c>
      <c r="L1242">
        <f t="shared" si="79"/>
        <v>-8.7359663900000015</v>
      </c>
    </row>
    <row r="1243" spans="1:12" x14ac:dyDescent="0.3">
      <c r="A1243" t="s">
        <v>254</v>
      </c>
      <c r="B1243" t="s">
        <v>1217</v>
      </c>
      <c r="C1243">
        <v>47</v>
      </c>
      <c r="D1243">
        <v>53</v>
      </c>
      <c r="E1243">
        <f t="shared" si="76"/>
        <v>-6</v>
      </c>
      <c r="F1243" t="s">
        <v>2121</v>
      </c>
      <c r="G1243" t="str">
        <f>IFERROR(VLOOKUP($A1243,Sheet2!$A$2:$C$397,2,FALSE),"C")</f>
        <v>C+</v>
      </c>
      <c r="H1243">
        <f>IFERROR(VLOOKUP($A1243,Sheet2!$A$2:$C$397,3,FALSE),0)</f>
        <v>-1.5215757999999999</v>
      </c>
      <c r="I1243">
        <f>VLOOKUP($G1243,Sheet2!$F$4:$G$16,2,FALSE)</f>
        <v>2.2999999999999998</v>
      </c>
      <c r="J1243">
        <f t="shared" si="77"/>
        <v>46.239212100000003</v>
      </c>
      <c r="K1243">
        <f t="shared" si="78"/>
        <v>53.760787899999997</v>
      </c>
      <c r="L1243">
        <f t="shared" si="79"/>
        <v>-7.5215757999999937</v>
      </c>
    </row>
    <row r="1244" spans="1:12" x14ac:dyDescent="0.3">
      <c r="A1244" t="s">
        <v>3</v>
      </c>
      <c r="B1244" t="s">
        <v>1219</v>
      </c>
      <c r="C1244">
        <v>41</v>
      </c>
      <c r="D1244">
        <v>54</v>
      </c>
      <c r="E1244">
        <f t="shared" si="76"/>
        <v>-13</v>
      </c>
      <c r="F1244" t="s">
        <v>2121</v>
      </c>
      <c r="G1244" t="str">
        <f>IFERROR(VLOOKUP($A1244,Sheet2!$A$2:$C$397,2,FALSE),"C")</f>
        <v>A-</v>
      </c>
      <c r="H1244">
        <f>IFERROR(VLOOKUP($A1244,Sheet2!$A$2:$C$397,3,FALSE),0)</f>
        <v>-0.78254902000000004</v>
      </c>
      <c r="I1244">
        <f>VLOOKUP($G1244,Sheet2!$F$4:$G$16,2,FALSE)</f>
        <v>3.7</v>
      </c>
      <c r="J1244">
        <f t="shared" si="77"/>
        <v>40.608725489999998</v>
      </c>
      <c r="K1244">
        <f t="shared" si="78"/>
        <v>54.391274510000002</v>
      </c>
      <c r="L1244">
        <f t="shared" si="79"/>
        <v>-13.782549020000005</v>
      </c>
    </row>
    <row r="1245" spans="1:12" x14ac:dyDescent="0.3">
      <c r="A1245" t="s">
        <v>10</v>
      </c>
      <c r="B1245" t="s">
        <v>1220</v>
      </c>
      <c r="C1245">
        <v>45</v>
      </c>
      <c r="D1245">
        <v>51</v>
      </c>
      <c r="E1245">
        <f t="shared" si="76"/>
        <v>-6</v>
      </c>
      <c r="F1245" t="s">
        <v>2121</v>
      </c>
      <c r="G1245" t="str">
        <f>IFERROR(VLOOKUP($A1245,Sheet2!$A$2:$C$397,2,FALSE),"C")</f>
        <v>B+</v>
      </c>
      <c r="H1245">
        <f>IFERROR(VLOOKUP($A1245,Sheet2!$A$2:$C$397,3,FALSE),0)</f>
        <v>0.59550000000000003</v>
      </c>
      <c r="I1245">
        <f>VLOOKUP($G1245,Sheet2!$F$4:$G$16,2,FALSE)</f>
        <v>3.3</v>
      </c>
      <c r="J1245">
        <f t="shared" si="77"/>
        <v>45.297750000000001</v>
      </c>
      <c r="K1245">
        <f t="shared" si="78"/>
        <v>50.702249999999999</v>
      </c>
      <c r="L1245">
        <f t="shared" si="79"/>
        <v>-5.4044999999999987</v>
      </c>
    </row>
    <row r="1246" spans="1:12" x14ac:dyDescent="0.3">
      <c r="A1246" t="s">
        <v>7</v>
      </c>
      <c r="B1246" t="s">
        <v>1220</v>
      </c>
      <c r="C1246">
        <v>45</v>
      </c>
      <c r="D1246">
        <v>54</v>
      </c>
      <c r="E1246">
        <f t="shared" si="76"/>
        <v>-9</v>
      </c>
      <c r="F1246" t="s">
        <v>2121</v>
      </c>
      <c r="G1246" t="str">
        <f>IFERROR(VLOOKUP($A1246,Sheet2!$A$2:$C$397,2,FALSE),"C")</f>
        <v>C+</v>
      </c>
      <c r="H1246">
        <f>IFERROR(VLOOKUP($A1246,Sheet2!$A$2:$C$397,3,FALSE),0)</f>
        <v>-1.4892512</v>
      </c>
      <c r="I1246">
        <f>VLOOKUP($G1246,Sheet2!$F$4:$G$16,2,FALSE)</f>
        <v>2.2999999999999998</v>
      </c>
      <c r="J1246">
        <f t="shared" si="77"/>
        <v>44.255374400000001</v>
      </c>
      <c r="K1246">
        <f t="shared" si="78"/>
        <v>54.744625599999999</v>
      </c>
      <c r="L1246">
        <f t="shared" si="79"/>
        <v>-10.489251199999998</v>
      </c>
    </row>
    <row r="1247" spans="1:12" x14ac:dyDescent="0.3">
      <c r="A1247" t="s">
        <v>0</v>
      </c>
      <c r="B1247" t="s">
        <v>1968</v>
      </c>
      <c r="C1247">
        <v>41</v>
      </c>
      <c r="D1247">
        <v>55</v>
      </c>
      <c r="E1247">
        <f t="shared" si="76"/>
        <v>-14</v>
      </c>
      <c r="F1247" t="s">
        <v>2121</v>
      </c>
      <c r="G1247" t="str">
        <f>IFERROR(VLOOKUP($A1247,Sheet2!$A$2:$C$397,2,FALSE),"C")</f>
        <v>B</v>
      </c>
      <c r="H1247">
        <f>IFERROR(VLOOKUP($A1247,Sheet2!$A$2:$C$397,3,FALSE),0)</f>
        <v>-0.90473683999999999</v>
      </c>
      <c r="I1247">
        <f>VLOOKUP($G1247,Sheet2!$F$4:$G$16,2,FALSE)</f>
        <v>3</v>
      </c>
      <c r="J1247">
        <f t="shared" si="77"/>
        <v>40.547631580000001</v>
      </c>
      <c r="K1247">
        <f t="shared" si="78"/>
        <v>55.452368419999999</v>
      </c>
      <c r="L1247">
        <f t="shared" si="79"/>
        <v>-14.904736839999998</v>
      </c>
    </row>
    <row r="1248" spans="1:12" x14ac:dyDescent="0.3">
      <c r="A1248" t="s">
        <v>16</v>
      </c>
      <c r="B1248" t="s">
        <v>1224</v>
      </c>
      <c r="C1248">
        <v>44</v>
      </c>
      <c r="D1248">
        <v>50</v>
      </c>
      <c r="E1248">
        <f t="shared" si="76"/>
        <v>-6</v>
      </c>
      <c r="F1248" t="s">
        <v>2121</v>
      </c>
      <c r="G1248" t="str">
        <f>IFERROR(VLOOKUP($A1248,Sheet2!$A$2:$C$397,2,FALSE),"C")</f>
        <v>B</v>
      </c>
      <c r="H1248">
        <f>IFERROR(VLOOKUP($A1248,Sheet2!$A$2:$C$397,3,FALSE),0)</f>
        <v>0.26403360999999997</v>
      </c>
      <c r="I1248">
        <f>VLOOKUP($G1248,Sheet2!$F$4:$G$16,2,FALSE)</f>
        <v>3</v>
      </c>
      <c r="J1248">
        <f t="shared" si="77"/>
        <v>44.132016804999999</v>
      </c>
      <c r="K1248">
        <f t="shared" si="78"/>
        <v>49.867983195000001</v>
      </c>
      <c r="L1248">
        <f t="shared" si="79"/>
        <v>-5.7359663900000015</v>
      </c>
    </row>
    <row r="1249" spans="1:12" x14ac:dyDescent="0.3">
      <c r="A1249" t="s">
        <v>1969</v>
      </c>
      <c r="B1249" t="s">
        <v>1224</v>
      </c>
      <c r="C1249">
        <v>41</v>
      </c>
      <c r="D1249">
        <v>47</v>
      </c>
      <c r="E1249">
        <f t="shared" si="76"/>
        <v>-6</v>
      </c>
      <c r="F1249" t="s">
        <v>2121</v>
      </c>
      <c r="G1249" t="str">
        <f>IFERROR(VLOOKUP($A1249,Sheet2!$A$2:$C$397,2,FALSE),"C")</f>
        <v>C</v>
      </c>
      <c r="H1249">
        <f>IFERROR(VLOOKUP($A1249,Sheet2!$A$2:$C$397,3,FALSE),0)</f>
        <v>0</v>
      </c>
      <c r="I1249">
        <f>VLOOKUP($G1249,Sheet2!$F$4:$G$16,2,FALSE)</f>
        <v>2</v>
      </c>
      <c r="J1249">
        <f t="shared" si="77"/>
        <v>41</v>
      </c>
      <c r="K1249">
        <f t="shared" si="78"/>
        <v>47</v>
      </c>
      <c r="L1249">
        <f t="shared" si="79"/>
        <v>-6</v>
      </c>
    </row>
    <row r="1250" spans="1:12" x14ac:dyDescent="0.3">
      <c r="A1250" t="s">
        <v>7</v>
      </c>
      <c r="B1250" t="s">
        <v>1224</v>
      </c>
      <c r="C1250">
        <v>48</v>
      </c>
      <c r="D1250">
        <v>50</v>
      </c>
      <c r="E1250">
        <f t="shared" si="76"/>
        <v>-2</v>
      </c>
      <c r="F1250" t="s">
        <v>2121</v>
      </c>
      <c r="G1250" t="str">
        <f>IFERROR(VLOOKUP($A1250,Sheet2!$A$2:$C$397,2,FALSE),"C")</f>
        <v>C+</v>
      </c>
      <c r="H1250">
        <f>IFERROR(VLOOKUP($A1250,Sheet2!$A$2:$C$397,3,FALSE),0)</f>
        <v>-1.4892512</v>
      </c>
      <c r="I1250">
        <f>VLOOKUP($G1250,Sheet2!$F$4:$G$16,2,FALSE)</f>
        <v>2.2999999999999998</v>
      </c>
      <c r="J1250">
        <f t="shared" si="77"/>
        <v>47.255374400000001</v>
      </c>
      <c r="K1250">
        <f t="shared" si="78"/>
        <v>50.744625599999999</v>
      </c>
      <c r="L1250">
        <f t="shared" si="79"/>
        <v>-3.4892511999999982</v>
      </c>
    </row>
    <row r="1251" spans="1:12" x14ac:dyDescent="0.3">
      <c r="A1251" t="s">
        <v>10</v>
      </c>
      <c r="B1251" t="s">
        <v>1224</v>
      </c>
      <c r="C1251">
        <v>44</v>
      </c>
      <c r="D1251">
        <v>53</v>
      </c>
      <c r="E1251">
        <f t="shared" si="76"/>
        <v>-9</v>
      </c>
      <c r="F1251" t="s">
        <v>2121</v>
      </c>
      <c r="G1251" t="str">
        <f>IFERROR(VLOOKUP($A1251,Sheet2!$A$2:$C$397,2,FALSE),"C")</f>
        <v>B+</v>
      </c>
      <c r="H1251">
        <f>IFERROR(VLOOKUP($A1251,Sheet2!$A$2:$C$397,3,FALSE),0)</f>
        <v>0.59550000000000003</v>
      </c>
      <c r="I1251">
        <f>VLOOKUP($G1251,Sheet2!$F$4:$G$16,2,FALSE)</f>
        <v>3.3</v>
      </c>
      <c r="J1251">
        <f t="shared" si="77"/>
        <v>44.297750000000001</v>
      </c>
      <c r="K1251">
        <f t="shared" si="78"/>
        <v>52.702249999999999</v>
      </c>
      <c r="L1251">
        <f t="shared" si="79"/>
        <v>-8.4044999999999987</v>
      </c>
    </row>
    <row r="1252" spans="1:12" x14ac:dyDescent="0.3">
      <c r="A1252" t="s">
        <v>5</v>
      </c>
      <c r="B1252" t="s">
        <v>1227</v>
      </c>
      <c r="C1252">
        <v>42</v>
      </c>
      <c r="D1252">
        <v>52</v>
      </c>
      <c r="E1252">
        <f t="shared" si="76"/>
        <v>-10</v>
      </c>
      <c r="F1252" t="s">
        <v>2121</v>
      </c>
      <c r="G1252" t="str">
        <f>IFERROR(VLOOKUP($A1252,Sheet2!$A$2:$C$397,2,FALSE),"C")</f>
        <v>A-</v>
      </c>
      <c r="H1252">
        <f>IFERROR(VLOOKUP($A1252,Sheet2!$A$2:$C$397,3,FALSE),0)</f>
        <v>0.43547944999999999</v>
      </c>
      <c r="I1252">
        <f>VLOOKUP($G1252,Sheet2!$F$4:$G$16,2,FALSE)</f>
        <v>3.7</v>
      </c>
      <c r="J1252">
        <f t="shared" si="77"/>
        <v>42.217739725000001</v>
      </c>
      <c r="K1252">
        <f t="shared" si="78"/>
        <v>51.782260274999999</v>
      </c>
      <c r="L1252">
        <f t="shared" si="79"/>
        <v>-9.5645205499999975</v>
      </c>
    </row>
    <row r="1253" spans="1:12" x14ac:dyDescent="0.3">
      <c r="A1253" t="s">
        <v>400</v>
      </c>
      <c r="B1253" t="s">
        <v>1226</v>
      </c>
      <c r="C1253">
        <v>43</v>
      </c>
      <c r="D1253">
        <v>51</v>
      </c>
      <c r="E1253">
        <f t="shared" si="76"/>
        <v>-8</v>
      </c>
      <c r="F1253" t="s">
        <v>2121</v>
      </c>
      <c r="G1253" t="str">
        <f>IFERROR(VLOOKUP($A1253,Sheet2!$A$2:$C$397,2,FALSE),"C")</f>
        <v>B+</v>
      </c>
      <c r="H1253">
        <f>IFERROR(VLOOKUP($A1253,Sheet2!$A$2:$C$397,3,FALSE),0)</f>
        <v>0.59554054000000001</v>
      </c>
      <c r="I1253">
        <f>VLOOKUP($G1253,Sheet2!$F$4:$G$16,2,FALSE)</f>
        <v>3.3</v>
      </c>
      <c r="J1253">
        <f t="shared" si="77"/>
        <v>43.297770270000001</v>
      </c>
      <c r="K1253">
        <f t="shared" si="78"/>
        <v>50.702229729999999</v>
      </c>
      <c r="L1253">
        <f t="shared" si="79"/>
        <v>-7.4044594599999982</v>
      </c>
    </row>
    <row r="1254" spans="1:12" x14ac:dyDescent="0.3">
      <c r="A1254" t="s">
        <v>15</v>
      </c>
      <c r="B1254" t="s">
        <v>1227</v>
      </c>
      <c r="C1254">
        <v>43</v>
      </c>
      <c r="D1254">
        <v>52</v>
      </c>
      <c r="E1254">
        <f t="shared" si="76"/>
        <v>-9</v>
      </c>
      <c r="F1254" t="s">
        <v>2121</v>
      </c>
      <c r="G1254" t="str">
        <f>IFERROR(VLOOKUP($A1254,Sheet2!$A$2:$C$397,2,FALSE),"C")</f>
        <v>A-</v>
      </c>
      <c r="H1254">
        <f>IFERROR(VLOOKUP($A1254,Sheet2!$A$2:$C$397,3,FALSE),0)</f>
        <v>6.8150290000000002E-2</v>
      </c>
      <c r="I1254">
        <f>VLOOKUP($G1254,Sheet2!$F$4:$G$16,2,FALSE)</f>
        <v>3.7</v>
      </c>
      <c r="J1254">
        <f t="shared" si="77"/>
        <v>43.034075145000003</v>
      </c>
      <c r="K1254">
        <f t="shared" si="78"/>
        <v>51.965924854999997</v>
      </c>
      <c r="L1254">
        <f t="shared" si="79"/>
        <v>-8.9318497099999945</v>
      </c>
    </row>
    <row r="1255" spans="1:12" x14ac:dyDescent="0.3">
      <c r="A1255" t="s">
        <v>9</v>
      </c>
      <c r="B1255" t="s">
        <v>1227</v>
      </c>
      <c r="C1255">
        <v>41</v>
      </c>
      <c r="D1255">
        <v>54</v>
      </c>
      <c r="E1255">
        <f t="shared" si="76"/>
        <v>-13</v>
      </c>
      <c r="F1255" t="s">
        <v>2121</v>
      </c>
      <c r="G1255" t="str">
        <f>IFERROR(VLOOKUP($A1255,Sheet2!$A$2:$C$397,2,FALSE),"C")</f>
        <v>B+</v>
      </c>
      <c r="H1255">
        <f>IFERROR(VLOOKUP($A1255,Sheet2!$A$2:$C$397,3,FALSE),0)</f>
        <v>6.0699999999999997E-2</v>
      </c>
      <c r="I1255">
        <f>VLOOKUP($G1255,Sheet2!$F$4:$G$16,2,FALSE)</f>
        <v>3.3</v>
      </c>
      <c r="J1255">
        <f t="shared" si="77"/>
        <v>41.030349999999999</v>
      </c>
      <c r="K1255">
        <f t="shared" si="78"/>
        <v>53.969650000000001</v>
      </c>
      <c r="L1255">
        <f t="shared" si="79"/>
        <v>-12.939300000000003</v>
      </c>
    </row>
    <row r="1256" spans="1:12" x14ac:dyDescent="0.3">
      <c r="A1256" t="s">
        <v>0</v>
      </c>
      <c r="B1256" t="s">
        <v>1227</v>
      </c>
      <c r="C1256">
        <v>45</v>
      </c>
      <c r="D1256">
        <v>50</v>
      </c>
      <c r="E1256">
        <f t="shared" si="76"/>
        <v>-5</v>
      </c>
      <c r="F1256" t="s">
        <v>2121</v>
      </c>
      <c r="G1256" t="str">
        <f>IFERROR(VLOOKUP($A1256,Sheet2!$A$2:$C$397,2,FALSE),"C")</f>
        <v>B</v>
      </c>
      <c r="H1256">
        <f>IFERROR(VLOOKUP($A1256,Sheet2!$A$2:$C$397,3,FALSE),0)</f>
        <v>-0.90473683999999999</v>
      </c>
      <c r="I1256">
        <f>VLOOKUP($G1256,Sheet2!$F$4:$G$16,2,FALSE)</f>
        <v>3</v>
      </c>
      <c r="J1256">
        <f t="shared" si="77"/>
        <v>44.547631580000001</v>
      </c>
      <c r="K1256">
        <f t="shared" si="78"/>
        <v>50.452368419999999</v>
      </c>
      <c r="L1256">
        <f t="shared" si="79"/>
        <v>-5.9047368399999982</v>
      </c>
    </row>
    <row r="1257" spans="1:12" x14ac:dyDescent="0.3">
      <c r="A1257" t="s">
        <v>354</v>
      </c>
      <c r="B1257" t="s">
        <v>1230</v>
      </c>
      <c r="C1257">
        <v>45</v>
      </c>
      <c r="D1257">
        <v>46</v>
      </c>
      <c r="E1257">
        <f t="shared" si="76"/>
        <v>-1</v>
      </c>
      <c r="F1257" t="s">
        <v>2121</v>
      </c>
      <c r="G1257" t="str">
        <f>IFERROR(VLOOKUP($A1257,Sheet2!$A$2:$C$397,2,FALSE),"C")</f>
        <v>A+</v>
      </c>
      <c r="H1257">
        <f>IFERROR(VLOOKUP($A1257,Sheet2!$A$2:$C$397,3,FALSE),0)</f>
        <v>0.2</v>
      </c>
      <c r="I1257">
        <f>VLOOKUP($G1257,Sheet2!$F$4:$G$16,2,FALSE)</f>
        <v>4</v>
      </c>
      <c r="J1257">
        <f t="shared" si="77"/>
        <v>45.1</v>
      </c>
      <c r="K1257">
        <f t="shared" si="78"/>
        <v>45.9</v>
      </c>
      <c r="L1257">
        <f t="shared" si="79"/>
        <v>-0.79999999999999716</v>
      </c>
    </row>
    <row r="1258" spans="1:12" x14ac:dyDescent="0.3">
      <c r="A1258" t="s">
        <v>16</v>
      </c>
      <c r="B1258" t="s">
        <v>1233</v>
      </c>
      <c r="C1258">
        <v>45</v>
      </c>
      <c r="D1258">
        <v>51</v>
      </c>
      <c r="E1258">
        <f t="shared" si="76"/>
        <v>-6</v>
      </c>
      <c r="F1258" t="s">
        <v>2121</v>
      </c>
      <c r="G1258" t="str">
        <f>IFERROR(VLOOKUP($A1258,Sheet2!$A$2:$C$397,2,FALSE),"C")</f>
        <v>B</v>
      </c>
      <c r="H1258">
        <f>IFERROR(VLOOKUP($A1258,Sheet2!$A$2:$C$397,3,FALSE),0)</f>
        <v>0.26403360999999997</v>
      </c>
      <c r="I1258">
        <f>VLOOKUP($G1258,Sheet2!$F$4:$G$16,2,FALSE)</f>
        <v>3</v>
      </c>
      <c r="J1258">
        <f t="shared" si="77"/>
        <v>45.132016804999999</v>
      </c>
      <c r="K1258">
        <f t="shared" si="78"/>
        <v>50.867983195000001</v>
      </c>
      <c r="L1258">
        <f t="shared" si="79"/>
        <v>-5.7359663900000015</v>
      </c>
    </row>
    <row r="1259" spans="1:12" x14ac:dyDescent="0.3">
      <c r="A1259" t="s">
        <v>10</v>
      </c>
      <c r="B1259" t="s">
        <v>1233</v>
      </c>
      <c r="C1259">
        <v>43</v>
      </c>
      <c r="D1259">
        <v>54</v>
      </c>
      <c r="E1259">
        <f t="shared" si="76"/>
        <v>-11</v>
      </c>
      <c r="F1259" t="s">
        <v>2121</v>
      </c>
      <c r="G1259" t="str">
        <f>IFERROR(VLOOKUP($A1259,Sheet2!$A$2:$C$397,2,FALSE),"C")</f>
        <v>B+</v>
      </c>
      <c r="H1259">
        <f>IFERROR(VLOOKUP($A1259,Sheet2!$A$2:$C$397,3,FALSE),0)</f>
        <v>0.59550000000000003</v>
      </c>
      <c r="I1259">
        <f>VLOOKUP($G1259,Sheet2!$F$4:$G$16,2,FALSE)</f>
        <v>3.3</v>
      </c>
      <c r="J1259">
        <f t="shared" si="77"/>
        <v>43.297750000000001</v>
      </c>
      <c r="K1259">
        <f t="shared" si="78"/>
        <v>53.702249999999999</v>
      </c>
      <c r="L1259">
        <f t="shared" si="79"/>
        <v>-10.404499999999999</v>
      </c>
    </row>
    <row r="1260" spans="1:12" x14ac:dyDescent="0.3">
      <c r="A1260" t="s">
        <v>7</v>
      </c>
      <c r="B1260" t="s">
        <v>1233</v>
      </c>
      <c r="C1260">
        <v>49</v>
      </c>
      <c r="D1260">
        <v>49</v>
      </c>
      <c r="E1260">
        <f t="shared" si="76"/>
        <v>0</v>
      </c>
      <c r="F1260" t="s">
        <v>2121</v>
      </c>
      <c r="G1260" t="str">
        <f>IFERROR(VLOOKUP($A1260,Sheet2!$A$2:$C$397,2,FALSE),"C")</f>
        <v>C+</v>
      </c>
      <c r="H1260">
        <f>IFERROR(VLOOKUP($A1260,Sheet2!$A$2:$C$397,3,FALSE),0)</f>
        <v>-1.4892512</v>
      </c>
      <c r="I1260">
        <f>VLOOKUP($G1260,Sheet2!$F$4:$G$16,2,FALSE)</f>
        <v>2.2999999999999998</v>
      </c>
      <c r="J1260">
        <f t="shared" si="77"/>
        <v>48.255374400000001</v>
      </c>
      <c r="K1260">
        <f t="shared" si="78"/>
        <v>49.744625599999999</v>
      </c>
      <c r="L1260">
        <f t="shared" si="79"/>
        <v>-1.4892511999999982</v>
      </c>
    </row>
    <row r="1261" spans="1:12" x14ac:dyDescent="0.3">
      <c r="A1261" t="s">
        <v>14</v>
      </c>
      <c r="B1261" t="s">
        <v>1970</v>
      </c>
      <c r="C1261">
        <v>39</v>
      </c>
      <c r="D1261">
        <v>54</v>
      </c>
      <c r="E1261">
        <f t="shared" si="76"/>
        <v>-15</v>
      </c>
      <c r="F1261" t="s">
        <v>2121</v>
      </c>
      <c r="G1261" t="str">
        <f>IFERROR(VLOOKUP($A1261,Sheet2!$A$2:$C$397,2,FALSE),"C")</f>
        <v>B</v>
      </c>
      <c r="H1261">
        <f>IFERROR(VLOOKUP($A1261,Sheet2!$A$2:$C$397,3,FALSE),0)</f>
        <v>0.26406832000000002</v>
      </c>
      <c r="I1261">
        <f>VLOOKUP($G1261,Sheet2!$F$4:$G$16,2,FALSE)</f>
        <v>3</v>
      </c>
      <c r="J1261">
        <f t="shared" si="77"/>
        <v>39.132034160000003</v>
      </c>
      <c r="K1261">
        <f t="shared" si="78"/>
        <v>53.867965839999997</v>
      </c>
      <c r="L1261">
        <f t="shared" si="79"/>
        <v>-14.735931679999993</v>
      </c>
    </row>
    <row r="1262" spans="1:12" x14ac:dyDescent="0.3">
      <c r="A1262" t="s">
        <v>11</v>
      </c>
      <c r="B1262" t="s">
        <v>1233</v>
      </c>
      <c r="C1262">
        <v>42</v>
      </c>
      <c r="D1262">
        <v>53</v>
      </c>
      <c r="E1262">
        <f t="shared" si="76"/>
        <v>-11</v>
      </c>
      <c r="F1262" t="s">
        <v>2121</v>
      </c>
      <c r="G1262" t="str">
        <f>IFERROR(VLOOKUP($A1262,Sheet2!$A$2:$C$397,2,FALSE),"C")</f>
        <v>B-</v>
      </c>
      <c r="H1262">
        <f>IFERROR(VLOOKUP($A1262,Sheet2!$A$2:$C$397,3,FALSE),0)</f>
        <v>0.62980391999999996</v>
      </c>
      <c r="I1262">
        <f>VLOOKUP($G1262,Sheet2!$F$4:$G$16,2,FALSE)</f>
        <v>2.7</v>
      </c>
      <c r="J1262">
        <f t="shared" si="77"/>
        <v>42.31490196</v>
      </c>
      <c r="K1262">
        <f t="shared" si="78"/>
        <v>52.68509804</v>
      </c>
      <c r="L1262">
        <f t="shared" si="79"/>
        <v>-10.370196079999999</v>
      </c>
    </row>
    <row r="1263" spans="1:12" x14ac:dyDescent="0.3">
      <c r="A1263" t="s">
        <v>0</v>
      </c>
      <c r="B1263" t="s">
        <v>1970</v>
      </c>
      <c r="C1263">
        <v>42</v>
      </c>
      <c r="D1263">
        <v>54</v>
      </c>
      <c r="E1263">
        <f t="shared" si="76"/>
        <v>-12</v>
      </c>
      <c r="F1263" t="s">
        <v>2121</v>
      </c>
      <c r="G1263" t="str">
        <f>IFERROR(VLOOKUP($A1263,Sheet2!$A$2:$C$397,2,FALSE),"C")</f>
        <v>B</v>
      </c>
      <c r="H1263">
        <f>IFERROR(VLOOKUP($A1263,Sheet2!$A$2:$C$397,3,FALSE),0)</f>
        <v>-0.90473683999999999</v>
      </c>
      <c r="I1263">
        <f>VLOOKUP($G1263,Sheet2!$F$4:$G$16,2,FALSE)</f>
        <v>3</v>
      </c>
      <c r="J1263">
        <f t="shared" si="77"/>
        <v>41.547631580000001</v>
      </c>
      <c r="K1263">
        <f t="shared" si="78"/>
        <v>54.452368419999999</v>
      </c>
      <c r="L1263">
        <f t="shared" si="79"/>
        <v>-12.904736839999998</v>
      </c>
    </row>
    <row r="1264" spans="1:12" x14ac:dyDescent="0.3">
      <c r="A1264" t="s">
        <v>366</v>
      </c>
      <c r="B1264" t="s">
        <v>1238</v>
      </c>
      <c r="C1264">
        <v>45</v>
      </c>
      <c r="D1264">
        <v>51</v>
      </c>
      <c r="E1264">
        <f t="shared" si="76"/>
        <v>-6</v>
      </c>
      <c r="F1264" t="s">
        <v>2121</v>
      </c>
      <c r="G1264" t="str">
        <f>IFERROR(VLOOKUP($A1264,Sheet2!$A$2:$C$397,2,FALSE),"C")</f>
        <v>A</v>
      </c>
      <c r="H1264">
        <f>IFERROR(VLOOKUP($A1264,Sheet2!$A$2:$C$397,3,FALSE),0)</f>
        <v>-1.5</v>
      </c>
      <c r="I1264">
        <f>VLOOKUP($G1264,Sheet2!$F$4:$G$16,2,FALSE)</f>
        <v>4</v>
      </c>
      <c r="J1264">
        <f t="shared" si="77"/>
        <v>44.25</v>
      </c>
      <c r="K1264">
        <f t="shared" si="78"/>
        <v>51.75</v>
      </c>
      <c r="L1264">
        <f t="shared" si="79"/>
        <v>-7.5</v>
      </c>
    </row>
    <row r="1265" spans="1:12" x14ac:dyDescent="0.3">
      <c r="A1265" t="s">
        <v>16</v>
      </c>
      <c r="B1265" t="s">
        <v>1239</v>
      </c>
      <c r="C1265">
        <v>42</v>
      </c>
      <c r="D1265">
        <v>54</v>
      </c>
      <c r="E1265">
        <f t="shared" si="76"/>
        <v>-12</v>
      </c>
      <c r="F1265" t="s">
        <v>2121</v>
      </c>
      <c r="G1265" t="str">
        <f>IFERROR(VLOOKUP($A1265,Sheet2!$A$2:$C$397,2,FALSE),"C")</f>
        <v>B</v>
      </c>
      <c r="H1265">
        <f>IFERROR(VLOOKUP($A1265,Sheet2!$A$2:$C$397,3,FALSE),0)</f>
        <v>0.26403360999999997</v>
      </c>
      <c r="I1265">
        <f>VLOOKUP($G1265,Sheet2!$F$4:$G$16,2,FALSE)</f>
        <v>3</v>
      </c>
      <c r="J1265">
        <f t="shared" si="77"/>
        <v>42.132016804999999</v>
      </c>
      <c r="K1265">
        <f t="shared" si="78"/>
        <v>53.867983195000001</v>
      </c>
      <c r="L1265">
        <f t="shared" si="79"/>
        <v>-11.735966390000002</v>
      </c>
    </row>
    <row r="1266" spans="1:12" x14ac:dyDescent="0.3">
      <c r="A1266" t="s">
        <v>10</v>
      </c>
      <c r="B1266" t="s">
        <v>1239</v>
      </c>
      <c r="C1266">
        <v>40</v>
      </c>
      <c r="D1266">
        <v>57</v>
      </c>
      <c r="E1266">
        <f t="shared" si="76"/>
        <v>-17</v>
      </c>
      <c r="F1266" t="s">
        <v>2121</v>
      </c>
      <c r="G1266" t="str">
        <f>IFERROR(VLOOKUP($A1266,Sheet2!$A$2:$C$397,2,FALSE),"C")</f>
        <v>B+</v>
      </c>
      <c r="H1266">
        <f>IFERROR(VLOOKUP($A1266,Sheet2!$A$2:$C$397,3,FALSE),0)</f>
        <v>0.59550000000000003</v>
      </c>
      <c r="I1266">
        <f>VLOOKUP($G1266,Sheet2!$F$4:$G$16,2,FALSE)</f>
        <v>3.3</v>
      </c>
      <c r="J1266">
        <f t="shared" si="77"/>
        <v>40.297750000000001</v>
      </c>
      <c r="K1266">
        <f t="shared" si="78"/>
        <v>56.702249999999999</v>
      </c>
      <c r="L1266">
        <f t="shared" si="79"/>
        <v>-16.404499999999999</v>
      </c>
    </row>
    <row r="1267" spans="1:12" x14ac:dyDescent="0.3">
      <c r="A1267" t="s">
        <v>4</v>
      </c>
      <c r="B1267" t="s">
        <v>1242</v>
      </c>
      <c r="C1267">
        <v>44</v>
      </c>
      <c r="D1267">
        <v>53</v>
      </c>
      <c r="E1267">
        <f t="shared" si="76"/>
        <v>-9</v>
      </c>
      <c r="F1267" t="s">
        <v>2121</v>
      </c>
      <c r="G1267" t="str">
        <f>IFERROR(VLOOKUP($A1267,Sheet2!$A$2:$C$397,2,FALSE),"C")</f>
        <v>A-</v>
      </c>
      <c r="H1267">
        <f>IFERROR(VLOOKUP($A1267,Sheet2!$A$2:$C$397,3,FALSE),0)</f>
        <v>0.80923076999999999</v>
      </c>
      <c r="I1267">
        <f>VLOOKUP($G1267,Sheet2!$F$4:$G$16,2,FALSE)</f>
        <v>3.7</v>
      </c>
      <c r="J1267">
        <f t="shared" si="77"/>
        <v>44.404615385</v>
      </c>
      <c r="K1267">
        <f t="shared" si="78"/>
        <v>52.595384615</v>
      </c>
      <c r="L1267">
        <f t="shared" si="79"/>
        <v>-8.1907692300000008</v>
      </c>
    </row>
    <row r="1268" spans="1:12" x14ac:dyDescent="0.3">
      <c r="A1268" t="s">
        <v>7</v>
      </c>
      <c r="B1268" t="s">
        <v>1239</v>
      </c>
      <c r="C1268">
        <v>49</v>
      </c>
      <c r="D1268">
        <v>49</v>
      </c>
      <c r="E1268">
        <f t="shared" si="76"/>
        <v>0</v>
      </c>
      <c r="F1268" t="s">
        <v>2121</v>
      </c>
      <c r="G1268" t="str">
        <f>IFERROR(VLOOKUP($A1268,Sheet2!$A$2:$C$397,2,FALSE),"C")</f>
        <v>C+</v>
      </c>
      <c r="H1268">
        <f>IFERROR(VLOOKUP($A1268,Sheet2!$A$2:$C$397,3,FALSE),0)</f>
        <v>-1.4892512</v>
      </c>
      <c r="I1268">
        <f>VLOOKUP($G1268,Sheet2!$F$4:$G$16,2,FALSE)</f>
        <v>2.2999999999999998</v>
      </c>
      <c r="J1268">
        <f t="shared" si="77"/>
        <v>48.255374400000001</v>
      </c>
      <c r="K1268">
        <f t="shared" si="78"/>
        <v>49.744625599999999</v>
      </c>
      <c r="L1268">
        <f t="shared" si="79"/>
        <v>-1.4892511999999982</v>
      </c>
    </row>
    <row r="1269" spans="1:12" x14ac:dyDescent="0.3">
      <c r="A1269" t="s">
        <v>15</v>
      </c>
      <c r="B1269" t="s">
        <v>1239</v>
      </c>
      <c r="C1269">
        <v>40</v>
      </c>
      <c r="D1269">
        <v>51</v>
      </c>
      <c r="E1269">
        <f t="shared" si="76"/>
        <v>-11</v>
      </c>
      <c r="F1269" t="s">
        <v>2121</v>
      </c>
      <c r="G1269" t="str">
        <f>IFERROR(VLOOKUP($A1269,Sheet2!$A$2:$C$397,2,FALSE),"C")</f>
        <v>A-</v>
      </c>
      <c r="H1269">
        <f>IFERROR(VLOOKUP($A1269,Sheet2!$A$2:$C$397,3,FALSE),0)</f>
        <v>6.8150290000000002E-2</v>
      </c>
      <c r="I1269">
        <f>VLOOKUP($G1269,Sheet2!$F$4:$G$16,2,FALSE)</f>
        <v>3.7</v>
      </c>
      <c r="J1269">
        <f t="shared" si="77"/>
        <v>40.034075145000003</v>
      </c>
      <c r="K1269">
        <f t="shared" si="78"/>
        <v>50.965924854999997</v>
      </c>
      <c r="L1269">
        <f t="shared" si="79"/>
        <v>-10.931849709999995</v>
      </c>
    </row>
    <row r="1270" spans="1:12" x14ac:dyDescent="0.3">
      <c r="A1270" t="s">
        <v>3</v>
      </c>
      <c r="B1270" t="s">
        <v>1239</v>
      </c>
      <c r="C1270">
        <v>36</v>
      </c>
      <c r="D1270">
        <v>55</v>
      </c>
      <c r="E1270">
        <f t="shared" si="76"/>
        <v>-19</v>
      </c>
      <c r="F1270" t="s">
        <v>2121</v>
      </c>
      <c r="G1270" t="str">
        <f>IFERROR(VLOOKUP($A1270,Sheet2!$A$2:$C$397,2,FALSE),"C")</f>
        <v>A-</v>
      </c>
      <c r="H1270">
        <f>IFERROR(VLOOKUP($A1270,Sheet2!$A$2:$C$397,3,FALSE),0)</f>
        <v>-0.78254902000000004</v>
      </c>
      <c r="I1270">
        <f>VLOOKUP($G1270,Sheet2!$F$4:$G$16,2,FALSE)</f>
        <v>3.7</v>
      </c>
      <c r="J1270">
        <f t="shared" si="77"/>
        <v>35.608725489999998</v>
      </c>
      <c r="K1270">
        <f t="shared" si="78"/>
        <v>55.391274510000002</v>
      </c>
      <c r="L1270">
        <f t="shared" si="79"/>
        <v>-19.782549020000005</v>
      </c>
    </row>
    <row r="1271" spans="1:12" x14ac:dyDescent="0.3">
      <c r="A1271" t="s">
        <v>0</v>
      </c>
      <c r="B1271" t="s">
        <v>1971</v>
      </c>
      <c r="C1271">
        <v>41</v>
      </c>
      <c r="D1271">
        <v>55</v>
      </c>
      <c r="E1271">
        <f t="shared" si="76"/>
        <v>-14</v>
      </c>
      <c r="F1271" t="s">
        <v>2121</v>
      </c>
      <c r="G1271" t="str">
        <f>IFERROR(VLOOKUP($A1271,Sheet2!$A$2:$C$397,2,FALSE),"C")</f>
        <v>B</v>
      </c>
      <c r="H1271">
        <f>IFERROR(VLOOKUP($A1271,Sheet2!$A$2:$C$397,3,FALSE),0)</f>
        <v>-0.90473683999999999</v>
      </c>
      <c r="I1271">
        <f>VLOOKUP($G1271,Sheet2!$F$4:$G$16,2,FALSE)</f>
        <v>3</v>
      </c>
      <c r="J1271">
        <f t="shared" si="77"/>
        <v>40.547631580000001</v>
      </c>
      <c r="K1271">
        <f t="shared" si="78"/>
        <v>55.452368419999999</v>
      </c>
      <c r="L1271">
        <f t="shared" si="79"/>
        <v>-14.904736839999998</v>
      </c>
    </row>
    <row r="1272" spans="1:12" x14ac:dyDescent="0.3">
      <c r="A1272" t="s">
        <v>16</v>
      </c>
      <c r="B1272" t="s">
        <v>1245</v>
      </c>
      <c r="C1272">
        <v>45</v>
      </c>
      <c r="D1272">
        <v>51</v>
      </c>
      <c r="E1272">
        <f t="shared" si="76"/>
        <v>-6</v>
      </c>
      <c r="F1272" t="s">
        <v>2121</v>
      </c>
      <c r="G1272" t="str">
        <f>IFERROR(VLOOKUP($A1272,Sheet2!$A$2:$C$397,2,FALSE),"C")</f>
        <v>B</v>
      </c>
      <c r="H1272">
        <f>IFERROR(VLOOKUP($A1272,Sheet2!$A$2:$C$397,3,FALSE),0)</f>
        <v>0.26403360999999997</v>
      </c>
      <c r="I1272">
        <f>VLOOKUP($G1272,Sheet2!$F$4:$G$16,2,FALSE)</f>
        <v>3</v>
      </c>
      <c r="J1272">
        <f t="shared" si="77"/>
        <v>45.132016804999999</v>
      </c>
      <c r="K1272">
        <f t="shared" si="78"/>
        <v>50.867983195000001</v>
      </c>
      <c r="L1272">
        <f t="shared" si="79"/>
        <v>-5.7359663900000015</v>
      </c>
    </row>
    <row r="1273" spans="1:12" x14ac:dyDescent="0.3">
      <c r="A1273" t="s">
        <v>10</v>
      </c>
      <c r="B1273" t="s">
        <v>1245</v>
      </c>
      <c r="C1273">
        <v>44</v>
      </c>
      <c r="D1273">
        <v>53</v>
      </c>
      <c r="E1273">
        <f t="shared" si="76"/>
        <v>-9</v>
      </c>
      <c r="F1273" t="s">
        <v>2121</v>
      </c>
      <c r="G1273" t="str">
        <f>IFERROR(VLOOKUP($A1273,Sheet2!$A$2:$C$397,2,FALSE),"C")</f>
        <v>B+</v>
      </c>
      <c r="H1273">
        <f>IFERROR(VLOOKUP($A1273,Sheet2!$A$2:$C$397,3,FALSE),0)</f>
        <v>0.59550000000000003</v>
      </c>
      <c r="I1273">
        <f>VLOOKUP($G1273,Sheet2!$F$4:$G$16,2,FALSE)</f>
        <v>3.3</v>
      </c>
      <c r="J1273">
        <f t="shared" si="77"/>
        <v>44.297750000000001</v>
      </c>
      <c r="K1273">
        <f t="shared" si="78"/>
        <v>52.702249999999999</v>
      </c>
      <c r="L1273">
        <f t="shared" si="79"/>
        <v>-8.4044999999999987</v>
      </c>
    </row>
    <row r="1274" spans="1:12" x14ac:dyDescent="0.3">
      <c r="A1274" t="s">
        <v>7</v>
      </c>
      <c r="B1274" t="s">
        <v>1245</v>
      </c>
      <c r="C1274">
        <v>47</v>
      </c>
      <c r="D1274">
        <v>52</v>
      </c>
      <c r="E1274">
        <f t="shared" si="76"/>
        <v>-5</v>
      </c>
      <c r="F1274" t="s">
        <v>2121</v>
      </c>
      <c r="G1274" t="str">
        <f>IFERROR(VLOOKUP($A1274,Sheet2!$A$2:$C$397,2,FALSE),"C")</f>
        <v>C+</v>
      </c>
      <c r="H1274">
        <f>IFERROR(VLOOKUP($A1274,Sheet2!$A$2:$C$397,3,FALSE),0)</f>
        <v>-1.4892512</v>
      </c>
      <c r="I1274">
        <f>VLOOKUP($G1274,Sheet2!$F$4:$G$16,2,FALSE)</f>
        <v>2.2999999999999998</v>
      </c>
      <c r="J1274">
        <f t="shared" si="77"/>
        <v>46.255374400000001</v>
      </c>
      <c r="K1274">
        <f t="shared" si="78"/>
        <v>52.744625599999999</v>
      </c>
      <c r="L1274">
        <f t="shared" si="79"/>
        <v>-6.4892511999999982</v>
      </c>
    </row>
    <row r="1275" spans="1:12" x14ac:dyDescent="0.3">
      <c r="A1275" t="s">
        <v>0</v>
      </c>
      <c r="B1275" t="s">
        <v>1972</v>
      </c>
      <c r="C1275">
        <v>40</v>
      </c>
      <c r="D1275">
        <v>55</v>
      </c>
      <c r="E1275">
        <f t="shared" si="76"/>
        <v>-15</v>
      </c>
      <c r="F1275" t="s">
        <v>2121</v>
      </c>
      <c r="G1275" t="str">
        <f>IFERROR(VLOOKUP($A1275,Sheet2!$A$2:$C$397,2,FALSE),"C")</f>
        <v>B</v>
      </c>
      <c r="H1275">
        <f>IFERROR(VLOOKUP($A1275,Sheet2!$A$2:$C$397,3,FALSE),0)</f>
        <v>-0.90473683999999999</v>
      </c>
      <c r="I1275">
        <f>VLOOKUP($G1275,Sheet2!$F$4:$G$16,2,FALSE)</f>
        <v>3</v>
      </c>
      <c r="J1275">
        <f t="shared" si="77"/>
        <v>39.547631580000001</v>
      </c>
      <c r="K1275">
        <f t="shared" si="78"/>
        <v>55.452368419999999</v>
      </c>
      <c r="L1275">
        <f t="shared" si="79"/>
        <v>-15.904736839999998</v>
      </c>
    </row>
    <row r="1276" spans="1:12" x14ac:dyDescent="0.3">
      <c r="A1276" t="s">
        <v>254</v>
      </c>
      <c r="B1276" t="s">
        <v>1249</v>
      </c>
      <c r="C1276">
        <v>45</v>
      </c>
      <c r="D1276">
        <v>55</v>
      </c>
      <c r="E1276">
        <f t="shared" si="76"/>
        <v>-10</v>
      </c>
      <c r="F1276" t="s">
        <v>2121</v>
      </c>
      <c r="G1276" t="str">
        <f>IFERROR(VLOOKUP($A1276,Sheet2!$A$2:$C$397,2,FALSE),"C")</f>
        <v>C+</v>
      </c>
      <c r="H1276">
        <f>IFERROR(VLOOKUP($A1276,Sheet2!$A$2:$C$397,3,FALSE),0)</f>
        <v>-1.5215757999999999</v>
      </c>
      <c r="I1276">
        <f>VLOOKUP($G1276,Sheet2!$F$4:$G$16,2,FALSE)</f>
        <v>2.2999999999999998</v>
      </c>
      <c r="J1276">
        <f t="shared" si="77"/>
        <v>44.239212100000003</v>
      </c>
      <c r="K1276">
        <f t="shared" si="78"/>
        <v>55.760787899999997</v>
      </c>
      <c r="L1276">
        <f t="shared" si="79"/>
        <v>-11.521575799999994</v>
      </c>
    </row>
    <row r="1277" spans="1:12" x14ac:dyDescent="0.3">
      <c r="A1277" t="s">
        <v>7</v>
      </c>
      <c r="B1277" t="s">
        <v>1249</v>
      </c>
      <c r="C1277">
        <v>48</v>
      </c>
      <c r="D1277">
        <v>51</v>
      </c>
      <c r="E1277">
        <f t="shared" si="76"/>
        <v>-3</v>
      </c>
      <c r="F1277" t="s">
        <v>2121</v>
      </c>
      <c r="G1277" t="str">
        <f>IFERROR(VLOOKUP($A1277,Sheet2!$A$2:$C$397,2,FALSE),"C")</f>
        <v>C+</v>
      </c>
      <c r="H1277">
        <f>IFERROR(VLOOKUP($A1277,Sheet2!$A$2:$C$397,3,FALSE),0)</f>
        <v>-1.4892512</v>
      </c>
      <c r="I1277">
        <f>VLOOKUP($G1277,Sheet2!$F$4:$G$16,2,FALSE)</f>
        <v>2.2999999999999998</v>
      </c>
      <c r="J1277">
        <f t="shared" si="77"/>
        <v>47.255374400000001</v>
      </c>
      <c r="K1277">
        <f t="shared" si="78"/>
        <v>51.744625599999999</v>
      </c>
      <c r="L1277">
        <f t="shared" si="79"/>
        <v>-4.4892511999999982</v>
      </c>
    </row>
    <row r="1278" spans="1:12" x14ac:dyDescent="0.3">
      <c r="A1278" t="s">
        <v>16</v>
      </c>
      <c r="B1278" t="s">
        <v>1249</v>
      </c>
      <c r="C1278">
        <v>41</v>
      </c>
      <c r="D1278">
        <v>54</v>
      </c>
      <c r="E1278">
        <f t="shared" si="76"/>
        <v>-13</v>
      </c>
      <c r="F1278" t="s">
        <v>2121</v>
      </c>
      <c r="G1278" t="str">
        <f>IFERROR(VLOOKUP($A1278,Sheet2!$A$2:$C$397,2,FALSE),"C")</f>
        <v>B</v>
      </c>
      <c r="H1278">
        <f>IFERROR(VLOOKUP($A1278,Sheet2!$A$2:$C$397,3,FALSE),0)</f>
        <v>0.26403360999999997</v>
      </c>
      <c r="I1278">
        <f>VLOOKUP($G1278,Sheet2!$F$4:$G$16,2,FALSE)</f>
        <v>3</v>
      </c>
      <c r="J1278">
        <f t="shared" si="77"/>
        <v>41.132016804999999</v>
      </c>
      <c r="K1278">
        <f t="shared" si="78"/>
        <v>53.867983195000001</v>
      </c>
      <c r="L1278">
        <f t="shared" si="79"/>
        <v>-12.735966390000002</v>
      </c>
    </row>
    <row r="1279" spans="1:12" x14ac:dyDescent="0.3">
      <c r="A1279" t="s">
        <v>10</v>
      </c>
      <c r="B1279" t="s">
        <v>1249</v>
      </c>
      <c r="C1279">
        <v>47</v>
      </c>
      <c r="D1279">
        <v>51</v>
      </c>
      <c r="E1279">
        <f t="shared" si="76"/>
        <v>-4</v>
      </c>
      <c r="F1279" t="s">
        <v>2121</v>
      </c>
      <c r="G1279" t="str">
        <f>IFERROR(VLOOKUP($A1279,Sheet2!$A$2:$C$397,2,FALSE),"C")</f>
        <v>B+</v>
      </c>
      <c r="H1279">
        <f>IFERROR(VLOOKUP($A1279,Sheet2!$A$2:$C$397,3,FALSE),0)</f>
        <v>0.59550000000000003</v>
      </c>
      <c r="I1279">
        <f>VLOOKUP($G1279,Sheet2!$F$4:$G$16,2,FALSE)</f>
        <v>3.3</v>
      </c>
      <c r="J1279">
        <f t="shared" si="77"/>
        <v>47.297750000000001</v>
      </c>
      <c r="K1279">
        <f t="shared" si="78"/>
        <v>50.702249999999999</v>
      </c>
      <c r="L1279">
        <f t="shared" si="79"/>
        <v>-3.4044999999999987</v>
      </c>
    </row>
    <row r="1280" spans="1:12" x14ac:dyDescent="0.3">
      <c r="A1280" t="s">
        <v>0</v>
      </c>
      <c r="B1280" t="s">
        <v>1973</v>
      </c>
      <c r="C1280">
        <v>42</v>
      </c>
      <c r="D1280">
        <v>54</v>
      </c>
      <c r="E1280">
        <f t="shared" si="76"/>
        <v>-12</v>
      </c>
      <c r="F1280" t="s">
        <v>2121</v>
      </c>
      <c r="G1280" t="str">
        <f>IFERROR(VLOOKUP($A1280,Sheet2!$A$2:$C$397,2,FALSE),"C")</f>
        <v>B</v>
      </c>
      <c r="H1280">
        <f>IFERROR(VLOOKUP($A1280,Sheet2!$A$2:$C$397,3,FALSE),0)</f>
        <v>-0.90473683999999999</v>
      </c>
      <c r="I1280">
        <f>VLOOKUP($G1280,Sheet2!$F$4:$G$16,2,FALSE)</f>
        <v>3</v>
      </c>
      <c r="J1280">
        <f t="shared" si="77"/>
        <v>41.547631580000001</v>
      </c>
      <c r="K1280">
        <f t="shared" si="78"/>
        <v>54.452368419999999</v>
      </c>
      <c r="L1280">
        <f t="shared" si="79"/>
        <v>-12.904736839999998</v>
      </c>
    </row>
    <row r="1281" spans="1:12" x14ac:dyDescent="0.3">
      <c r="A1281" t="s">
        <v>16</v>
      </c>
      <c r="B1281" t="s">
        <v>1253</v>
      </c>
      <c r="C1281">
        <v>44</v>
      </c>
      <c r="D1281">
        <v>52</v>
      </c>
      <c r="E1281">
        <f t="shared" si="76"/>
        <v>-8</v>
      </c>
      <c r="F1281" t="s">
        <v>2121</v>
      </c>
      <c r="G1281" t="str">
        <f>IFERROR(VLOOKUP($A1281,Sheet2!$A$2:$C$397,2,FALSE),"C")</f>
        <v>B</v>
      </c>
      <c r="H1281">
        <f>IFERROR(VLOOKUP($A1281,Sheet2!$A$2:$C$397,3,FALSE),0)</f>
        <v>0.26403360999999997</v>
      </c>
      <c r="I1281">
        <f>VLOOKUP($G1281,Sheet2!$F$4:$G$16,2,FALSE)</f>
        <v>3</v>
      </c>
      <c r="J1281">
        <f t="shared" si="77"/>
        <v>44.132016804999999</v>
      </c>
      <c r="K1281">
        <f t="shared" si="78"/>
        <v>51.867983195000001</v>
      </c>
      <c r="L1281">
        <f t="shared" si="79"/>
        <v>-7.7359663900000015</v>
      </c>
    </row>
    <row r="1282" spans="1:12" x14ac:dyDescent="0.3">
      <c r="A1282" t="s">
        <v>7</v>
      </c>
      <c r="B1282" t="s">
        <v>1253</v>
      </c>
      <c r="C1282">
        <v>48</v>
      </c>
      <c r="D1282">
        <v>50</v>
      </c>
      <c r="E1282">
        <f t="shared" si="76"/>
        <v>-2</v>
      </c>
      <c r="F1282" t="s">
        <v>2121</v>
      </c>
      <c r="G1282" t="str">
        <f>IFERROR(VLOOKUP($A1282,Sheet2!$A$2:$C$397,2,FALSE),"C")</f>
        <v>C+</v>
      </c>
      <c r="H1282">
        <f>IFERROR(VLOOKUP($A1282,Sheet2!$A$2:$C$397,3,FALSE),0)</f>
        <v>-1.4892512</v>
      </c>
      <c r="I1282">
        <f>VLOOKUP($G1282,Sheet2!$F$4:$G$16,2,FALSE)</f>
        <v>2.2999999999999998</v>
      </c>
      <c r="J1282">
        <f t="shared" si="77"/>
        <v>47.255374400000001</v>
      </c>
      <c r="K1282">
        <f t="shared" si="78"/>
        <v>50.744625599999999</v>
      </c>
      <c r="L1282">
        <f t="shared" si="79"/>
        <v>-3.4892511999999982</v>
      </c>
    </row>
    <row r="1283" spans="1:12" x14ac:dyDescent="0.3">
      <c r="A1283" t="s">
        <v>10</v>
      </c>
      <c r="B1283" t="s">
        <v>1253</v>
      </c>
      <c r="C1283">
        <v>46</v>
      </c>
      <c r="D1283">
        <v>53</v>
      </c>
      <c r="E1283">
        <f t="shared" ref="E1283:E1346" si="80">C1283-D1283</f>
        <v>-7</v>
      </c>
      <c r="F1283" t="s">
        <v>2121</v>
      </c>
      <c r="G1283" t="str">
        <f>IFERROR(VLOOKUP($A1283,Sheet2!$A$2:$C$397,2,FALSE),"C")</f>
        <v>B+</v>
      </c>
      <c r="H1283">
        <f>IFERROR(VLOOKUP($A1283,Sheet2!$A$2:$C$397,3,FALSE),0)</f>
        <v>0.59550000000000003</v>
      </c>
      <c r="I1283">
        <f>VLOOKUP($G1283,Sheet2!$F$4:$G$16,2,FALSE)</f>
        <v>3.3</v>
      </c>
      <c r="J1283">
        <f t="shared" ref="J1283:J1346" si="81">IF(OR($F1283="Bush",$F1283="Trump"),C1283+(H1283/2),C1283-(H1283/2))</f>
        <v>46.297750000000001</v>
      </c>
      <c r="K1283">
        <f t="shared" ref="K1283:K1346" si="82">IF(OR($F1283="Bush",$F1283="Trump"),D1283-(H1283/2),D1283+(H1283/2))</f>
        <v>52.702249999999999</v>
      </c>
      <c r="L1283">
        <f t="shared" ref="L1283:L1346" si="83">J1283-K1283</f>
        <v>-6.4044999999999987</v>
      </c>
    </row>
    <row r="1284" spans="1:12" x14ac:dyDescent="0.3">
      <c r="A1284" t="s">
        <v>0</v>
      </c>
      <c r="B1284" t="s">
        <v>1974</v>
      </c>
      <c r="C1284">
        <v>43</v>
      </c>
      <c r="D1284">
        <v>52</v>
      </c>
      <c r="E1284">
        <f t="shared" si="80"/>
        <v>-9</v>
      </c>
      <c r="F1284" t="s">
        <v>2121</v>
      </c>
      <c r="G1284" t="str">
        <f>IFERROR(VLOOKUP($A1284,Sheet2!$A$2:$C$397,2,FALSE),"C")</f>
        <v>B</v>
      </c>
      <c r="H1284">
        <f>IFERROR(VLOOKUP($A1284,Sheet2!$A$2:$C$397,3,FALSE),0)</f>
        <v>-0.90473683999999999</v>
      </c>
      <c r="I1284">
        <f>VLOOKUP($G1284,Sheet2!$F$4:$G$16,2,FALSE)</f>
        <v>3</v>
      </c>
      <c r="J1284">
        <f t="shared" si="81"/>
        <v>42.547631580000001</v>
      </c>
      <c r="K1284">
        <f t="shared" si="82"/>
        <v>52.452368419999999</v>
      </c>
      <c r="L1284">
        <f t="shared" si="83"/>
        <v>-9.9047368399999982</v>
      </c>
    </row>
    <row r="1285" spans="1:12" x14ac:dyDescent="0.3">
      <c r="A1285" t="s">
        <v>16</v>
      </c>
      <c r="B1285" t="s">
        <v>1258</v>
      </c>
      <c r="C1285">
        <v>44</v>
      </c>
      <c r="D1285">
        <v>52</v>
      </c>
      <c r="E1285">
        <f t="shared" si="80"/>
        <v>-8</v>
      </c>
      <c r="F1285" t="s">
        <v>2121</v>
      </c>
      <c r="G1285" t="str">
        <f>IFERROR(VLOOKUP($A1285,Sheet2!$A$2:$C$397,2,FALSE),"C")</f>
        <v>B</v>
      </c>
      <c r="H1285">
        <f>IFERROR(VLOOKUP($A1285,Sheet2!$A$2:$C$397,3,FALSE),0)</f>
        <v>0.26403360999999997</v>
      </c>
      <c r="I1285">
        <f>VLOOKUP($G1285,Sheet2!$F$4:$G$16,2,FALSE)</f>
        <v>3</v>
      </c>
      <c r="J1285">
        <f t="shared" si="81"/>
        <v>44.132016804999999</v>
      </c>
      <c r="K1285">
        <f t="shared" si="82"/>
        <v>51.867983195000001</v>
      </c>
      <c r="L1285">
        <f t="shared" si="83"/>
        <v>-7.7359663900000015</v>
      </c>
    </row>
    <row r="1286" spans="1:12" x14ac:dyDescent="0.3">
      <c r="A1286" t="s">
        <v>7</v>
      </c>
      <c r="B1286" t="s">
        <v>1258</v>
      </c>
      <c r="C1286">
        <v>47</v>
      </c>
      <c r="D1286">
        <v>51</v>
      </c>
      <c r="E1286">
        <f t="shared" si="80"/>
        <v>-4</v>
      </c>
      <c r="F1286" t="s">
        <v>2121</v>
      </c>
      <c r="G1286" t="str">
        <f>IFERROR(VLOOKUP($A1286,Sheet2!$A$2:$C$397,2,FALSE),"C")</f>
        <v>C+</v>
      </c>
      <c r="H1286">
        <f>IFERROR(VLOOKUP($A1286,Sheet2!$A$2:$C$397,3,FALSE),0)</f>
        <v>-1.4892512</v>
      </c>
      <c r="I1286">
        <f>VLOOKUP($G1286,Sheet2!$F$4:$G$16,2,FALSE)</f>
        <v>2.2999999999999998</v>
      </c>
      <c r="J1286">
        <f t="shared" si="81"/>
        <v>46.255374400000001</v>
      </c>
      <c r="K1286">
        <f t="shared" si="82"/>
        <v>51.744625599999999</v>
      </c>
      <c r="L1286">
        <f t="shared" si="83"/>
        <v>-5.4892511999999982</v>
      </c>
    </row>
    <row r="1287" spans="1:12" x14ac:dyDescent="0.3">
      <c r="A1287" t="s">
        <v>10</v>
      </c>
      <c r="B1287" t="s">
        <v>1258</v>
      </c>
      <c r="C1287">
        <v>45</v>
      </c>
      <c r="D1287">
        <v>53</v>
      </c>
      <c r="E1287">
        <f t="shared" si="80"/>
        <v>-8</v>
      </c>
      <c r="F1287" t="s">
        <v>2121</v>
      </c>
      <c r="G1287" t="str">
        <f>IFERROR(VLOOKUP($A1287,Sheet2!$A$2:$C$397,2,FALSE),"C")</f>
        <v>B+</v>
      </c>
      <c r="H1287">
        <f>IFERROR(VLOOKUP($A1287,Sheet2!$A$2:$C$397,3,FALSE),0)</f>
        <v>0.59550000000000003</v>
      </c>
      <c r="I1287">
        <f>VLOOKUP($G1287,Sheet2!$F$4:$G$16,2,FALSE)</f>
        <v>3.3</v>
      </c>
      <c r="J1287">
        <f t="shared" si="81"/>
        <v>45.297750000000001</v>
      </c>
      <c r="K1287">
        <f t="shared" si="82"/>
        <v>52.702249999999999</v>
      </c>
      <c r="L1287">
        <f t="shared" si="83"/>
        <v>-7.4044999999999987</v>
      </c>
    </row>
    <row r="1288" spans="1:12" x14ac:dyDescent="0.3">
      <c r="A1288" t="s">
        <v>5</v>
      </c>
      <c r="B1288" t="s">
        <v>1975</v>
      </c>
      <c r="C1288">
        <v>40</v>
      </c>
      <c r="D1288">
        <v>55</v>
      </c>
      <c r="E1288">
        <f t="shared" si="80"/>
        <v>-15</v>
      </c>
      <c r="F1288" t="s">
        <v>2121</v>
      </c>
      <c r="G1288" t="str">
        <f>IFERROR(VLOOKUP($A1288,Sheet2!$A$2:$C$397,2,FALSE),"C")</f>
        <v>A-</v>
      </c>
      <c r="H1288">
        <f>IFERROR(VLOOKUP($A1288,Sheet2!$A$2:$C$397,3,FALSE),0)</f>
        <v>0.43547944999999999</v>
      </c>
      <c r="I1288">
        <f>VLOOKUP($G1288,Sheet2!$F$4:$G$16,2,FALSE)</f>
        <v>3.7</v>
      </c>
      <c r="J1288">
        <f t="shared" si="81"/>
        <v>40.217739725000001</v>
      </c>
      <c r="K1288">
        <f t="shared" si="82"/>
        <v>54.782260274999999</v>
      </c>
      <c r="L1288">
        <f t="shared" si="83"/>
        <v>-14.564520549999997</v>
      </c>
    </row>
    <row r="1289" spans="1:12" x14ac:dyDescent="0.3">
      <c r="A1289" t="s">
        <v>9</v>
      </c>
      <c r="B1289" t="s">
        <v>1257</v>
      </c>
      <c r="C1289">
        <v>44</v>
      </c>
      <c r="D1289">
        <v>51</v>
      </c>
      <c r="E1289">
        <f t="shared" si="80"/>
        <v>-7</v>
      </c>
      <c r="F1289" t="s">
        <v>2121</v>
      </c>
      <c r="G1289" t="str">
        <f>IFERROR(VLOOKUP($A1289,Sheet2!$A$2:$C$397,2,FALSE),"C")</f>
        <v>B+</v>
      </c>
      <c r="H1289">
        <f>IFERROR(VLOOKUP($A1289,Sheet2!$A$2:$C$397,3,FALSE),0)</f>
        <v>6.0699999999999997E-2</v>
      </c>
      <c r="I1289">
        <f>VLOOKUP($G1289,Sheet2!$F$4:$G$16,2,FALSE)</f>
        <v>3.3</v>
      </c>
      <c r="J1289">
        <f t="shared" si="81"/>
        <v>44.030349999999999</v>
      </c>
      <c r="K1289">
        <f t="shared" si="82"/>
        <v>50.969650000000001</v>
      </c>
      <c r="L1289">
        <f t="shared" si="83"/>
        <v>-6.9393000000000029</v>
      </c>
    </row>
    <row r="1290" spans="1:12" x14ac:dyDescent="0.3">
      <c r="A1290" t="s">
        <v>0</v>
      </c>
      <c r="B1290" t="s">
        <v>1975</v>
      </c>
      <c r="C1290">
        <v>42</v>
      </c>
      <c r="D1290">
        <v>52</v>
      </c>
      <c r="E1290">
        <f t="shared" si="80"/>
        <v>-10</v>
      </c>
      <c r="F1290" t="s">
        <v>2121</v>
      </c>
      <c r="G1290" t="str">
        <f>IFERROR(VLOOKUP($A1290,Sheet2!$A$2:$C$397,2,FALSE),"C")</f>
        <v>B</v>
      </c>
      <c r="H1290">
        <f>IFERROR(VLOOKUP($A1290,Sheet2!$A$2:$C$397,3,FALSE),0)</f>
        <v>-0.90473683999999999</v>
      </c>
      <c r="I1290">
        <f>VLOOKUP($G1290,Sheet2!$F$4:$G$16,2,FALSE)</f>
        <v>3</v>
      </c>
      <c r="J1290">
        <f t="shared" si="81"/>
        <v>41.547631580000001</v>
      </c>
      <c r="K1290">
        <f t="shared" si="82"/>
        <v>52.452368419999999</v>
      </c>
      <c r="L1290">
        <f t="shared" si="83"/>
        <v>-10.904736839999998</v>
      </c>
    </row>
    <row r="1291" spans="1:12" x14ac:dyDescent="0.3">
      <c r="A1291" t="s">
        <v>3</v>
      </c>
      <c r="B1291" t="s">
        <v>1976</v>
      </c>
      <c r="C1291">
        <v>38</v>
      </c>
      <c r="D1291">
        <v>56</v>
      </c>
      <c r="E1291">
        <f t="shared" si="80"/>
        <v>-18</v>
      </c>
      <c r="F1291" t="s">
        <v>2121</v>
      </c>
      <c r="G1291" t="str">
        <f>IFERROR(VLOOKUP($A1291,Sheet2!$A$2:$C$397,2,FALSE),"C")</f>
        <v>A-</v>
      </c>
      <c r="H1291">
        <f>IFERROR(VLOOKUP($A1291,Sheet2!$A$2:$C$397,3,FALSE),0)</f>
        <v>-0.78254902000000004</v>
      </c>
      <c r="I1291">
        <f>VLOOKUP($G1291,Sheet2!$F$4:$G$16,2,FALSE)</f>
        <v>3.7</v>
      </c>
      <c r="J1291">
        <f t="shared" si="81"/>
        <v>37.608725489999998</v>
      </c>
      <c r="K1291">
        <f t="shared" si="82"/>
        <v>56.391274510000002</v>
      </c>
      <c r="L1291">
        <f t="shared" si="83"/>
        <v>-18.782549020000005</v>
      </c>
    </row>
    <row r="1292" spans="1:12" x14ac:dyDescent="0.3">
      <c r="A1292" t="s">
        <v>16</v>
      </c>
      <c r="B1292" t="s">
        <v>1260</v>
      </c>
      <c r="C1292">
        <v>44</v>
      </c>
      <c r="D1292">
        <v>53</v>
      </c>
      <c r="E1292">
        <f t="shared" si="80"/>
        <v>-9</v>
      </c>
      <c r="F1292" t="s">
        <v>2121</v>
      </c>
      <c r="G1292" t="str">
        <f>IFERROR(VLOOKUP($A1292,Sheet2!$A$2:$C$397,2,FALSE),"C")</f>
        <v>B</v>
      </c>
      <c r="H1292">
        <f>IFERROR(VLOOKUP($A1292,Sheet2!$A$2:$C$397,3,FALSE),0)</f>
        <v>0.26403360999999997</v>
      </c>
      <c r="I1292">
        <f>VLOOKUP($G1292,Sheet2!$F$4:$G$16,2,FALSE)</f>
        <v>3</v>
      </c>
      <c r="J1292">
        <f t="shared" si="81"/>
        <v>44.132016804999999</v>
      </c>
      <c r="K1292">
        <f t="shared" si="82"/>
        <v>52.867983195000001</v>
      </c>
      <c r="L1292">
        <f t="shared" si="83"/>
        <v>-8.7359663900000015</v>
      </c>
    </row>
    <row r="1293" spans="1:12" x14ac:dyDescent="0.3">
      <c r="A1293" t="s">
        <v>10</v>
      </c>
      <c r="B1293" t="s">
        <v>1260</v>
      </c>
      <c r="C1293">
        <v>49</v>
      </c>
      <c r="D1293">
        <v>49</v>
      </c>
      <c r="E1293">
        <f t="shared" si="80"/>
        <v>0</v>
      </c>
      <c r="F1293" t="s">
        <v>2121</v>
      </c>
      <c r="G1293" t="str">
        <f>IFERROR(VLOOKUP($A1293,Sheet2!$A$2:$C$397,2,FALSE),"C")</f>
        <v>B+</v>
      </c>
      <c r="H1293">
        <f>IFERROR(VLOOKUP($A1293,Sheet2!$A$2:$C$397,3,FALSE),0)</f>
        <v>0.59550000000000003</v>
      </c>
      <c r="I1293">
        <f>VLOOKUP($G1293,Sheet2!$F$4:$G$16,2,FALSE)</f>
        <v>3.3</v>
      </c>
      <c r="J1293">
        <f t="shared" si="81"/>
        <v>49.297750000000001</v>
      </c>
      <c r="K1293">
        <f t="shared" si="82"/>
        <v>48.702249999999999</v>
      </c>
      <c r="L1293">
        <f t="shared" si="83"/>
        <v>0.59550000000000125</v>
      </c>
    </row>
    <row r="1294" spans="1:12" x14ac:dyDescent="0.3">
      <c r="A1294" t="s">
        <v>11</v>
      </c>
      <c r="B1294" t="s">
        <v>1260</v>
      </c>
      <c r="C1294">
        <v>42</v>
      </c>
      <c r="D1294">
        <v>54</v>
      </c>
      <c r="E1294">
        <f t="shared" si="80"/>
        <v>-12</v>
      </c>
      <c r="F1294" t="s">
        <v>2121</v>
      </c>
      <c r="G1294" t="str">
        <f>IFERROR(VLOOKUP($A1294,Sheet2!$A$2:$C$397,2,FALSE),"C")</f>
        <v>B-</v>
      </c>
      <c r="H1294">
        <f>IFERROR(VLOOKUP($A1294,Sheet2!$A$2:$C$397,3,FALSE),0)</f>
        <v>0.62980391999999996</v>
      </c>
      <c r="I1294">
        <f>VLOOKUP($G1294,Sheet2!$F$4:$G$16,2,FALSE)</f>
        <v>2.7</v>
      </c>
      <c r="J1294">
        <f t="shared" si="81"/>
        <v>42.31490196</v>
      </c>
      <c r="K1294">
        <f t="shared" si="82"/>
        <v>53.68509804</v>
      </c>
      <c r="L1294">
        <f t="shared" si="83"/>
        <v>-11.370196079999999</v>
      </c>
    </row>
    <row r="1295" spans="1:12" x14ac:dyDescent="0.3">
      <c r="A1295" t="s">
        <v>354</v>
      </c>
      <c r="B1295" t="s">
        <v>1263</v>
      </c>
      <c r="C1295">
        <v>45</v>
      </c>
      <c r="D1295">
        <v>48</v>
      </c>
      <c r="E1295">
        <f t="shared" si="80"/>
        <v>-3</v>
      </c>
      <c r="F1295" t="s">
        <v>2121</v>
      </c>
      <c r="G1295" t="str">
        <f>IFERROR(VLOOKUP($A1295,Sheet2!$A$2:$C$397,2,FALSE),"C")</f>
        <v>A+</v>
      </c>
      <c r="H1295">
        <f>IFERROR(VLOOKUP($A1295,Sheet2!$A$2:$C$397,3,FALSE),0)</f>
        <v>0.2</v>
      </c>
      <c r="I1295">
        <f>VLOOKUP($G1295,Sheet2!$F$4:$G$16,2,FALSE)</f>
        <v>4</v>
      </c>
      <c r="J1295">
        <f t="shared" si="81"/>
        <v>45.1</v>
      </c>
      <c r="K1295">
        <f t="shared" si="82"/>
        <v>47.9</v>
      </c>
      <c r="L1295">
        <f t="shared" si="83"/>
        <v>-2.7999999999999972</v>
      </c>
    </row>
    <row r="1296" spans="1:12" x14ac:dyDescent="0.3">
      <c r="A1296" t="s">
        <v>7</v>
      </c>
      <c r="B1296" t="s">
        <v>1260</v>
      </c>
      <c r="C1296">
        <v>49</v>
      </c>
      <c r="D1296">
        <v>49</v>
      </c>
      <c r="E1296">
        <f t="shared" si="80"/>
        <v>0</v>
      </c>
      <c r="F1296" t="s">
        <v>2121</v>
      </c>
      <c r="G1296" t="str">
        <f>IFERROR(VLOOKUP($A1296,Sheet2!$A$2:$C$397,2,FALSE),"C")</f>
        <v>C+</v>
      </c>
      <c r="H1296">
        <f>IFERROR(VLOOKUP($A1296,Sheet2!$A$2:$C$397,3,FALSE),0)</f>
        <v>-1.4892512</v>
      </c>
      <c r="I1296">
        <f>VLOOKUP($G1296,Sheet2!$F$4:$G$16,2,FALSE)</f>
        <v>2.2999999999999998</v>
      </c>
      <c r="J1296">
        <f t="shared" si="81"/>
        <v>48.255374400000001</v>
      </c>
      <c r="K1296">
        <f t="shared" si="82"/>
        <v>49.744625599999999</v>
      </c>
      <c r="L1296">
        <f t="shared" si="83"/>
        <v>-1.4892511999999982</v>
      </c>
    </row>
    <row r="1297" spans="1:12" x14ac:dyDescent="0.3">
      <c r="A1297" t="s">
        <v>0</v>
      </c>
      <c r="B1297" t="s">
        <v>1977</v>
      </c>
      <c r="C1297">
        <v>42</v>
      </c>
      <c r="D1297">
        <v>53</v>
      </c>
      <c r="E1297">
        <f t="shared" si="80"/>
        <v>-11</v>
      </c>
      <c r="F1297" t="s">
        <v>2121</v>
      </c>
      <c r="G1297" t="str">
        <f>IFERROR(VLOOKUP($A1297,Sheet2!$A$2:$C$397,2,FALSE),"C")</f>
        <v>B</v>
      </c>
      <c r="H1297">
        <f>IFERROR(VLOOKUP($A1297,Sheet2!$A$2:$C$397,3,FALSE),0)</f>
        <v>-0.90473683999999999</v>
      </c>
      <c r="I1297">
        <f>VLOOKUP($G1297,Sheet2!$F$4:$G$16,2,FALSE)</f>
        <v>3</v>
      </c>
      <c r="J1297">
        <f t="shared" si="81"/>
        <v>41.547631580000001</v>
      </c>
      <c r="K1297">
        <f t="shared" si="82"/>
        <v>53.452368419999999</v>
      </c>
      <c r="L1297">
        <f t="shared" si="83"/>
        <v>-11.904736839999998</v>
      </c>
    </row>
    <row r="1298" spans="1:12" x14ac:dyDescent="0.3">
      <c r="A1298" t="s">
        <v>254</v>
      </c>
      <c r="B1298" t="s">
        <v>1265</v>
      </c>
      <c r="C1298">
        <v>44</v>
      </c>
      <c r="D1298">
        <v>56</v>
      </c>
      <c r="E1298">
        <f t="shared" si="80"/>
        <v>-12</v>
      </c>
      <c r="F1298" t="s">
        <v>2121</v>
      </c>
      <c r="G1298" t="str">
        <f>IFERROR(VLOOKUP($A1298,Sheet2!$A$2:$C$397,2,FALSE),"C")</f>
        <v>C+</v>
      </c>
      <c r="H1298">
        <f>IFERROR(VLOOKUP($A1298,Sheet2!$A$2:$C$397,3,FALSE),0)</f>
        <v>-1.5215757999999999</v>
      </c>
      <c r="I1298">
        <f>VLOOKUP($G1298,Sheet2!$F$4:$G$16,2,FALSE)</f>
        <v>2.2999999999999998</v>
      </c>
      <c r="J1298">
        <f t="shared" si="81"/>
        <v>43.239212100000003</v>
      </c>
      <c r="K1298">
        <f t="shared" si="82"/>
        <v>56.760787899999997</v>
      </c>
      <c r="L1298">
        <f t="shared" si="83"/>
        <v>-13.521575799999994</v>
      </c>
    </row>
    <row r="1299" spans="1:12" x14ac:dyDescent="0.3">
      <c r="A1299" t="s">
        <v>366</v>
      </c>
      <c r="B1299" t="s">
        <v>1265</v>
      </c>
      <c r="C1299">
        <v>44</v>
      </c>
      <c r="D1299">
        <v>53</v>
      </c>
      <c r="E1299">
        <f t="shared" si="80"/>
        <v>-9</v>
      </c>
      <c r="F1299" t="s">
        <v>2121</v>
      </c>
      <c r="G1299" t="str">
        <f>IFERROR(VLOOKUP($A1299,Sheet2!$A$2:$C$397,2,FALSE),"C")</f>
        <v>A</v>
      </c>
      <c r="H1299">
        <f>IFERROR(VLOOKUP($A1299,Sheet2!$A$2:$C$397,3,FALSE),0)</f>
        <v>-1.5</v>
      </c>
      <c r="I1299">
        <f>VLOOKUP($G1299,Sheet2!$F$4:$G$16,2,FALSE)</f>
        <v>4</v>
      </c>
      <c r="J1299">
        <f t="shared" si="81"/>
        <v>43.25</v>
      </c>
      <c r="K1299">
        <f t="shared" si="82"/>
        <v>53.75</v>
      </c>
      <c r="L1299">
        <f t="shared" si="83"/>
        <v>-10.5</v>
      </c>
    </row>
    <row r="1300" spans="1:12" x14ac:dyDescent="0.3">
      <c r="A1300" t="s">
        <v>16</v>
      </c>
      <c r="B1300" t="s">
        <v>1265</v>
      </c>
      <c r="C1300">
        <v>43</v>
      </c>
      <c r="D1300">
        <v>53</v>
      </c>
      <c r="E1300">
        <f t="shared" si="80"/>
        <v>-10</v>
      </c>
      <c r="F1300" t="s">
        <v>2121</v>
      </c>
      <c r="G1300" t="str">
        <f>IFERROR(VLOOKUP($A1300,Sheet2!$A$2:$C$397,2,FALSE),"C")</f>
        <v>B</v>
      </c>
      <c r="H1300">
        <f>IFERROR(VLOOKUP($A1300,Sheet2!$A$2:$C$397,3,FALSE),0)</f>
        <v>0.26403360999999997</v>
      </c>
      <c r="I1300">
        <f>VLOOKUP($G1300,Sheet2!$F$4:$G$16,2,FALSE)</f>
        <v>3</v>
      </c>
      <c r="J1300">
        <f t="shared" si="81"/>
        <v>43.132016804999999</v>
      </c>
      <c r="K1300">
        <f t="shared" si="82"/>
        <v>52.867983195000001</v>
      </c>
      <c r="L1300">
        <f t="shared" si="83"/>
        <v>-9.7359663900000015</v>
      </c>
    </row>
    <row r="1301" spans="1:12" x14ac:dyDescent="0.3">
      <c r="A1301" t="s">
        <v>7</v>
      </c>
      <c r="B1301" t="s">
        <v>1265</v>
      </c>
      <c r="C1301">
        <v>48</v>
      </c>
      <c r="D1301">
        <v>50</v>
      </c>
      <c r="E1301">
        <f t="shared" si="80"/>
        <v>-2</v>
      </c>
      <c r="F1301" t="s">
        <v>2121</v>
      </c>
      <c r="G1301" t="str">
        <f>IFERROR(VLOOKUP($A1301,Sheet2!$A$2:$C$397,2,FALSE),"C")</f>
        <v>C+</v>
      </c>
      <c r="H1301">
        <f>IFERROR(VLOOKUP($A1301,Sheet2!$A$2:$C$397,3,FALSE),0)</f>
        <v>-1.4892512</v>
      </c>
      <c r="I1301">
        <f>VLOOKUP($G1301,Sheet2!$F$4:$G$16,2,FALSE)</f>
        <v>2.2999999999999998</v>
      </c>
      <c r="J1301">
        <f t="shared" si="81"/>
        <v>47.255374400000001</v>
      </c>
      <c r="K1301">
        <f t="shared" si="82"/>
        <v>50.744625599999999</v>
      </c>
      <c r="L1301">
        <f t="shared" si="83"/>
        <v>-3.4892511999999982</v>
      </c>
    </row>
    <row r="1302" spans="1:12" x14ac:dyDescent="0.3">
      <c r="A1302" t="s">
        <v>15</v>
      </c>
      <c r="B1302" t="s">
        <v>1265</v>
      </c>
      <c r="C1302">
        <v>39</v>
      </c>
      <c r="D1302">
        <v>54</v>
      </c>
      <c r="E1302">
        <f t="shared" si="80"/>
        <v>-15</v>
      </c>
      <c r="F1302" t="s">
        <v>2121</v>
      </c>
      <c r="G1302" t="str">
        <f>IFERROR(VLOOKUP($A1302,Sheet2!$A$2:$C$397,2,FALSE),"C")</f>
        <v>A-</v>
      </c>
      <c r="H1302">
        <f>IFERROR(VLOOKUP($A1302,Sheet2!$A$2:$C$397,3,FALSE),0)</f>
        <v>6.8150290000000002E-2</v>
      </c>
      <c r="I1302">
        <f>VLOOKUP($G1302,Sheet2!$F$4:$G$16,2,FALSE)</f>
        <v>3.7</v>
      </c>
      <c r="J1302">
        <f t="shared" si="81"/>
        <v>39.034075145000003</v>
      </c>
      <c r="K1302">
        <f t="shared" si="82"/>
        <v>53.965924854999997</v>
      </c>
      <c r="L1302">
        <f t="shared" si="83"/>
        <v>-14.931849709999995</v>
      </c>
    </row>
    <row r="1303" spans="1:12" x14ac:dyDescent="0.3">
      <c r="A1303" t="s">
        <v>10</v>
      </c>
      <c r="B1303" t="s">
        <v>1265</v>
      </c>
      <c r="C1303">
        <v>41</v>
      </c>
      <c r="D1303">
        <v>55</v>
      </c>
      <c r="E1303">
        <f t="shared" si="80"/>
        <v>-14</v>
      </c>
      <c r="F1303" t="s">
        <v>2121</v>
      </c>
      <c r="G1303" t="str">
        <f>IFERROR(VLOOKUP($A1303,Sheet2!$A$2:$C$397,2,FALSE),"C")</f>
        <v>B+</v>
      </c>
      <c r="H1303">
        <f>IFERROR(VLOOKUP($A1303,Sheet2!$A$2:$C$397,3,FALSE),0)</f>
        <v>0.59550000000000003</v>
      </c>
      <c r="I1303">
        <f>VLOOKUP($G1303,Sheet2!$F$4:$G$16,2,FALSE)</f>
        <v>3.3</v>
      </c>
      <c r="J1303">
        <f t="shared" si="81"/>
        <v>41.297750000000001</v>
      </c>
      <c r="K1303">
        <f t="shared" si="82"/>
        <v>54.702249999999999</v>
      </c>
      <c r="L1303">
        <f t="shared" si="83"/>
        <v>-13.404499999999999</v>
      </c>
    </row>
    <row r="1304" spans="1:12" x14ac:dyDescent="0.3">
      <c r="A1304" t="s">
        <v>0</v>
      </c>
      <c r="B1304" t="s">
        <v>1978</v>
      </c>
      <c r="C1304">
        <v>38</v>
      </c>
      <c r="D1304">
        <v>57</v>
      </c>
      <c r="E1304">
        <f t="shared" si="80"/>
        <v>-19</v>
      </c>
      <c r="F1304" t="s">
        <v>2121</v>
      </c>
      <c r="G1304" t="str">
        <f>IFERROR(VLOOKUP($A1304,Sheet2!$A$2:$C$397,2,FALSE),"C")</f>
        <v>B</v>
      </c>
      <c r="H1304">
        <f>IFERROR(VLOOKUP($A1304,Sheet2!$A$2:$C$397,3,FALSE),0)</f>
        <v>-0.90473683999999999</v>
      </c>
      <c r="I1304">
        <f>VLOOKUP($G1304,Sheet2!$F$4:$G$16,2,FALSE)</f>
        <v>3</v>
      </c>
      <c r="J1304">
        <f t="shared" si="81"/>
        <v>37.547631580000001</v>
      </c>
      <c r="K1304">
        <f t="shared" si="82"/>
        <v>57.452368419999999</v>
      </c>
      <c r="L1304">
        <f t="shared" si="83"/>
        <v>-19.904736839999998</v>
      </c>
    </row>
    <row r="1305" spans="1:12" x14ac:dyDescent="0.3">
      <c r="A1305" t="s">
        <v>16</v>
      </c>
      <c r="B1305" t="s">
        <v>1270</v>
      </c>
      <c r="C1305">
        <v>42</v>
      </c>
      <c r="D1305">
        <v>55</v>
      </c>
      <c r="E1305">
        <f t="shared" si="80"/>
        <v>-13</v>
      </c>
      <c r="F1305" t="s">
        <v>2121</v>
      </c>
      <c r="G1305" t="str">
        <f>IFERROR(VLOOKUP($A1305,Sheet2!$A$2:$C$397,2,FALSE),"C")</f>
        <v>B</v>
      </c>
      <c r="H1305">
        <f>IFERROR(VLOOKUP($A1305,Sheet2!$A$2:$C$397,3,FALSE),0)</f>
        <v>0.26403360999999997</v>
      </c>
      <c r="I1305">
        <f>VLOOKUP($G1305,Sheet2!$F$4:$G$16,2,FALSE)</f>
        <v>3</v>
      </c>
      <c r="J1305">
        <f t="shared" si="81"/>
        <v>42.132016804999999</v>
      </c>
      <c r="K1305">
        <f t="shared" si="82"/>
        <v>54.867983195000001</v>
      </c>
      <c r="L1305">
        <f t="shared" si="83"/>
        <v>-12.735966390000002</v>
      </c>
    </row>
    <row r="1306" spans="1:12" x14ac:dyDescent="0.3">
      <c r="A1306" t="s">
        <v>7</v>
      </c>
      <c r="B1306" t="s">
        <v>1270</v>
      </c>
      <c r="C1306">
        <v>50</v>
      </c>
      <c r="D1306">
        <v>49</v>
      </c>
      <c r="E1306">
        <f t="shared" si="80"/>
        <v>1</v>
      </c>
      <c r="F1306" t="s">
        <v>2121</v>
      </c>
      <c r="G1306" t="str">
        <f>IFERROR(VLOOKUP($A1306,Sheet2!$A$2:$C$397,2,FALSE),"C")</f>
        <v>C+</v>
      </c>
      <c r="H1306">
        <f>IFERROR(VLOOKUP($A1306,Sheet2!$A$2:$C$397,3,FALSE),0)</f>
        <v>-1.4892512</v>
      </c>
      <c r="I1306">
        <f>VLOOKUP($G1306,Sheet2!$F$4:$G$16,2,FALSE)</f>
        <v>2.2999999999999998</v>
      </c>
      <c r="J1306">
        <f t="shared" si="81"/>
        <v>49.255374400000001</v>
      </c>
      <c r="K1306">
        <f t="shared" si="82"/>
        <v>49.744625599999999</v>
      </c>
      <c r="L1306">
        <f t="shared" si="83"/>
        <v>-0.48925119999999822</v>
      </c>
    </row>
    <row r="1307" spans="1:12" x14ac:dyDescent="0.3">
      <c r="A1307" t="s">
        <v>10</v>
      </c>
      <c r="B1307" t="s">
        <v>1270</v>
      </c>
      <c r="C1307">
        <v>41</v>
      </c>
      <c r="D1307">
        <v>56</v>
      </c>
      <c r="E1307">
        <f t="shared" si="80"/>
        <v>-15</v>
      </c>
      <c r="F1307" t="s">
        <v>2121</v>
      </c>
      <c r="G1307" t="str">
        <f>IFERROR(VLOOKUP($A1307,Sheet2!$A$2:$C$397,2,FALSE),"C")</f>
        <v>B+</v>
      </c>
      <c r="H1307">
        <f>IFERROR(VLOOKUP($A1307,Sheet2!$A$2:$C$397,3,FALSE),0)</f>
        <v>0.59550000000000003</v>
      </c>
      <c r="I1307">
        <f>VLOOKUP($G1307,Sheet2!$F$4:$G$16,2,FALSE)</f>
        <v>3.3</v>
      </c>
      <c r="J1307">
        <f t="shared" si="81"/>
        <v>41.297750000000001</v>
      </c>
      <c r="K1307">
        <f t="shared" si="82"/>
        <v>55.702249999999999</v>
      </c>
      <c r="L1307">
        <f t="shared" si="83"/>
        <v>-14.404499999999999</v>
      </c>
    </row>
    <row r="1308" spans="1:12" x14ac:dyDescent="0.3">
      <c r="A1308" t="s">
        <v>12</v>
      </c>
      <c r="B1308" t="s">
        <v>1272</v>
      </c>
      <c r="C1308">
        <v>39</v>
      </c>
      <c r="D1308">
        <v>54</v>
      </c>
      <c r="E1308">
        <f t="shared" si="80"/>
        <v>-15</v>
      </c>
      <c r="F1308" t="s">
        <v>2121</v>
      </c>
      <c r="G1308" t="str">
        <f>IFERROR(VLOOKUP($A1308,Sheet2!$A$2:$C$397,2,FALSE),"C")</f>
        <v>A</v>
      </c>
      <c r="H1308">
        <f>IFERROR(VLOOKUP($A1308,Sheet2!$A$2:$C$397,3,FALSE),0)</f>
        <v>-0.45775194000000002</v>
      </c>
      <c r="I1308">
        <f>VLOOKUP($G1308,Sheet2!$F$4:$G$16,2,FALSE)</f>
        <v>4</v>
      </c>
      <c r="J1308">
        <f t="shared" si="81"/>
        <v>38.771124030000003</v>
      </c>
      <c r="K1308">
        <f t="shared" si="82"/>
        <v>54.228875969999997</v>
      </c>
      <c r="L1308">
        <f t="shared" si="83"/>
        <v>-15.457751939999994</v>
      </c>
    </row>
    <row r="1309" spans="1:12" x14ac:dyDescent="0.3">
      <c r="A1309" t="s">
        <v>0</v>
      </c>
      <c r="B1309" t="s">
        <v>1979</v>
      </c>
      <c r="C1309">
        <v>39</v>
      </c>
      <c r="D1309">
        <v>55</v>
      </c>
      <c r="E1309">
        <f t="shared" si="80"/>
        <v>-16</v>
      </c>
      <c r="F1309" t="s">
        <v>2121</v>
      </c>
      <c r="G1309" t="str">
        <f>IFERROR(VLOOKUP($A1309,Sheet2!$A$2:$C$397,2,FALSE),"C")</f>
        <v>B</v>
      </c>
      <c r="H1309">
        <f>IFERROR(VLOOKUP($A1309,Sheet2!$A$2:$C$397,3,FALSE),0)</f>
        <v>-0.90473683999999999</v>
      </c>
      <c r="I1309">
        <f>VLOOKUP($G1309,Sheet2!$F$4:$G$16,2,FALSE)</f>
        <v>3</v>
      </c>
      <c r="J1309">
        <f t="shared" si="81"/>
        <v>38.547631580000001</v>
      </c>
      <c r="K1309">
        <f t="shared" si="82"/>
        <v>55.452368419999999</v>
      </c>
      <c r="L1309">
        <f t="shared" si="83"/>
        <v>-16.904736839999998</v>
      </c>
    </row>
    <row r="1310" spans="1:12" x14ac:dyDescent="0.3">
      <c r="A1310" t="s">
        <v>13</v>
      </c>
      <c r="B1310" t="s">
        <v>1274</v>
      </c>
      <c r="C1310">
        <v>44</v>
      </c>
      <c r="D1310">
        <v>54</v>
      </c>
      <c r="E1310">
        <f t="shared" si="80"/>
        <v>-10</v>
      </c>
      <c r="F1310" t="s">
        <v>2121</v>
      </c>
      <c r="G1310" t="str">
        <f>IFERROR(VLOOKUP($A1310,Sheet2!$A$2:$C$397,2,FALSE),"C")</f>
        <v>A+</v>
      </c>
      <c r="H1310">
        <f>IFERROR(VLOOKUP($A1310,Sheet2!$A$2:$C$397,3,FALSE),0)</f>
        <v>0.61341175999999997</v>
      </c>
      <c r="I1310">
        <f>VLOOKUP($G1310,Sheet2!$F$4:$G$16,2,FALSE)</f>
        <v>4</v>
      </c>
      <c r="J1310">
        <f t="shared" si="81"/>
        <v>44.306705880000003</v>
      </c>
      <c r="K1310">
        <f t="shared" si="82"/>
        <v>53.693294119999997</v>
      </c>
      <c r="L1310">
        <f t="shared" si="83"/>
        <v>-9.3865882399999947</v>
      </c>
    </row>
    <row r="1311" spans="1:12" x14ac:dyDescent="0.3">
      <c r="A1311" t="s">
        <v>4</v>
      </c>
      <c r="B1311" t="s">
        <v>1274</v>
      </c>
      <c r="C1311">
        <v>39</v>
      </c>
      <c r="D1311">
        <v>57</v>
      </c>
      <c r="E1311">
        <f t="shared" si="80"/>
        <v>-18</v>
      </c>
      <c r="F1311" t="s">
        <v>2121</v>
      </c>
      <c r="G1311" t="str">
        <f>IFERROR(VLOOKUP($A1311,Sheet2!$A$2:$C$397,2,FALSE),"C")</f>
        <v>A-</v>
      </c>
      <c r="H1311">
        <f>IFERROR(VLOOKUP($A1311,Sheet2!$A$2:$C$397,3,FALSE),0)</f>
        <v>0.80923076999999999</v>
      </c>
      <c r="I1311">
        <f>VLOOKUP($G1311,Sheet2!$F$4:$G$16,2,FALSE)</f>
        <v>3.7</v>
      </c>
      <c r="J1311">
        <f t="shared" si="81"/>
        <v>39.404615385</v>
      </c>
      <c r="K1311">
        <f t="shared" si="82"/>
        <v>56.595384615</v>
      </c>
      <c r="L1311">
        <f t="shared" si="83"/>
        <v>-17.190769230000001</v>
      </c>
    </row>
    <row r="1312" spans="1:12" x14ac:dyDescent="0.3">
      <c r="A1312" t="s">
        <v>16</v>
      </c>
      <c r="B1312" t="s">
        <v>1276</v>
      </c>
      <c r="C1312">
        <v>42</v>
      </c>
      <c r="D1312">
        <v>53</v>
      </c>
      <c r="E1312">
        <f t="shared" si="80"/>
        <v>-11</v>
      </c>
      <c r="F1312" t="s">
        <v>2121</v>
      </c>
      <c r="G1312" t="str">
        <f>IFERROR(VLOOKUP($A1312,Sheet2!$A$2:$C$397,2,FALSE),"C")</f>
        <v>B</v>
      </c>
      <c r="H1312">
        <f>IFERROR(VLOOKUP($A1312,Sheet2!$A$2:$C$397,3,FALSE),0)</f>
        <v>0.26403360999999997</v>
      </c>
      <c r="I1312">
        <f>VLOOKUP($G1312,Sheet2!$F$4:$G$16,2,FALSE)</f>
        <v>3</v>
      </c>
      <c r="J1312">
        <f t="shared" si="81"/>
        <v>42.132016804999999</v>
      </c>
      <c r="K1312">
        <f t="shared" si="82"/>
        <v>52.867983195000001</v>
      </c>
      <c r="L1312">
        <f t="shared" si="83"/>
        <v>-10.735966390000002</v>
      </c>
    </row>
    <row r="1313" spans="1:12" x14ac:dyDescent="0.3">
      <c r="A1313" t="s">
        <v>7</v>
      </c>
      <c r="B1313" t="s">
        <v>1276</v>
      </c>
      <c r="C1313">
        <v>49</v>
      </c>
      <c r="D1313">
        <v>50</v>
      </c>
      <c r="E1313">
        <f t="shared" si="80"/>
        <v>-1</v>
      </c>
      <c r="F1313" t="s">
        <v>2121</v>
      </c>
      <c r="G1313" t="str">
        <f>IFERROR(VLOOKUP($A1313,Sheet2!$A$2:$C$397,2,FALSE),"C")</f>
        <v>C+</v>
      </c>
      <c r="H1313">
        <f>IFERROR(VLOOKUP($A1313,Sheet2!$A$2:$C$397,3,FALSE),0)</f>
        <v>-1.4892512</v>
      </c>
      <c r="I1313">
        <f>VLOOKUP($G1313,Sheet2!$F$4:$G$16,2,FALSE)</f>
        <v>2.2999999999999998</v>
      </c>
      <c r="J1313">
        <f t="shared" si="81"/>
        <v>48.255374400000001</v>
      </c>
      <c r="K1313">
        <f t="shared" si="82"/>
        <v>50.744625599999999</v>
      </c>
      <c r="L1313">
        <f t="shared" si="83"/>
        <v>-2.4892511999999982</v>
      </c>
    </row>
    <row r="1314" spans="1:12" x14ac:dyDescent="0.3">
      <c r="A1314" t="s">
        <v>10</v>
      </c>
      <c r="B1314" t="s">
        <v>1276</v>
      </c>
      <c r="C1314">
        <v>39</v>
      </c>
      <c r="D1314">
        <v>58</v>
      </c>
      <c r="E1314">
        <f t="shared" si="80"/>
        <v>-19</v>
      </c>
      <c r="F1314" t="s">
        <v>2121</v>
      </c>
      <c r="G1314" t="str">
        <f>IFERROR(VLOOKUP($A1314,Sheet2!$A$2:$C$397,2,FALSE),"C")</f>
        <v>B+</v>
      </c>
      <c r="H1314">
        <f>IFERROR(VLOOKUP($A1314,Sheet2!$A$2:$C$397,3,FALSE),0)</f>
        <v>0.59550000000000003</v>
      </c>
      <c r="I1314">
        <f>VLOOKUP($G1314,Sheet2!$F$4:$G$16,2,FALSE)</f>
        <v>3.3</v>
      </c>
      <c r="J1314">
        <f t="shared" si="81"/>
        <v>39.297750000000001</v>
      </c>
      <c r="K1314">
        <f t="shared" si="82"/>
        <v>57.702249999999999</v>
      </c>
      <c r="L1314">
        <f t="shared" si="83"/>
        <v>-18.404499999999999</v>
      </c>
    </row>
    <row r="1315" spans="1:12" x14ac:dyDescent="0.3">
      <c r="A1315" t="s">
        <v>15</v>
      </c>
      <c r="B1315" t="s">
        <v>1277</v>
      </c>
      <c r="C1315">
        <v>41</v>
      </c>
      <c r="D1315">
        <v>52</v>
      </c>
      <c r="E1315">
        <f t="shared" si="80"/>
        <v>-11</v>
      </c>
      <c r="F1315" t="s">
        <v>2121</v>
      </c>
      <c r="G1315" t="str">
        <f>IFERROR(VLOOKUP($A1315,Sheet2!$A$2:$C$397,2,FALSE),"C")</f>
        <v>A-</v>
      </c>
      <c r="H1315">
        <f>IFERROR(VLOOKUP($A1315,Sheet2!$A$2:$C$397,3,FALSE),0)</f>
        <v>6.8150290000000002E-2</v>
      </c>
      <c r="I1315">
        <f>VLOOKUP($G1315,Sheet2!$F$4:$G$16,2,FALSE)</f>
        <v>3.7</v>
      </c>
      <c r="J1315">
        <f t="shared" si="81"/>
        <v>41.034075145000003</v>
      </c>
      <c r="K1315">
        <f t="shared" si="82"/>
        <v>51.965924854999997</v>
      </c>
      <c r="L1315">
        <f t="shared" si="83"/>
        <v>-10.931849709999995</v>
      </c>
    </row>
    <row r="1316" spans="1:12" x14ac:dyDescent="0.3">
      <c r="A1316" t="s">
        <v>0</v>
      </c>
      <c r="B1316" t="s">
        <v>1980</v>
      </c>
      <c r="C1316">
        <v>41</v>
      </c>
      <c r="D1316">
        <v>54</v>
      </c>
      <c r="E1316">
        <f t="shared" si="80"/>
        <v>-13</v>
      </c>
      <c r="F1316" t="s">
        <v>2121</v>
      </c>
      <c r="G1316" t="str">
        <f>IFERROR(VLOOKUP($A1316,Sheet2!$A$2:$C$397,2,FALSE),"C")</f>
        <v>B</v>
      </c>
      <c r="H1316">
        <f>IFERROR(VLOOKUP($A1316,Sheet2!$A$2:$C$397,3,FALSE),0)</f>
        <v>-0.90473683999999999</v>
      </c>
      <c r="I1316">
        <f>VLOOKUP($G1316,Sheet2!$F$4:$G$16,2,FALSE)</f>
        <v>3</v>
      </c>
      <c r="J1316">
        <f t="shared" si="81"/>
        <v>40.547631580000001</v>
      </c>
      <c r="K1316">
        <f t="shared" si="82"/>
        <v>54.452368419999999</v>
      </c>
      <c r="L1316">
        <f t="shared" si="83"/>
        <v>-13.904736839999998</v>
      </c>
    </row>
    <row r="1317" spans="1:12" x14ac:dyDescent="0.3">
      <c r="A1317" t="s">
        <v>16</v>
      </c>
      <c r="B1317" t="s">
        <v>1280</v>
      </c>
      <c r="C1317">
        <v>41</v>
      </c>
      <c r="D1317">
        <v>55</v>
      </c>
      <c r="E1317">
        <f t="shared" si="80"/>
        <v>-14</v>
      </c>
      <c r="F1317" t="s">
        <v>2121</v>
      </c>
      <c r="G1317" t="str">
        <f>IFERROR(VLOOKUP($A1317,Sheet2!$A$2:$C$397,2,FALSE),"C")</f>
        <v>B</v>
      </c>
      <c r="H1317">
        <f>IFERROR(VLOOKUP($A1317,Sheet2!$A$2:$C$397,3,FALSE),0)</f>
        <v>0.26403360999999997</v>
      </c>
      <c r="I1317">
        <f>VLOOKUP($G1317,Sheet2!$F$4:$G$16,2,FALSE)</f>
        <v>3</v>
      </c>
      <c r="J1317">
        <f t="shared" si="81"/>
        <v>41.132016804999999</v>
      </c>
      <c r="K1317">
        <f t="shared" si="82"/>
        <v>54.867983195000001</v>
      </c>
      <c r="L1317">
        <f t="shared" si="83"/>
        <v>-13.735966390000002</v>
      </c>
    </row>
    <row r="1318" spans="1:12" x14ac:dyDescent="0.3">
      <c r="A1318" t="s">
        <v>7</v>
      </c>
      <c r="B1318" t="s">
        <v>1280</v>
      </c>
      <c r="C1318">
        <v>51</v>
      </c>
      <c r="D1318">
        <v>48</v>
      </c>
      <c r="E1318">
        <f t="shared" si="80"/>
        <v>3</v>
      </c>
      <c r="F1318" t="s">
        <v>2121</v>
      </c>
      <c r="G1318" t="str">
        <f>IFERROR(VLOOKUP($A1318,Sheet2!$A$2:$C$397,2,FALSE),"C")</f>
        <v>C+</v>
      </c>
      <c r="H1318">
        <f>IFERROR(VLOOKUP($A1318,Sheet2!$A$2:$C$397,3,FALSE),0)</f>
        <v>-1.4892512</v>
      </c>
      <c r="I1318">
        <f>VLOOKUP($G1318,Sheet2!$F$4:$G$16,2,FALSE)</f>
        <v>2.2999999999999998</v>
      </c>
      <c r="J1318">
        <f t="shared" si="81"/>
        <v>50.255374400000001</v>
      </c>
      <c r="K1318">
        <f t="shared" si="82"/>
        <v>48.744625599999999</v>
      </c>
      <c r="L1318">
        <f t="shared" si="83"/>
        <v>1.5107488000000018</v>
      </c>
    </row>
    <row r="1319" spans="1:12" x14ac:dyDescent="0.3">
      <c r="A1319" t="s">
        <v>10</v>
      </c>
      <c r="B1319" t="s">
        <v>1280</v>
      </c>
      <c r="C1319">
        <v>41</v>
      </c>
      <c r="D1319">
        <v>56</v>
      </c>
      <c r="E1319">
        <f t="shared" si="80"/>
        <v>-15</v>
      </c>
      <c r="F1319" t="s">
        <v>2121</v>
      </c>
      <c r="G1319" t="str">
        <f>IFERROR(VLOOKUP($A1319,Sheet2!$A$2:$C$397,2,FALSE),"C")</f>
        <v>B+</v>
      </c>
      <c r="H1319">
        <f>IFERROR(VLOOKUP($A1319,Sheet2!$A$2:$C$397,3,FALSE),0)</f>
        <v>0.59550000000000003</v>
      </c>
      <c r="I1319">
        <f>VLOOKUP($G1319,Sheet2!$F$4:$G$16,2,FALSE)</f>
        <v>3.3</v>
      </c>
      <c r="J1319">
        <f t="shared" si="81"/>
        <v>41.297750000000001</v>
      </c>
      <c r="K1319">
        <f t="shared" si="82"/>
        <v>55.702249999999999</v>
      </c>
      <c r="L1319">
        <f t="shared" si="83"/>
        <v>-14.404499999999999</v>
      </c>
    </row>
    <row r="1320" spans="1:12" x14ac:dyDescent="0.3">
      <c r="A1320" t="s">
        <v>254</v>
      </c>
      <c r="B1320" t="s">
        <v>1282</v>
      </c>
      <c r="C1320">
        <v>44</v>
      </c>
      <c r="D1320">
        <v>56</v>
      </c>
      <c r="E1320">
        <f t="shared" si="80"/>
        <v>-12</v>
      </c>
      <c r="F1320" t="s">
        <v>2121</v>
      </c>
      <c r="G1320" t="str">
        <f>IFERROR(VLOOKUP($A1320,Sheet2!$A$2:$C$397,2,FALSE),"C")</f>
        <v>C+</v>
      </c>
      <c r="H1320">
        <f>IFERROR(VLOOKUP($A1320,Sheet2!$A$2:$C$397,3,FALSE),0)</f>
        <v>-1.5215757999999999</v>
      </c>
      <c r="I1320">
        <f>VLOOKUP($G1320,Sheet2!$F$4:$G$16,2,FALSE)</f>
        <v>2.2999999999999998</v>
      </c>
      <c r="J1320">
        <f t="shared" si="81"/>
        <v>43.239212100000003</v>
      </c>
      <c r="K1320">
        <f t="shared" si="82"/>
        <v>56.760787899999997</v>
      </c>
      <c r="L1320">
        <f t="shared" si="83"/>
        <v>-13.521575799999994</v>
      </c>
    </row>
    <row r="1321" spans="1:12" x14ac:dyDescent="0.3">
      <c r="A1321" t="s">
        <v>0</v>
      </c>
      <c r="B1321" t="s">
        <v>1981</v>
      </c>
      <c r="C1321">
        <v>39</v>
      </c>
      <c r="D1321">
        <v>55</v>
      </c>
      <c r="E1321">
        <f t="shared" si="80"/>
        <v>-16</v>
      </c>
      <c r="F1321" t="s">
        <v>2121</v>
      </c>
      <c r="G1321" t="str">
        <f>IFERROR(VLOOKUP($A1321,Sheet2!$A$2:$C$397,2,FALSE),"C")</f>
        <v>B</v>
      </c>
      <c r="H1321">
        <f>IFERROR(VLOOKUP($A1321,Sheet2!$A$2:$C$397,3,FALSE),0)</f>
        <v>-0.90473683999999999</v>
      </c>
      <c r="I1321">
        <f>VLOOKUP($G1321,Sheet2!$F$4:$G$16,2,FALSE)</f>
        <v>3</v>
      </c>
      <c r="J1321">
        <f t="shared" si="81"/>
        <v>38.547631580000001</v>
      </c>
      <c r="K1321">
        <f t="shared" si="82"/>
        <v>55.452368419999999</v>
      </c>
      <c r="L1321">
        <f t="shared" si="83"/>
        <v>-16.904736839999998</v>
      </c>
    </row>
    <row r="1322" spans="1:12" x14ac:dyDescent="0.3">
      <c r="A1322" t="s">
        <v>16</v>
      </c>
      <c r="B1322" t="s">
        <v>1284</v>
      </c>
      <c r="C1322">
        <v>41</v>
      </c>
      <c r="D1322">
        <v>54</v>
      </c>
      <c r="E1322">
        <f t="shared" si="80"/>
        <v>-13</v>
      </c>
      <c r="F1322" t="s">
        <v>2121</v>
      </c>
      <c r="G1322" t="str">
        <f>IFERROR(VLOOKUP($A1322,Sheet2!$A$2:$C$397,2,FALSE),"C")</f>
        <v>B</v>
      </c>
      <c r="H1322">
        <f>IFERROR(VLOOKUP($A1322,Sheet2!$A$2:$C$397,3,FALSE),0)</f>
        <v>0.26403360999999997</v>
      </c>
      <c r="I1322">
        <f>VLOOKUP($G1322,Sheet2!$F$4:$G$16,2,FALSE)</f>
        <v>3</v>
      </c>
      <c r="J1322">
        <f t="shared" si="81"/>
        <v>41.132016804999999</v>
      </c>
      <c r="K1322">
        <f t="shared" si="82"/>
        <v>53.867983195000001</v>
      </c>
      <c r="L1322">
        <f t="shared" si="83"/>
        <v>-12.735966390000002</v>
      </c>
    </row>
    <row r="1323" spans="1:12" x14ac:dyDescent="0.3">
      <c r="A1323" t="s">
        <v>10</v>
      </c>
      <c r="B1323" t="s">
        <v>1284</v>
      </c>
      <c r="C1323">
        <v>41</v>
      </c>
      <c r="D1323">
        <v>55</v>
      </c>
      <c r="E1323">
        <f t="shared" si="80"/>
        <v>-14</v>
      </c>
      <c r="F1323" t="s">
        <v>2121</v>
      </c>
      <c r="G1323" t="str">
        <f>IFERROR(VLOOKUP($A1323,Sheet2!$A$2:$C$397,2,FALSE),"C")</f>
        <v>B+</v>
      </c>
      <c r="H1323">
        <f>IFERROR(VLOOKUP($A1323,Sheet2!$A$2:$C$397,3,FALSE),0)</f>
        <v>0.59550000000000003</v>
      </c>
      <c r="I1323">
        <f>VLOOKUP($G1323,Sheet2!$F$4:$G$16,2,FALSE)</f>
        <v>3.3</v>
      </c>
      <c r="J1323">
        <f t="shared" si="81"/>
        <v>41.297750000000001</v>
      </c>
      <c r="K1323">
        <f t="shared" si="82"/>
        <v>54.702249999999999</v>
      </c>
      <c r="L1323">
        <f t="shared" si="83"/>
        <v>-13.404499999999999</v>
      </c>
    </row>
    <row r="1324" spans="1:12" x14ac:dyDescent="0.3">
      <c r="A1324" t="s">
        <v>7</v>
      </c>
      <c r="B1324" t="s">
        <v>1284</v>
      </c>
      <c r="C1324">
        <v>45</v>
      </c>
      <c r="D1324">
        <v>53</v>
      </c>
      <c r="E1324">
        <f t="shared" si="80"/>
        <v>-8</v>
      </c>
      <c r="F1324" t="s">
        <v>2121</v>
      </c>
      <c r="G1324" t="str">
        <f>IFERROR(VLOOKUP($A1324,Sheet2!$A$2:$C$397,2,FALSE),"C")</f>
        <v>C+</v>
      </c>
      <c r="H1324">
        <f>IFERROR(VLOOKUP($A1324,Sheet2!$A$2:$C$397,3,FALSE),0)</f>
        <v>-1.4892512</v>
      </c>
      <c r="I1324">
        <f>VLOOKUP($G1324,Sheet2!$F$4:$G$16,2,FALSE)</f>
        <v>2.2999999999999998</v>
      </c>
      <c r="J1324">
        <f t="shared" si="81"/>
        <v>44.255374400000001</v>
      </c>
      <c r="K1324">
        <f t="shared" si="82"/>
        <v>53.744625599999999</v>
      </c>
      <c r="L1324">
        <f t="shared" si="83"/>
        <v>-9.4892511999999982</v>
      </c>
    </row>
    <row r="1325" spans="1:12" x14ac:dyDescent="0.3">
      <c r="A1325" t="s">
        <v>3</v>
      </c>
      <c r="B1325" t="s">
        <v>1282</v>
      </c>
      <c r="C1325">
        <v>38</v>
      </c>
      <c r="D1325">
        <v>56</v>
      </c>
      <c r="E1325">
        <f t="shared" si="80"/>
        <v>-18</v>
      </c>
      <c r="F1325" t="s">
        <v>2121</v>
      </c>
      <c r="G1325" t="str">
        <f>IFERROR(VLOOKUP($A1325,Sheet2!$A$2:$C$397,2,FALSE),"C")</f>
        <v>A-</v>
      </c>
      <c r="H1325">
        <f>IFERROR(VLOOKUP($A1325,Sheet2!$A$2:$C$397,3,FALSE),0)</f>
        <v>-0.78254902000000004</v>
      </c>
      <c r="I1325">
        <f>VLOOKUP($G1325,Sheet2!$F$4:$G$16,2,FALSE)</f>
        <v>3.7</v>
      </c>
      <c r="J1325">
        <f t="shared" si="81"/>
        <v>37.608725489999998</v>
      </c>
      <c r="K1325">
        <f t="shared" si="82"/>
        <v>56.391274510000002</v>
      </c>
      <c r="L1325">
        <f t="shared" si="83"/>
        <v>-18.782549020000005</v>
      </c>
    </row>
    <row r="1326" spans="1:12" x14ac:dyDescent="0.3">
      <c r="A1326" t="s">
        <v>9</v>
      </c>
      <c r="B1326" t="s">
        <v>1286</v>
      </c>
      <c r="C1326">
        <v>43</v>
      </c>
      <c r="D1326">
        <v>53</v>
      </c>
      <c r="E1326">
        <f t="shared" si="80"/>
        <v>-10</v>
      </c>
      <c r="F1326" t="s">
        <v>2121</v>
      </c>
      <c r="G1326" t="str">
        <f>IFERROR(VLOOKUP($A1326,Sheet2!$A$2:$C$397,2,FALSE),"C")</f>
        <v>B+</v>
      </c>
      <c r="H1326">
        <f>IFERROR(VLOOKUP($A1326,Sheet2!$A$2:$C$397,3,FALSE),0)</f>
        <v>6.0699999999999997E-2</v>
      </c>
      <c r="I1326">
        <f>VLOOKUP($G1326,Sheet2!$F$4:$G$16,2,FALSE)</f>
        <v>3.3</v>
      </c>
      <c r="J1326">
        <f t="shared" si="81"/>
        <v>43.030349999999999</v>
      </c>
      <c r="K1326">
        <f t="shared" si="82"/>
        <v>52.969650000000001</v>
      </c>
      <c r="L1326">
        <f t="shared" si="83"/>
        <v>-9.9393000000000029</v>
      </c>
    </row>
    <row r="1327" spans="1:12" x14ac:dyDescent="0.3">
      <c r="A1327" t="s">
        <v>14</v>
      </c>
      <c r="B1327" t="s">
        <v>1286</v>
      </c>
      <c r="C1327">
        <v>39</v>
      </c>
      <c r="D1327">
        <v>54</v>
      </c>
      <c r="E1327">
        <f t="shared" si="80"/>
        <v>-15</v>
      </c>
      <c r="F1327" t="s">
        <v>2121</v>
      </c>
      <c r="G1327" t="str">
        <f>IFERROR(VLOOKUP($A1327,Sheet2!$A$2:$C$397,2,FALSE),"C")</f>
        <v>B</v>
      </c>
      <c r="H1327">
        <f>IFERROR(VLOOKUP($A1327,Sheet2!$A$2:$C$397,3,FALSE),0)</f>
        <v>0.26406832000000002</v>
      </c>
      <c r="I1327">
        <f>VLOOKUP($G1327,Sheet2!$F$4:$G$16,2,FALSE)</f>
        <v>3</v>
      </c>
      <c r="J1327">
        <f t="shared" si="81"/>
        <v>39.132034160000003</v>
      </c>
      <c r="K1327">
        <f t="shared" si="82"/>
        <v>53.867965839999997</v>
      </c>
      <c r="L1327">
        <f t="shared" si="83"/>
        <v>-14.735931679999993</v>
      </c>
    </row>
    <row r="1328" spans="1:12" x14ac:dyDescent="0.3">
      <c r="A1328" t="s">
        <v>0</v>
      </c>
      <c r="B1328" t="s">
        <v>1286</v>
      </c>
      <c r="C1328">
        <v>39</v>
      </c>
      <c r="D1328">
        <v>55</v>
      </c>
      <c r="E1328">
        <f t="shared" si="80"/>
        <v>-16</v>
      </c>
      <c r="F1328" t="s">
        <v>2121</v>
      </c>
      <c r="G1328" t="str">
        <f>IFERROR(VLOOKUP($A1328,Sheet2!$A$2:$C$397,2,FALSE),"C")</f>
        <v>B</v>
      </c>
      <c r="H1328">
        <f>IFERROR(VLOOKUP($A1328,Sheet2!$A$2:$C$397,3,FALSE),0)</f>
        <v>-0.90473683999999999</v>
      </c>
      <c r="I1328">
        <f>VLOOKUP($G1328,Sheet2!$F$4:$G$16,2,FALSE)</f>
        <v>3</v>
      </c>
      <c r="J1328">
        <f t="shared" si="81"/>
        <v>38.547631580000001</v>
      </c>
      <c r="K1328">
        <f t="shared" si="82"/>
        <v>55.452368419999999</v>
      </c>
      <c r="L1328">
        <f t="shared" si="83"/>
        <v>-16.904736839999998</v>
      </c>
    </row>
    <row r="1329" spans="1:12" x14ac:dyDescent="0.3">
      <c r="A1329" t="s">
        <v>12</v>
      </c>
      <c r="B1329" t="s">
        <v>1288</v>
      </c>
      <c r="C1329">
        <v>42</v>
      </c>
      <c r="D1329">
        <v>51</v>
      </c>
      <c r="E1329">
        <f t="shared" si="80"/>
        <v>-9</v>
      </c>
      <c r="F1329" t="s">
        <v>2121</v>
      </c>
      <c r="G1329" t="str">
        <f>IFERROR(VLOOKUP($A1329,Sheet2!$A$2:$C$397,2,FALSE),"C")</f>
        <v>A</v>
      </c>
      <c r="H1329">
        <f>IFERROR(VLOOKUP($A1329,Sheet2!$A$2:$C$397,3,FALSE),0)</f>
        <v>-0.45775194000000002</v>
      </c>
      <c r="I1329">
        <f>VLOOKUP($G1329,Sheet2!$F$4:$G$16,2,FALSE)</f>
        <v>4</v>
      </c>
      <c r="J1329">
        <f t="shared" si="81"/>
        <v>41.771124030000003</v>
      </c>
      <c r="K1329">
        <f t="shared" si="82"/>
        <v>51.228875969999997</v>
      </c>
      <c r="L1329">
        <f t="shared" si="83"/>
        <v>-9.4577519399999943</v>
      </c>
    </row>
    <row r="1330" spans="1:12" x14ac:dyDescent="0.3">
      <c r="A1330" t="s">
        <v>366</v>
      </c>
      <c r="B1330" t="s">
        <v>1288</v>
      </c>
      <c r="C1330">
        <v>45</v>
      </c>
      <c r="D1330">
        <v>52</v>
      </c>
      <c r="E1330">
        <f t="shared" si="80"/>
        <v>-7</v>
      </c>
      <c r="F1330" t="s">
        <v>2121</v>
      </c>
      <c r="G1330" t="str">
        <f>IFERROR(VLOOKUP($A1330,Sheet2!$A$2:$C$397,2,FALSE),"C")</f>
        <v>A</v>
      </c>
      <c r="H1330">
        <f>IFERROR(VLOOKUP($A1330,Sheet2!$A$2:$C$397,3,FALSE),0)</f>
        <v>-1.5</v>
      </c>
      <c r="I1330">
        <f>VLOOKUP($G1330,Sheet2!$F$4:$G$16,2,FALSE)</f>
        <v>4</v>
      </c>
      <c r="J1330">
        <f t="shared" si="81"/>
        <v>44.25</v>
      </c>
      <c r="K1330">
        <f t="shared" si="82"/>
        <v>52.75</v>
      </c>
      <c r="L1330">
        <f t="shared" si="83"/>
        <v>-8.5</v>
      </c>
    </row>
    <row r="1331" spans="1:12" x14ac:dyDescent="0.3">
      <c r="A1331" t="s">
        <v>16</v>
      </c>
      <c r="B1331" t="s">
        <v>1290</v>
      </c>
      <c r="C1331">
        <v>41</v>
      </c>
      <c r="D1331">
        <v>54</v>
      </c>
      <c r="E1331">
        <f t="shared" si="80"/>
        <v>-13</v>
      </c>
      <c r="F1331" t="s">
        <v>2121</v>
      </c>
      <c r="G1331" t="str">
        <f>IFERROR(VLOOKUP($A1331,Sheet2!$A$2:$C$397,2,FALSE),"C")</f>
        <v>B</v>
      </c>
      <c r="H1331">
        <f>IFERROR(VLOOKUP($A1331,Sheet2!$A$2:$C$397,3,FALSE),0)</f>
        <v>0.26403360999999997</v>
      </c>
      <c r="I1331">
        <f>VLOOKUP($G1331,Sheet2!$F$4:$G$16,2,FALSE)</f>
        <v>3</v>
      </c>
      <c r="J1331">
        <f t="shared" si="81"/>
        <v>41.132016804999999</v>
      </c>
      <c r="K1331">
        <f t="shared" si="82"/>
        <v>53.867983195000001</v>
      </c>
      <c r="L1331">
        <f t="shared" si="83"/>
        <v>-12.735966390000002</v>
      </c>
    </row>
    <row r="1332" spans="1:12" x14ac:dyDescent="0.3">
      <c r="A1332" t="s">
        <v>1969</v>
      </c>
      <c r="B1332" t="s">
        <v>1290</v>
      </c>
      <c r="C1332">
        <v>39</v>
      </c>
      <c r="D1332">
        <v>50</v>
      </c>
      <c r="E1332">
        <f t="shared" si="80"/>
        <v>-11</v>
      </c>
      <c r="F1332" t="s">
        <v>2121</v>
      </c>
      <c r="G1332" t="str">
        <f>IFERROR(VLOOKUP($A1332,Sheet2!$A$2:$C$397,2,FALSE),"C")</f>
        <v>C</v>
      </c>
      <c r="H1332">
        <f>IFERROR(VLOOKUP($A1332,Sheet2!$A$2:$C$397,3,FALSE),0)</f>
        <v>0</v>
      </c>
      <c r="I1332">
        <f>VLOOKUP($G1332,Sheet2!$F$4:$G$16,2,FALSE)</f>
        <v>2</v>
      </c>
      <c r="J1332">
        <f t="shared" si="81"/>
        <v>39</v>
      </c>
      <c r="K1332">
        <f t="shared" si="82"/>
        <v>50</v>
      </c>
      <c r="L1332">
        <f t="shared" si="83"/>
        <v>-11</v>
      </c>
    </row>
    <row r="1333" spans="1:12" x14ac:dyDescent="0.3">
      <c r="A1333" t="s">
        <v>15</v>
      </c>
      <c r="B1333" t="s">
        <v>1290</v>
      </c>
      <c r="C1333">
        <v>40</v>
      </c>
      <c r="D1333">
        <v>53</v>
      </c>
      <c r="E1333">
        <f t="shared" si="80"/>
        <v>-13</v>
      </c>
      <c r="F1333" t="s">
        <v>2121</v>
      </c>
      <c r="G1333" t="str">
        <f>IFERROR(VLOOKUP($A1333,Sheet2!$A$2:$C$397,2,FALSE),"C")</f>
        <v>A-</v>
      </c>
      <c r="H1333">
        <f>IFERROR(VLOOKUP($A1333,Sheet2!$A$2:$C$397,3,FALSE),0)</f>
        <v>6.8150290000000002E-2</v>
      </c>
      <c r="I1333">
        <f>VLOOKUP($G1333,Sheet2!$F$4:$G$16,2,FALSE)</f>
        <v>3.7</v>
      </c>
      <c r="J1333">
        <f t="shared" si="81"/>
        <v>40.034075145000003</v>
      </c>
      <c r="K1333">
        <f t="shared" si="82"/>
        <v>52.965924854999997</v>
      </c>
      <c r="L1333">
        <f t="shared" si="83"/>
        <v>-12.931849709999995</v>
      </c>
    </row>
    <row r="1334" spans="1:12" x14ac:dyDescent="0.3">
      <c r="A1334" t="s">
        <v>10</v>
      </c>
      <c r="B1334" t="s">
        <v>1290</v>
      </c>
      <c r="C1334">
        <v>44</v>
      </c>
      <c r="D1334">
        <v>52</v>
      </c>
      <c r="E1334">
        <f t="shared" si="80"/>
        <v>-8</v>
      </c>
      <c r="F1334" t="s">
        <v>2121</v>
      </c>
      <c r="G1334" t="str">
        <f>IFERROR(VLOOKUP($A1334,Sheet2!$A$2:$C$397,2,FALSE),"C")</f>
        <v>B+</v>
      </c>
      <c r="H1334">
        <f>IFERROR(VLOOKUP($A1334,Sheet2!$A$2:$C$397,3,FALSE),0)</f>
        <v>0.59550000000000003</v>
      </c>
      <c r="I1334">
        <f>VLOOKUP($G1334,Sheet2!$F$4:$G$16,2,FALSE)</f>
        <v>3.3</v>
      </c>
      <c r="J1334">
        <f t="shared" si="81"/>
        <v>44.297750000000001</v>
      </c>
      <c r="K1334">
        <f t="shared" si="82"/>
        <v>51.702249999999999</v>
      </c>
      <c r="L1334">
        <f t="shared" si="83"/>
        <v>-7.4044999999999987</v>
      </c>
    </row>
    <row r="1335" spans="1:12" x14ac:dyDescent="0.3">
      <c r="A1335" t="s">
        <v>7</v>
      </c>
      <c r="B1335" t="s">
        <v>1290</v>
      </c>
      <c r="C1335">
        <v>47</v>
      </c>
      <c r="D1335">
        <v>52</v>
      </c>
      <c r="E1335">
        <f t="shared" si="80"/>
        <v>-5</v>
      </c>
      <c r="F1335" t="s">
        <v>2121</v>
      </c>
      <c r="G1335" t="str">
        <f>IFERROR(VLOOKUP($A1335,Sheet2!$A$2:$C$397,2,FALSE),"C")</f>
        <v>C+</v>
      </c>
      <c r="H1335">
        <f>IFERROR(VLOOKUP($A1335,Sheet2!$A$2:$C$397,3,FALSE),0)</f>
        <v>-1.4892512</v>
      </c>
      <c r="I1335">
        <f>VLOOKUP($G1335,Sheet2!$F$4:$G$16,2,FALSE)</f>
        <v>2.2999999999999998</v>
      </c>
      <c r="J1335">
        <f t="shared" si="81"/>
        <v>46.255374400000001</v>
      </c>
      <c r="K1335">
        <f t="shared" si="82"/>
        <v>52.744625599999999</v>
      </c>
      <c r="L1335">
        <f t="shared" si="83"/>
        <v>-6.4892511999999982</v>
      </c>
    </row>
    <row r="1336" spans="1:12" x14ac:dyDescent="0.3">
      <c r="A1336" t="s">
        <v>0</v>
      </c>
      <c r="B1336" t="s">
        <v>1982</v>
      </c>
      <c r="C1336">
        <v>40</v>
      </c>
      <c r="D1336">
        <v>56</v>
      </c>
      <c r="E1336">
        <f t="shared" si="80"/>
        <v>-16</v>
      </c>
      <c r="F1336" t="s">
        <v>2121</v>
      </c>
      <c r="G1336" t="str">
        <f>IFERROR(VLOOKUP($A1336,Sheet2!$A$2:$C$397,2,FALSE),"C")</f>
        <v>B</v>
      </c>
      <c r="H1336">
        <f>IFERROR(VLOOKUP($A1336,Sheet2!$A$2:$C$397,3,FALSE),0)</f>
        <v>-0.90473683999999999</v>
      </c>
      <c r="I1336">
        <f>VLOOKUP($G1336,Sheet2!$F$4:$G$16,2,FALSE)</f>
        <v>3</v>
      </c>
      <c r="J1336">
        <f t="shared" si="81"/>
        <v>39.547631580000001</v>
      </c>
      <c r="K1336">
        <f t="shared" si="82"/>
        <v>56.452368419999999</v>
      </c>
      <c r="L1336">
        <f t="shared" si="83"/>
        <v>-16.904736839999998</v>
      </c>
    </row>
    <row r="1337" spans="1:12" x14ac:dyDescent="0.3">
      <c r="A1337" t="s">
        <v>4</v>
      </c>
      <c r="B1337" t="s">
        <v>1293</v>
      </c>
      <c r="C1337">
        <v>43</v>
      </c>
      <c r="D1337">
        <v>53</v>
      </c>
      <c r="E1337">
        <f t="shared" si="80"/>
        <v>-10</v>
      </c>
      <c r="F1337" t="s">
        <v>2121</v>
      </c>
      <c r="G1337" t="str">
        <f>IFERROR(VLOOKUP($A1337,Sheet2!$A$2:$C$397,2,FALSE),"C")</f>
        <v>A-</v>
      </c>
      <c r="H1337">
        <f>IFERROR(VLOOKUP($A1337,Sheet2!$A$2:$C$397,3,FALSE),0)</f>
        <v>0.80923076999999999</v>
      </c>
      <c r="I1337">
        <f>VLOOKUP($G1337,Sheet2!$F$4:$G$16,2,FALSE)</f>
        <v>3.7</v>
      </c>
      <c r="J1337">
        <f t="shared" si="81"/>
        <v>43.404615385</v>
      </c>
      <c r="K1337">
        <f t="shared" si="82"/>
        <v>52.595384615</v>
      </c>
      <c r="L1337">
        <f t="shared" si="83"/>
        <v>-9.1907692300000008</v>
      </c>
    </row>
    <row r="1338" spans="1:12" x14ac:dyDescent="0.3">
      <c r="A1338" t="s">
        <v>16</v>
      </c>
      <c r="B1338" t="s">
        <v>1295</v>
      </c>
      <c r="C1338">
        <v>42</v>
      </c>
      <c r="D1338">
        <v>54</v>
      </c>
      <c r="E1338">
        <f t="shared" si="80"/>
        <v>-12</v>
      </c>
      <c r="F1338" t="s">
        <v>2121</v>
      </c>
      <c r="G1338" t="str">
        <f>IFERROR(VLOOKUP($A1338,Sheet2!$A$2:$C$397,2,FALSE),"C")</f>
        <v>B</v>
      </c>
      <c r="H1338">
        <f>IFERROR(VLOOKUP($A1338,Sheet2!$A$2:$C$397,3,FALSE),0)</f>
        <v>0.26403360999999997</v>
      </c>
      <c r="I1338">
        <f>VLOOKUP($G1338,Sheet2!$F$4:$G$16,2,FALSE)</f>
        <v>3</v>
      </c>
      <c r="J1338">
        <f t="shared" si="81"/>
        <v>42.132016804999999</v>
      </c>
      <c r="K1338">
        <f t="shared" si="82"/>
        <v>53.867983195000001</v>
      </c>
      <c r="L1338">
        <f t="shared" si="83"/>
        <v>-11.735966390000002</v>
      </c>
    </row>
    <row r="1339" spans="1:12" x14ac:dyDescent="0.3">
      <c r="A1339" t="s">
        <v>11</v>
      </c>
      <c r="B1339" t="s">
        <v>1293</v>
      </c>
      <c r="C1339">
        <v>42</v>
      </c>
      <c r="D1339">
        <v>53</v>
      </c>
      <c r="E1339">
        <f t="shared" si="80"/>
        <v>-11</v>
      </c>
      <c r="F1339" t="s">
        <v>2121</v>
      </c>
      <c r="G1339" t="str">
        <f>IFERROR(VLOOKUP($A1339,Sheet2!$A$2:$C$397,2,FALSE),"C")</f>
        <v>B-</v>
      </c>
      <c r="H1339">
        <f>IFERROR(VLOOKUP($A1339,Sheet2!$A$2:$C$397,3,FALSE),0)</f>
        <v>0.62980391999999996</v>
      </c>
      <c r="I1339">
        <f>VLOOKUP($G1339,Sheet2!$F$4:$G$16,2,FALSE)</f>
        <v>2.7</v>
      </c>
      <c r="J1339">
        <f t="shared" si="81"/>
        <v>42.31490196</v>
      </c>
      <c r="K1339">
        <f t="shared" si="82"/>
        <v>52.68509804</v>
      </c>
      <c r="L1339">
        <f t="shared" si="83"/>
        <v>-10.370196079999999</v>
      </c>
    </row>
    <row r="1340" spans="1:12" x14ac:dyDescent="0.3">
      <c r="A1340" t="s">
        <v>7</v>
      </c>
      <c r="B1340" t="s">
        <v>1295</v>
      </c>
      <c r="C1340">
        <v>47</v>
      </c>
      <c r="D1340">
        <v>52</v>
      </c>
      <c r="E1340">
        <f t="shared" si="80"/>
        <v>-5</v>
      </c>
      <c r="F1340" t="s">
        <v>2121</v>
      </c>
      <c r="G1340" t="str">
        <f>IFERROR(VLOOKUP($A1340,Sheet2!$A$2:$C$397,2,FALSE),"C")</f>
        <v>C+</v>
      </c>
      <c r="H1340">
        <f>IFERROR(VLOOKUP($A1340,Sheet2!$A$2:$C$397,3,FALSE),0)</f>
        <v>-1.4892512</v>
      </c>
      <c r="I1340">
        <f>VLOOKUP($G1340,Sheet2!$F$4:$G$16,2,FALSE)</f>
        <v>2.2999999999999998</v>
      </c>
      <c r="J1340">
        <f t="shared" si="81"/>
        <v>46.255374400000001</v>
      </c>
      <c r="K1340">
        <f t="shared" si="82"/>
        <v>52.744625599999999</v>
      </c>
      <c r="L1340">
        <f t="shared" si="83"/>
        <v>-6.4892511999999982</v>
      </c>
    </row>
    <row r="1341" spans="1:12" x14ac:dyDescent="0.3">
      <c r="A1341" t="s">
        <v>10</v>
      </c>
      <c r="B1341" t="s">
        <v>1295</v>
      </c>
      <c r="C1341">
        <v>39</v>
      </c>
      <c r="D1341">
        <v>56</v>
      </c>
      <c r="E1341">
        <f t="shared" si="80"/>
        <v>-17</v>
      </c>
      <c r="F1341" t="s">
        <v>2121</v>
      </c>
      <c r="G1341" t="str">
        <f>IFERROR(VLOOKUP($A1341,Sheet2!$A$2:$C$397,2,FALSE),"C")</f>
        <v>B+</v>
      </c>
      <c r="H1341">
        <f>IFERROR(VLOOKUP($A1341,Sheet2!$A$2:$C$397,3,FALSE),0)</f>
        <v>0.59550000000000003</v>
      </c>
      <c r="I1341">
        <f>VLOOKUP($G1341,Sheet2!$F$4:$G$16,2,FALSE)</f>
        <v>3.3</v>
      </c>
      <c r="J1341">
        <f t="shared" si="81"/>
        <v>39.297750000000001</v>
      </c>
      <c r="K1341">
        <f t="shared" si="82"/>
        <v>55.702249999999999</v>
      </c>
      <c r="L1341">
        <f t="shared" si="83"/>
        <v>-16.404499999999999</v>
      </c>
    </row>
    <row r="1342" spans="1:12" x14ac:dyDescent="0.3">
      <c r="A1342" t="s">
        <v>5</v>
      </c>
      <c r="B1342" t="s">
        <v>1983</v>
      </c>
      <c r="C1342">
        <v>38</v>
      </c>
      <c r="D1342">
        <v>57</v>
      </c>
      <c r="E1342">
        <f t="shared" si="80"/>
        <v>-19</v>
      </c>
      <c r="F1342" t="s">
        <v>2121</v>
      </c>
      <c r="G1342" t="str">
        <f>IFERROR(VLOOKUP($A1342,Sheet2!$A$2:$C$397,2,FALSE),"C")</f>
        <v>A-</v>
      </c>
      <c r="H1342">
        <f>IFERROR(VLOOKUP($A1342,Sheet2!$A$2:$C$397,3,FALSE),0)</f>
        <v>0.43547944999999999</v>
      </c>
      <c r="I1342">
        <f>VLOOKUP($G1342,Sheet2!$F$4:$G$16,2,FALSE)</f>
        <v>3.7</v>
      </c>
      <c r="J1342">
        <f t="shared" si="81"/>
        <v>38.217739725000001</v>
      </c>
      <c r="K1342">
        <f t="shared" si="82"/>
        <v>56.782260274999999</v>
      </c>
      <c r="L1342">
        <f t="shared" si="83"/>
        <v>-18.564520549999997</v>
      </c>
    </row>
    <row r="1343" spans="1:12" x14ac:dyDescent="0.3">
      <c r="A1343" t="s">
        <v>0</v>
      </c>
      <c r="B1343" t="s">
        <v>1983</v>
      </c>
      <c r="C1343">
        <v>39</v>
      </c>
      <c r="D1343">
        <v>56</v>
      </c>
      <c r="E1343">
        <f t="shared" si="80"/>
        <v>-17</v>
      </c>
      <c r="F1343" t="s">
        <v>2121</v>
      </c>
      <c r="G1343" t="str">
        <f>IFERROR(VLOOKUP($A1343,Sheet2!$A$2:$C$397,2,FALSE),"C")</f>
        <v>B</v>
      </c>
      <c r="H1343">
        <f>IFERROR(VLOOKUP($A1343,Sheet2!$A$2:$C$397,3,FALSE),0)</f>
        <v>-0.90473683999999999</v>
      </c>
      <c r="I1343">
        <f>VLOOKUP($G1343,Sheet2!$F$4:$G$16,2,FALSE)</f>
        <v>3</v>
      </c>
      <c r="J1343">
        <f t="shared" si="81"/>
        <v>38.547631580000001</v>
      </c>
      <c r="K1343">
        <f t="shared" si="82"/>
        <v>56.452368419999999</v>
      </c>
      <c r="L1343">
        <f t="shared" si="83"/>
        <v>-17.904736839999998</v>
      </c>
    </row>
    <row r="1344" spans="1:12" x14ac:dyDescent="0.3">
      <c r="A1344" t="s">
        <v>8</v>
      </c>
      <c r="B1344" t="s">
        <v>1297</v>
      </c>
      <c r="C1344">
        <v>42</v>
      </c>
      <c r="D1344">
        <v>55</v>
      </c>
      <c r="E1344">
        <f t="shared" si="80"/>
        <v>-13</v>
      </c>
      <c r="F1344" t="s">
        <v>2121</v>
      </c>
      <c r="G1344" t="str">
        <f>IFERROR(VLOOKUP($A1344,Sheet2!$A$2:$C$397,2,FALSE),"C")</f>
        <v>B</v>
      </c>
      <c r="H1344">
        <f>IFERROR(VLOOKUP($A1344,Sheet2!$A$2:$C$397,3,FALSE),0)</f>
        <v>-0.97508196999999996</v>
      </c>
      <c r="I1344">
        <f>VLOOKUP($G1344,Sheet2!$F$4:$G$16,2,FALSE)</f>
        <v>3</v>
      </c>
      <c r="J1344">
        <f t="shared" si="81"/>
        <v>41.512459014999997</v>
      </c>
      <c r="K1344">
        <f t="shared" si="82"/>
        <v>55.487540985000003</v>
      </c>
      <c r="L1344">
        <f t="shared" si="83"/>
        <v>-13.975081970000005</v>
      </c>
    </row>
    <row r="1345" spans="1:12" x14ac:dyDescent="0.3">
      <c r="A1345" t="s">
        <v>12</v>
      </c>
      <c r="B1345" t="s">
        <v>1298</v>
      </c>
      <c r="C1345">
        <v>44</v>
      </c>
      <c r="D1345">
        <v>49</v>
      </c>
      <c r="E1345">
        <f t="shared" si="80"/>
        <v>-5</v>
      </c>
      <c r="F1345" t="s">
        <v>2121</v>
      </c>
      <c r="G1345" t="str">
        <f>IFERROR(VLOOKUP($A1345,Sheet2!$A$2:$C$397,2,FALSE),"C")</f>
        <v>A</v>
      </c>
      <c r="H1345">
        <f>IFERROR(VLOOKUP($A1345,Sheet2!$A$2:$C$397,3,FALSE),0)</f>
        <v>-0.45775194000000002</v>
      </c>
      <c r="I1345">
        <f>VLOOKUP($G1345,Sheet2!$F$4:$G$16,2,FALSE)</f>
        <v>4</v>
      </c>
      <c r="J1345">
        <f t="shared" si="81"/>
        <v>43.771124030000003</v>
      </c>
      <c r="K1345">
        <f t="shared" si="82"/>
        <v>49.228875969999997</v>
      </c>
      <c r="L1345">
        <f t="shared" si="83"/>
        <v>-5.4577519399999943</v>
      </c>
    </row>
    <row r="1346" spans="1:12" x14ac:dyDescent="0.3">
      <c r="A1346" t="s">
        <v>16</v>
      </c>
      <c r="B1346" t="s">
        <v>1298</v>
      </c>
      <c r="C1346">
        <v>41</v>
      </c>
      <c r="D1346">
        <v>54</v>
      </c>
      <c r="E1346">
        <f t="shared" si="80"/>
        <v>-13</v>
      </c>
      <c r="F1346" t="s">
        <v>2121</v>
      </c>
      <c r="G1346" t="str">
        <f>IFERROR(VLOOKUP($A1346,Sheet2!$A$2:$C$397,2,FALSE),"C")</f>
        <v>B</v>
      </c>
      <c r="H1346">
        <f>IFERROR(VLOOKUP($A1346,Sheet2!$A$2:$C$397,3,FALSE),0)</f>
        <v>0.26403360999999997</v>
      </c>
      <c r="I1346">
        <f>VLOOKUP($G1346,Sheet2!$F$4:$G$16,2,FALSE)</f>
        <v>3</v>
      </c>
      <c r="J1346">
        <f t="shared" si="81"/>
        <v>41.132016804999999</v>
      </c>
      <c r="K1346">
        <f t="shared" si="82"/>
        <v>53.867983195000001</v>
      </c>
      <c r="L1346">
        <f t="shared" si="83"/>
        <v>-12.735966390000002</v>
      </c>
    </row>
    <row r="1347" spans="1:12" x14ac:dyDescent="0.3">
      <c r="A1347" t="s">
        <v>15</v>
      </c>
      <c r="B1347" t="s">
        <v>1300</v>
      </c>
      <c r="C1347">
        <v>38</v>
      </c>
      <c r="D1347">
        <v>56</v>
      </c>
      <c r="E1347">
        <f t="shared" ref="E1347:E1410" si="84">C1347-D1347</f>
        <v>-18</v>
      </c>
      <c r="F1347" t="s">
        <v>2121</v>
      </c>
      <c r="G1347" t="str">
        <f>IFERROR(VLOOKUP($A1347,Sheet2!$A$2:$C$397,2,FALSE),"C")</f>
        <v>A-</v>
      </c>
      <c r="H1347">
        <f>IFERROR(VLOOKUP($A1347,Sheet2!$A$2:$C$397,3,FALSE),0)</f>
        <v>6.8150290000000002E-2</v>
      </c>
      <c r="I1347">
        <f>VLOOKUP($G1347,Sheet2!$F$4:$G$16,2,FALSE)</f>
        <v>3.7</v>
      </c>
      <c r="J1347">
        <f t="shared" ref="J1347:J1410" si="85">IF(OR($F1347="Bush",$F1347="Trump"),C1347+(H1347/2),C1347-(H1347/2))</f>
        <v>38.034075145000003</v>
      </c>
      <c r="K1347">
        <f t="shared" ref="K1347:K1410" si="86">IF(OR($F1347="Bush",$F1347="Trump"),D1347-(H1347/2),D1347+(H1347/2))</f>
        <v>55.965924854999997</v>
      </c>
      <c r="L1347">
        <f t="shared" ref="L1347:L1410" si="87">J1347-K1347</f>
        <v>-17.931849709999995</v>
      </c>
    </row>
    <row r="1348" spans="1:12" x14ac:dyDescent="0.3">
      <c r="A1348" t="s">
        <v>354</v>
      </c>
      <c r="B1348" t="s">
        <v>1300</v>
      </c>
      <c r="C1348">
        <v>40</v>
      </c>
      <c r="D1348">
        <v>54</v>
      </c>
      <c r="E1348">
        <f t="shared" si="84"/>
        <v>-14</v>
      </c>
      <c r="F1348" t="s">
        <v>2121</v>
      </c>
      <c r="G1348" t="str">
        <f>IFERROR(VLOOKUP($A1348,Sheet2!$A$2:$C$397,2,FALSE),"C")</f>
        <v>A+</v>
      </c>
      <c r="H1348">
        <f>IFERROR(VLOOKUP($A1348,Sheet2!$A$2:$C$397,3,FALSE),0)</f>
        <v>0.2</v>
      </c>
      <c r="I1348">
        <f>VLOOKUP($G1348,Sheet2!$F$4:$G$16,2,FALSE)</f>
        <v>4</v>
      </c>
      <c r="J1348">
        <f t="shared" si="85"/>
        <v>40.1</v>
      </c>
      <c r="K1348">
        <f t="shared" si="86"/>
        <v>53.9</v>
      </c>
      <c r="L1348">
        <f t="shared" si="87"/>
        <v>-13.799999999999997</v>
      </c>
    </row>
    <row r="1349" spans="1:12" x14ac:dyDescent="0.3">
      <c r="A1349" t="s">
        <v>10</v>
      </c>
      <c r="B1349" t="s">
        <v>1298</v>
      </c>
      <c r="C1349">
        <v>40</v>
      </c>
      <c r="D1349">
        <v>54</v>
      </c>
      <c r="E1349">
        <f t="shared" si="84"/>
        <v>-14</v>
      </c>
      <c r="F1349" t="s">
        <v>2121</v>
      </c>
      <c r="G1349" t="str">
        <f>IFERROR(VLOOKUP($A1349,Sheet2!$A$2:$C$397,2,FALSE),"C")</f>
        <v>B+</v>
      </c>
      <c r="H1349">
        <f>IFERROR(VLOOKUP($A1349,Sheet2!$A$2:$C$397,3,FALSE),0)</f>
        <v>0.59550000000000003</v>
      </c>
      <c r="I1349">
        <f>VLOOKUP($G1349,Sheet2!$F$4:$G$16,2,FALSE)</f>
        <v>3.3</v>
      </c>
      <c r="J1349">
        <f t="shared" si="85"/>
        <v>40.297750000000001</v>
      </c>
      <c r="K1349">
        <f t="shared" si="86"/>
        <v>53.702249999999999</v>
      </c>
      <c r="L1349">
        <f t="shared" si="87"/>
        <v>-13.404499999999999</v>
      </c>
    </row>
    <row r="1350" spans="1:12" x14ac:dyDescent="0.3">
      <c r="A1350" t="s">
        <v>7</v>
      </c>
      <c r="B1350" t="s">
        <v>1298</v>
      </c>
      <c r="C1350">
        <v>46</v>
      </c>
      <c r="D1350">
        <v>53</v>
      </c>
      <c r="E1350">
        <f t="shared" si="84"/>
        <v>-7</v>
      </c>
      <c r="F1350" t="s">
        <v>2121</v>
      </c>
      <c r="G1350" t="str">
        <f>IFERROR(VLOOKUP($A1350,Sheet2!$A$2:$C$397,2,FALSE),"C")</f>
        <v>C+</v>
      </c>
      <c r="H1350">
        <f>IFERROR(VLOOKUP($A1350,Sheet2!$A$2:$C$397,3,FALSE),0)</f>
        <v>-1.4892512</v>
      </c>
      <c r="I1350">
        <f>VLOOKUP($G1350,Sheet2!$F$4:$G$16,2,FALSE)</f>
        <v>2.2999999999999998</v>
      </c>
      <c r="J1350">
        <f t="shared" si="85"/>
        <v>45.255374400000001</v>
      </c>
      <c r="K1350">
        <f t="shared" si="86"/>
        <v>53.744625599999999</v>
      </c>
      <c r="L1350">
        <f t="shared" si="87"/>
        <v>-8.4892511999999982</v>
      </c>
    </row>
    <row r="1351" spans="1:12" x14ac:dyDescent="0.3">
      <c r="A1351" t="s">
        <v>0</v>
      </c>
      <c r="B1351" t="s">
        <v>1303</v>
      </c>
      <c r="C1351">
        <v>39</v>
      </c>
      <c r="D1351">
        <v>55</v>
      </c>
      <c r="E1351">
        <f t="shared" si="84"/>
        <v>-16</v>
      </c>
      <c r="F1351" t="s">
        <v>2121</v>
      </c>
      <c r="G1351" t="str">
        <f>IFERROR(VLOOKUP($A1351,Sheet2!$A$2:$C$397,2,FALSE),"C")</f>
        <v>B</v>
      </c>
      <c r="H1351">
        <f>IFERROR(VLOOKUP($A1351,Sheet2!$A$2:$C$397,3,FALSE),0)</f>
        <v>-0.90473683999999999</v>
      </c>
      <c r="I1351">
        <f>VLOOKUP($G1351,Sheet2!$F$4:$G$16,2,FALSE)</f>
        <v>3</v>
      </c>
      <c r="J1351">
        <f t="shared" si="85"/>
        <v>38.547631580000001</v>
      </c>
      <c r="K1351">
        <f t="shared" si="86"/>
        <v>55.452368419999999</v>
      </c>
      <c r="L1351">
        <f t="shared" si="87"/>
        <v>-16.904736839999998</v>
      </c>
    </row>
    <row r="1352" spans="1:12" x14ac:dyDescent="0.3">
      <c r="A1352" t="s">
        <v>3</v>
      </c>
      <c r="B1352" t="s">
        <v>1984</v>
      </c>
      <c r="C1352">
        <v>37</v>
      </c>
      <c r="D1352">
        <v>58</v>
      </c>
      <c r="E1352">
        <f t="shared" si="84"/>
        <v>-21</v>
      </c>
      <c r="F1352" t="s">
        <v>2121</v>
      </c>
      <c r="G1352" t="str">
        <f>IFERROR(VLOOKUP($A1352,Sheet2!$A$2:$C$397,2,FALSE),"C")</f>
        <v>A-</v>
      </c>
      <c r="H1352">
        <f>IFERROR(VLOOKUP($A1352,Sheet2!$A$2:$C$397,3,FALSE),0)</f>
        <v>-0.78254902000000004</v>
      </c>
      <c r="I1352">
        <f>VLOOKUP($G1352,Sheet2!$F$4:$G$16,2,FALSE)</f>
        <v>3.7</v>
      </c>
      <c r="J1352">
        <f t="shared" si="85"/>
        <v>36.608725489999998</v>
      </c>
      <c r="K1352">
        <f t="shared" si="86"/>
        <v>58.391274510000002</v>
      </c>
      <c r="L1352">
        <f t="shared" si="87"/>
        <v>-21.782549020000005</v>
      </c>
    </row>
    <row r="1353" spans="1:12" x14ac:dyDescent="0.3">
      <c r="A1353" t="s">
        <v>16</v>
      </c>
      <c r="B1353" t="s">
        <v>1304</v>
      </c>
      <c r="C1353">
        <v>44</v>
      </c>
      <c r="D1353">
        <v>53</v>
      </c>
      <c r="E1353">
        <f t="shared" si="84"/>
        <v>-9</v>
      </c>
      <c r="F1353" t="s">
        <v>2121</v>
      </c>
      <c r="G1353" t="str">
        <f>IFERROR(VLOOKUP($A1353,Sheet2!$A$2:$C$397,2,FALSE),"C")</f>
        <v>B</v>
      </c>
      <c r="H1353">
        <f>IFERROR(VLOOKUP($A1353,Sheet2!$A$2:$C$397,3,FALSE),0)</f>
        <v>0.26403360999999997</v>
      </c>
      <c r="I1353">
        <f>VLOOKUP($G1353,Sheet2!$F$4:$G$16,2,FALSE)</f>
        <v>3</v>
      </c>
      <c r="J1353">
        <f t="shared" si="85"/>
        <v>44.132016804999999</v>
      </c>
      <c r="K1353">
        <f t="shared" si="86"/>
        <v>52.867983195000001</v>
      </c>
      <c r="L1353">
        <f t="shared" si="87"/>
        <v>-8.7359663900000015</v>
      </c>
    </row>
    <row r="1354" spans="1:12" x14ac:dyDescent="0.3">
      <c r="A1354" t="s">
        <v>10</v>
      </c>
      <c r="B1354" t="s">
        <v>1304</v>
      </c>
      <c r="C1354">
        <v>40</v>
      </c>
      <c r="D1354">
        <v>56</v>
      </c>
      <c r="E1354">
        <f t="shared" si="84"/>
        <v>-16</v>
      </c>
      <c r="F1354" t="s">
        <v>2121</v>
      </c>
      <c r="G1354" t="str">
        <f>IFERROR(VLOOKUP($A1354,Sheet2!$A$2:$C$397,2,FALSE),"C")</f>
        <v>B+</v>
      </c>
      <c r="H1354">
        <f>IFERROR(VLOOKUP($A1354,Sheet2!$A$2:$C$397,3,FALSE),0)</f>
        <v>0.59550000000000003</v>
      </c>
      <c r="I1354">
        <f>VLOOKUP($G1354,Sheet2!$F$4:$G$16,2,FALSE)</f>
        <v>3.3</v>
      </c>
      <c r="J1354">
        <f t="shared" si="85"/>
        <v>40.297750000000001</v>
      </c>
      <c r="K1354">
        <f t="shared" si="86"/>
        <v>55.702249999999999</v>
      </c>
      <c r="L1354">
        <f t="shared" si="87"/>
        <v>-15.404499999999999</v>
      </c>
    </row>
    <row r="1355" spans="1:12" x14ac:dyDescent="0.3">
      <c r="A1355" t="s">
        <v>7</v>
      </c>
      <c r="B1355" t="s">
        <v>1304</v>
      </c>
      <c r="C1355">
        <v>49</v>
      </c>
      <c r="D1355">
        <v>50</v>
      </c>
      <c r="E1355">
        <f t="shared" si="84"/>
        <v>-1</v>
      </c>
      <c r="F1355" t="s">
        <v>2121</v>
      </c>
      <c r="G1355" t="str">
        <f>IFERROR(VLOOKUP($A1355,Sheet2!$A$2:$C$397,2,FALSE),"C")</f>
        <v>C+</v>
      </c>
      <c r="H1355">
        <f>IFERROR(VLOOKUP($A1355,Sheet2!$A$2:$C$397,3,FALSE),0)</f>
        <v>-1.4892512</v>
      </c>
      <c r="I1355">
        <f>VLOOKUP($G1355,Sheet2!$F$4:$G$16,2,FALSE)</f>
        <v>2.2999999999999998</v>
      </c>
      <c r="J1355">
        <f t="shared" si="85"/>
        <v>48.255374400000001</v>
      </c>
      <c r="K1355">
        <f t="shared" si="86"/>
        <v>50.744625599999999</v>
      </c>
      <c r="L1355">
        <f t="shared" si="87"/>
        <v>-2.4892511999999982</v>
      </c>
    </row>
    <row r="1356" spans="1:12" x14ac:dyDescent="0.3">
      <c r="A1356" t="s">
        <v>0</v>
      </c>
      <c r="B1356" t="s">
        <v>1985</v>
      </c>
      <c r="C1356">
        <v>39</v>
      </c>
      <c r="D1356">
        <v>56</v>
      </c>
      <c r="E1356">
        <f t="shared" si="84"/>
        <v>-17</v>
      </c>
      <c r="F1356" t="s">
        <v>2121</v>
      </c>
      <c r="G1356" t="str">
        <f>IFERROR(VLOOKUP($A1356,Sheet2!$A$2:$C$397,2,FALSE),"C")</f>
        <v>B</v>
      </c>
      <c r="H1356">
        <f>IFERROR(VLOOKUP($A1356,Sheet2!$A$2:$C$397,3,FALSE),0)</f>
        <v>-0.90473683999999999</v>
      </c>
      <c r="I1356">
        <f>VLOOKUP($G1356,Sheet2!$F$4:$G$16,2,FALSE)</f>
        <v>3</v>
      </c>
      <c r="J1356">
        <f t="shared" si="85"/>
        <v>38.547631580000001</v>
      </c>
      <c r="K1356">
        <f t="shared" si="86"/>
        <v>56.452368419999999</v>
      </c>
      <c r="L1356">
        <f t="shared" si="87"/>
        <v>-17.904736839999998</v>
      </c>
    </row>
    <row r="1357" spans="1:12" x14ac:dyDescent="0.3">
      <c r="A1357" t="s">
        <v>400</v>
      </c>
      <c r="B1357" t="s">
        <v>1306</v>
      </c>
      <c r="C1357">
        <v>38</v>
      </c>
      <c r="D1357">
        <v>60</v>
      </c>
      <c r="E1357">
        <f t="shared" si="84"/>
        <v>-22</v>
      </c>
      <c r="F1357" t="s">
        <v>2121</v>
      </c>
      <c r="G1357" t="str">
        <f>IFERROR(VLOOKUP($A1357,Sheet2!$A$2:$C$397,2,FALSE),"C")</f>
        <v>B+</v>
      </c>
      <c r="H1357">
        <f>IFERROR(VLOOKUP($A1357,Sheet2!$A$2:$C$397,3,FALSE),0)</f>
        <v>0.59554054000000001</v>
      </c>
      <c r="I1357">
        <f>VLOOKUP($G1357,Sheet2!$F$4:$G$16,2,FALSE)</f>
        <v>3.3</v>
      </c>
      <c r="J1357">
        <f t="shared" si="85"/>
        <v>38.297770270000001</v>
      </c>
      <c r="K1357">
        <f t="shared" si="86"/>
        <v>59.702229729999999</v>
      </c>
      <c r="L1357">
        <f t="shared" si="87"/>
        <v>-21.404459459999998</v>
      </c>
    </row>
    <row r="1358" spans="1:12" x14ac:dyDescent="0.3">
      <c r="A1358" t="s">
        <v>9</v>
      </c>
      <c r="B1358" t="s">
        <v>1307</v>
      </c>
      <c r="C1358">
        <v>39</v>
      </c>
      <c r="D1358">
        <v>56</v>
      </c>
      <c r="E1358">
        <f t="shared" si="84"/>
        <v>-17</v>
      </c>
      <c r="F1358" t="s">
        <v>2121</v>
      </c>
      <c r="G1358" t="str">
        <f>IFERROR(VLOOKUP($A1358,Sheet2!$A$2:$C$397,2,FALSE),"C")</f>
        <v>B+</v>
      </c>
      <c r="H1358">
        <f>IFERROR(VLOOKUP($A1358,Sheet2!$A$2:$C$397,3,FALSE),0)</f>
        <v>6.0699999999999997E-2</v>
      </c>
      <c r="I1358">
        <f>VLOOKUP($G1358,Sheet2!$F$4:$G$16,2,FALSE)</f>
        <v>3.3</v>
      </c>
      <c r="J1358">
        <f t="shared" si="85"/>
        <v>39.030349999999999</v>
      </c>
      <c r="K1358">
        <f t="shared" si="86"/>
        <v>55.969650000000001</v>
      </c>
      <c r="L1358">
        <f t="shared" si="87"/>
        <v>-16.939300000000003</v>
      </c>
    </row>
    <row r="1359" spans="1:12" x14ac:dyDescent="0.3">
      <c r="A1359" t="s">
        <v>12</v>
      </c>
      <c r="B1359" t="s">
        <v>1309</v>
      </c>
      <c r="C1359">
        <v>40</v>
      </c>
      <c r="D1359">
        <v>53</v>
      </c>
      <c r="E1359">
        <f t="shared" si="84"/>
        <v>-13</v>
      </c>
      <c r="F1359" t="s">
        <v>2121</v>
      </c>
      <c r="G1359" t="str">
        <f>IFERROR(VLOOKUP($A1359,Sheet2!$A$2:$C$397,2,FALSE),"C")</f>
        <v>A</v>
      </c>
      <c r="H1359">
        <f>IFERROR(VLOOKUP($A1359,Sheet2!$A$2:$C$397,3,FALSE),0)</f>
        <v>-0.45775194000000002</v>
      </c>
      <c r="I1359">
        <f>VLOOKUP($G1359,Sheet2!$F$4:$G$16,2,FALSE)</f>
        <v>4</v>
      </c>
      <c r="J1359">
        <f t="shared" si="85"/>
        <v>39.771124030000003</v>
      </c>
      <c r="K1359">
        <f t="shared" si="86"/>
        <v>53.228875969999997</v>
      </c>
      <c r="L1359">
        <f t="shared" si="87"/>
        <v>-13.457751939999994</v>
      </c>
    </row>
    <row r="1360" spans="1:12" x14ac:dyDescent="0.3">
      <c r="A1360" t="s">
        <v>16</v>
      </c>
      <c r="B1360" t="s">
        <v>1311</v>
      </c>
      <c r="C1360">
        <v>44</v>
      </c>
      <c r="D1360">
        <v>51</v>
      </c>
      <c r="E1360">
        <f t="shared" si="84"/>
        <v>-7</v>
      </c>
      <c r="F1360" t="s">
        <v>2121</v>
      </c>
      <c r="G1360" t="str">
        <f>IFERROR(VLOOKUP($A1360,Sheet2!$A$2:$C$397,2,FALSE),"C")</f>
        <v>B</v>
      </c>
      <c r="H1360">
        <f>IFERROR(VLOOKUP($A1360,Sheet2!$A$2:$C$397,3,FALSE),0)</f>
        <v>0.26403360999999997</v>
      </c>
      <c r="I1360">
        <f>VLOOKUP($G1360,Sheet2!$F$4:$G$16,2,FALSE)</f>
        <v>3</v>
      </c>
      <c r="J1360">
        <f t="shared" si="85"/>
        <v>44.132016804999999</v>
      </c>
      <c r="K1360">
        <f t="shared" si="86"/>
        <v>50.867983195000001</v>
      </c>
      <c r="L1360">
        <f t="shared" si="87"/>
        <v>-6.7359663900000015</v>
      </c>
    </row>
    <row r="1361" spans="1:12" x14ac:dyDescent="0.3">
      <c r="A1361" t="s">
        <v>7</v>
      </c>
      <c r="B1361" t="s">
        <v>1311</v>
      </c>
      <c r="C1361">
        <v>48</v>
      </c>
      <c r="D1361">
        <v>51</v>
      </c>
      <c r="E1361">
        <f t="shared" si="84"/>
        <v>-3</v>
      </c>
      <c r="F1361" t="s">
        <v>2121</v>
      </c>
      <c r="G1361" t="str">
        <f>IFERROR(VLOOKUP($A1361,Sheet2!$A$2:$C$397,2,FALSE),"C")</f>
        <v>C+</v>
      </c>
      <c r="H1361">
        <f>IFERROR(VLOOKUP($A1361,Sheet2!$A$2:$C$397,3,FALSE),0)</f>
        <v>-1.4892512</v>
      </c>
      <c r="I1361">
        <f>VLOOKUP($G1361,Sheet2!$F$4:$G$16,2,FALSE)</f>
        <v>2.2999999999999998</v>
      </c>
      <c r="J1361">
        <f t="shared" si="85"/>
        <v>47.255374400000001</v>
      </c>
      <c r="K1361">
        <f t="shared" si="86"/>
        <v>51.744625599999999</v>
      </c>
      <c r="L1361">
        <f t="shared" si="87"/>
        <v>-4.4892511999999982</v>
      </c>
    </row>
    <row r="1362" spans="1:12" x14ac:dyDescent="0.3">
      <c r="A1362" t="s">
        <v>10</v>
      </c>
      <c r="B1362" t="s">
        <v>1311</v>
      </c>
      <c r="C1362">
        <v>40</v>
      </c>
      <c r="D1362">
        <v>55</v>
      </c>
      <c r="E1362">
        <f t="shared" si="84"/>
        <v>-15</v>
      </c>
      <c r="F1362" t="s">
        <v>2121</v>
      </c>
      <c r="G1362" t="str">
        <f>IFERROR(VLOOKUP($A1362,Sheet2!$A$2:$C$397,2,FALSE),"C")</f>
        <v>B+</v>
      </c>
      <c r="H1362">
        <f>IFERROR(VLOOKUP($A1362,Sheet2!$A$2:$C$397,3,FALSE),0)</f>
        <v>0.59550000000000003</v>
      </c>
      <c r="I1362">
        <f>VLOOKUP($G1362,Sheet2!$F$4:$G$16,2,FALSE)</f>
        <v>3.3</v>
      </c>
      <c r="J1362">
        <f t="shared" si="85"/>
        <v>40.297750000000001</v>
      </c>
      <c r="K1362">
        <f t="shared" si="86"/>
        <v>54.702249999999999</v>
      </c>
      <c r="L1362">
        <f t="shared" si="87"/>
        <v>-14.404499999999999</v>
      </c>
    </row>
    <row r="1363" spans="1:12" x14ac:dyDescent="0.3">
      <c r="A1363" t="s">
        <v>15</v>
      </c>
      <c r="B1363" t="s">
        <v>1313</v>
      </c>
      <c r="C1363">
        <v>37</v>
      </c>
      <c r="D1363">
        <v>58</v>
      </c>
      <c r="E1363">
        <f t="shared" si="84"/>
        <v>-21</v>
      </c>
      <c r="F1363" t="s">
        <v>2121</v>
      </c>
      <c r="G1363" t="str">
        <f>IFERROR(VLOOKUP($A1363,Sheet2!$A$2:$C$397,2,FALSE),"C")</f>
        <v>A-</v>
      </c>
      <c r="H1363">
        <f>IFERROR(VLOOKUP($A1363,Sheet2!$A$2:$C$397,3,FALSE),0)</f>
        <v>6.8150290000000002E-2</v>
      </c>
      <c r="I1363">
        <f>VLOOKUP($G1363,Sheet2!$F$4:$G$16,2,FALSE)</f>
        <v>3.7</v>
      </c>
      <c r="J1363">
        <f t="shared" si="85"/>
        <v>37.034075145000003</v>
      </c>
      <c r="K1363">
        <f t="shared" si="86"/>
        <v>57.965924854999997</v>
      </c>
      <c r="L1363">
        <f t="shared" si="87"/>
        <v>-20.931849709999995</v>
      </c>
    </row>
    <row r="1364" spans="1:12" x14ac:dyDescent="0.3">
      <c r="A1364" t="s">
        <v>254</v>
      </c>
      <c r="B1364" t="s">
        <v>1313</v>
      </c>
      <c r="C1364">
        <v>45</v>
      </c>
      <c r="D1364">
        <v>55</v>
      </c>
      <c r="E1364">
        <f t="shared" si="84"/>
        <v>-10</v>
      </c>
      <c r="F1364" t="s">
        <v>2121</v>
      </c>
      <c r="G1364" t="str">
        <f>IFERROR(VLOOKUP($A1364,Sheet2!$A$2:$C$397,2,FALSE),"C")</f>
        <v>C+</v>
      </c>
      <c r="H1364">
        <f>IFERROR(VLOOKUP($A1364,Sheet2!$A$2:$C$397,3,FALSE),0)</f>
        <v>-1.5215757999999999</v>
      </c>
      <c r="I1364">
        <f>VLOOKUP($G1364,Sheet2!$F$4:$G$16,2,FALSE)</f>
        <v>2.2999999999999998</v>
      </c>
      <c r="J1364">
        <f t="shared" si="85"/>
        <v>44.239212100000003</v>
      </c>
      <c r="K1364">
        <f t="shared" si="86"/>
        <v>55.760787899999997</v>
      </c>
      <c r="L1364">
        <f t="shared" si="87"/>
        <v>-11.521575799999994</v>
      </c>
    </row>
    <row r="1365" spans="1:12" x14ac:dyDescent="0.3">
      <c r="A1365" t="s">
        <v>0</v>
      </c>
      <c r="B1365" t="s">
        <v>1986</v>
      </c>
      <c r="C1365">
        <v>37</v>
      </c>
      <c r="D1365">
        <v>59</v>
      </c>
      <c r="E1365">
        <f t="shared" si="84"/>
        <v>-22</v>
      </c>
      <c r="F1365" t="s">
        <v>2121</v>
      </c>
      <c r="G1365" t="str">
        <f>IFERROR(VLOOKUP($A1365,Sheet2!$A$2:$C$397,2,FALSE),"C")</f>
        <v>B</v>
      </c>
      <c r="H1365">
        <f>IFERROR(VLOOKUP($A1365,Sheet2!$A$2:$C$397,3,FALSE),0)</f>
        <v>-0.90473683999999999</v>
      </c>
      <c r="I1365">
        <f>VLOOKUP($G1365,Sheet2!$F$4:$G$16,2,FALSE)</f>
        <v>3</v>
      </c>
      <c r="J1365">
        <f t="shared" si="85"/>
        <v>36.547631580000001</v>
      </c>
      <c r="K1365">
        <f t="shared" si="86"/>
        <v>59.452368419999999</v>
      </c>
      <c r="L1365">
        <f t="shared" si="87"/>
        <v>-22.904736839999998</v>
      </c>
    </row>
    <row r="1366" spans="1:12" x14ac:dyDescent="0.3">
      <c r="A1366" t="s">
        <v>16</v>
      </c>
      <c r="B1366" t="s">
        <v>1315</v>
      </c>
      <c r="C1366">
        <v>45</v>
      </c>
      <c r="D1366">
        <v>50</v>
      </c>
      <c r="E1366">
        <f t="shared" si="84"/>
        <v>-5</v>
      </c>
      <c r="F1366" t="s">
        <v>2121</v>
      </c>
      <c r="G1366" t="str">
        <f>IFERROR(VLOOKUP($A1366,Sheet2!$A$2:$C$397,2,FALSE),"C")</f>
        <v>B</v>
      </c>
      <c r="H1366">
        <f>IFERROR(VLOOKUP($A1366,Sheet2!$A$2:$C$397,3,FALSE),0)</f>
        <v>0.26403360999999997</v>
      </c>
      <c r="I1366">
        <f>VLOOKUP($G1366,Sheet2!$F$4:$G$16,2,FALSE)</f>
        <v>3</v>
      </c>
      <c r="J1366">
        <f t="shared" si="85"/>
        <v>45.132016804999999</v>
      </c>
      <c r="K1366">
        <f t="shared" si="86"/>
        <v>49.867983195000001</v>
      </c>
      <c r="L1366">
        <f t="shared" si="87"/>
        <v>-4.7359663900000015</v>
      </c>
    </row>
    <row r="1367" spans="1:12" x14ac:dyDescent="0.3">
      <c r="A1367" t="s">
        <v>366</v>
      </c>
      <c r="B1367" t="s">
        <v>1315</v>
      </c>
      <c r="C1367">
        <v>43</v>
      </c>
      <c r="D1367">
        <v>53</v>
      </c>
      <c r="E1367">
        <f t="shared" si="84"/>
        <v>-10</v>
      </c>
      <c r="F1367" t="s">
        <v>2121</v>
      </c>
      <c r="G1367" t="str">
        <f>IFERROR(VLOOKUP($A1367,Sheet2!$A$2:$C$397,2,FALSE),"C")</f>
        <v>A</v>
      </c>
      <c r="H1367">
        <f>IFERROR(VLOOKUP($A1367,Sheet2!$A$2:$C$397,3,FALSE),0)</f>
        <v>-1.5</v>
      </c>
      <c r="I1367">
        <f>VLOOKUP($G1367,Sheet2!$F$4:$G$16,2,FALSE)</f>
        <v>4</v>
      </c>
      <c r="J1367">
        <f t="shared" si="85"/>
        <v>42.25</v>
      </c>
      <c r="K1367">
        <f t="shared" si="86"/>
        <v>53.75</v>
      </c>
      <c r="L1367">
        <f t="shared" si="87"/>
        <v>-11.5</v>
      </c>
    </row>
    <row r="1368" spans="1:12" x14ac:dyDescent="0.3">
      <c r="A1368" t="s">
        <v>7</v>
      </c>
      <c r="B1368" t="s">
        <v>1315</v>
      </c>
      <c r="C1368">
        <v>47</v>
      </c>
      <c r="D1368">
        <v>52</v>
      </c>
      <c r="E1368">
        <f t="shared" si="84"/>
        <v>-5</v>
      </c>
      <c r="F1368" t="s">
        <v>2121</v>
      </c>
      <c r="G1368" t="str">
        <f>IFERROR(VLOOKUP($A1368,Sheet2!$A$2:$C$397,2,FALSE),"C")</f>
        <v>C+</v>
      </c>
      <c r="H1368">
        <f>IFERROR(VLOOKUP($A1368,Sheet2!$A$2:$C$397,3,FALSE),0)</f>
        <v>-1.4892512</v>
      </c>
      <c r="I1368">
        <f>VLOOKUP($G1368,Sheet2!$F$4:$G$16,2,FALSE)</f>
        <v>2.2999999999999998</v>
      </c>
      <c r="J1368">
        <f t="shared" si="85"/>
        <v>46.255374400000001</v>
      </c>
      <c r="K1368">
        <f t="shared" si="86"/>
        <v>52.744625599999999</v>
      </c>
      <c r="L1368">
        <f t="shared" si="87"/>
        <v>-6.4892511999999982</v>
      </c>
    </row>
    <row r="1369" spans="1:12" x14ac:dyDescent="0.3">
      <c r="A1369" t="s">
        <v>10</v>
      </c>
      <c r="B1369" t="s">
        <v>1315</v>
      </c>
      <c r="C1369">
        <v>39</v>
      </c>
      <c r="D1369">
        <v>54</v>
      </c>
      <c r="E1369">
        <f t="shared" si="84"/>
        <v>-15</v>
      </c>
      <c r="F1369" t="s">
        <v>2121</v>
      </c>
      <c r="G1369" t="str">
        <f>IFERROR(VLOOKUP($A1369,Sheet2!$A$2:$C$397,2,FALSE),"C")</f>
        <v>B+</v>
      </c>
      <c r="H1369">
        <f>IFERROR(VLOOKUP($A1369,Sheet2!$A$2:$C$397,3,FALSE),0)</f>
        <v>0.59550000000000003</v>
      </c>
      <c r="I1369">
        <f>VLOOKUP($G1369,Sheet2!$F$4:$G$16,2,FALSE)</f>
        <v>3.3</v>
      </c>
      <c r="J1369">
        <f t="shared" si="85"/>
        <v>39.297750000000001</v>
      </c>
      <c r="K1369">
        <f t="shared" si="86"/>
        <v>53.702249999999999</v>
      </c>
      <c r="L1369">
        <f t="shared" si="87"/>
        <v>-14.404499999999999</v>
      </c>
    </row>
    <row r="1370" spans="1:12" x14ac:dyDescent="0.3">
      <c r="A1370" t="s">
        <v>14</v>
      </c>
      <c r="B1370" t="s">
        <v>1987</v>
      </c>
      <c r="C1370">
        <v>44</v>
      </c>
      <c r="D1370">
        <v>50</v>
      </c>
      <c r="E1370">
        <f t="shared" si="84"/>
        <v>-6</v>
      </c>
      <c r="F1370" t="s">
        <v>2121</v>
      </c>
      <c r="G1370" t="str">
        <f>IFERROR(VLOOKUP($A1370,Sheet2!$A$2:$C$397,2,FALSE),"C")</f>
        <v>B</v>
      </c>
      <c r="H1370">
        <f>IFERROR(VLOOKUP($A1370,Sheet2!$A$2:$C$397,3,FALSE),0)</f>
        <v>0.26406832000000002</v>
      </c>
      <c r="I1370">
        <f>VLOOKUP($G1370,Sheet2!$F$4:$G$16,2,FALSE)</f>
        <v>3</v>
      </c>
      <c r="J1370">
        <f t="shared" si="85"/>
        <v>44.132034160000003</v>
      </c>
      <c r="K1370">
        <f t="shared" si="86"/>
        <v>49.867965839999997</v>
      </c>
      <c r="L1370">
        <f t="shared" si="87"/>
        <v>-5.7359316799999931</v>
      </c>
    </row>
    <row r="1371" spans="1:12" x14ac:dyDescent="0.3">
      <c r="A1371" t="s">
        <v>0</v>
      </c>
      <c r="B1371" t="s">
        <v>1987</v>
      </c>
      <c r="C1371">
        <v>40</v>
      </c>
      <c r="D1371">
        <v>57</v>
      </c>
      <c r="E1371">
        <f t="shared" si="84"/>
        <v>-17</v>
      </c>
      <c r="F1371" t="s">
        <v>2121</v>
      </c>
      <c r="G1371" t="str">
        <f>IFERROR(VLOOKUP($A1371,Sheet2!$A$2:$C$397,2,FALSE),"C")</f>
        <v>B</v>
      </c>
      <c r="H1371">
        <f>IFERROR(VLOOKUP($A1371,Sheet2!$A$2:$C$397,3,FALSE),0)</f>
        <v>-0.90473683999999999</v>
      </c>
      <c r="I1371">
        <f>VLOOKUP($G1371,Sheet2!$F$4:$G$16,2,FALSE)</f>
        <v>3</v>
      </c>
      <c r="J1371">
        <f t="shared" si="85"/>
        <v>39.547631580000001</v>
      </c>
      <c r="K1371">
        <f t="shared" si="86"/>
        <v>57.452368419999999</v>
      </c>
      <c r="L1371">
        <f t="shared" si="87"/>
        <v>-17.904736839999998</v>
      </c>
    </row>
    <row r="1372" spans="1:12" x14ac:dyDescent="0.3">
      <c r="A1372" t="s">
        <v>12</v>
      </c>
      <c r="B1372" t="s">
        <v>1318</v>
      </c>
      <c r="C1372">
        <v>39</v>
      </c>
      <c r="D1372">
        <v>56</v>
      </c>
      <c r="E1372">
        <f t="shared" si="84"/>
        <v>-17</v>
      </c>
      <c r="F1372" t="s">
        <v>2121</v>
      </c>
      <c r="G1372" t="str">
        <f>IFERROR(VLOOKUP($A1372,Sheet2!$A$2:$C$397,2,FALSE),"C")</f>
        <v>A</v>
      </c>
      <c r="H1372">
        <f>IFERROR(VLOOKUP($A1372,Sheet2!$A$2:$C$397,3,FALSE),0)</f>
        <v>-0.45775194000000002</v>
      </c>
      <c r="I1372">
        <f>VLOOKUP($G1372,Sheet2!$F$4:$G$16,2,FALSE)</f>
        <v>4</v>
      </c>
      <c r="J1372">
        <f t="shared" si="85"/>
        <v>38.771124030000003</v>
      </c>
      <c r="K1372">
        <f t="shared" si="86"/>
        <v>56.228875969999997</v>
      </c>
      <c r="L1372">
        <f t="shared" si="87"/>
        <v>-17.457751939999994</v>
      </c>
    </row>
    <row r="1373" spans="1:12" x14ac:dyDescent="0.3">
      <c r="A1373" t="s">
        <v>16</v>
      </c>
      <c r="B1373" t="s">
        <v>1320</v>
      </c>
      <c r="C1373">
        <v>45</v>
      </c>
      <c r="D1373">
        <v>53</v>
      </c>
      <c r="E1373">
        <f t="shared" si="84"/>
        <v>-8</v>
      </c>
      <c r="F1373" t="s">
        <v>2121</v>
      </c>
      <c r="G1373" t="str">
        <f>IFERROR(VLOOKUP($A1373,Sheet2!$A$2:$C$397,2,FALSE),"C")</f>
        <v>B</v>
      </c>
      <c r="H1373">
        <f>IFERROR(VLOOKUP($A1373,Sheet2!$A$2:$C$397,3,FALSE),0)</f>
        <v>0.26403360999999997</v>
      </c>
      <c r="I1373">
        <f>VLOOKUP($G1373,Sheet2!$F$4:$G$16,2,FALSE)</f>
        <v>3</v>
      </c>
      <c r="J1373">
        <f t="shared" si="85"/>
        <v>45.132016804999999</v>
      </c>
      <c r="K1373">
        <f t="shared" si="86"/>
        <v>52.867983195000001</v>
      </c>
      <c r="L1373">
        <f t="shared" si="87"/>
        <v>-7.7359663900000015</v>
      </c>
    </row>
    <row r="1374" spans="1:12" x14ac:dyDescent="0.3">
      <c r="A1374" t="s">
        <v>10</v>
      </c>
      <c r="B1374" t="s">
        <v>1320</v>
      </c>
      <c r="C1374">
        <v>40</v>
      </c>
      <c r="D1374">
        <v>54</v>
      </c>
      <c r="E1374">
        <f t="shared" si="84"/>
        <v>-14</v>
      </c>
      <c r="F1374" t="s">
        <v>2121</v>
      </c>
      <c r="G1374" t="str">
        <f>IFERROR(VLOOKUP($A1374,Sheet2!$A$2:$C$397,2,FALSE),"C")</f>
        <v>B+</v>
      </c>
      <c r="H1374">
        <f>IFERROR(VLOOKUP($A1374,Sheet2!$A$2:$C$397,3,FALSE),0)</f>
        <v>0.59550000000000003</v>
      </c>
      <c r="I1374">
        <f>VLOOKUP($G1374,Sheet2!$F$4:$G$16,2,FALSE)</f>
        <v>3.3</v>
      </c>
      <c r="J1374">
        <f t="shared" si="85"/>
        <v>40.297750000000001</v>
      </c>
      <c r="K1374">
        <f t="shared" si="86"/>
        <v>53.702249999999999</v>
      </c>
      <c r="L1374">
        <f t="shared" si="87"/>
        <v>-13.404499999999999</v>
      </c>
    </row>
    <row r="1375" spans="1:12" x14ac:dyDescent="0.3">
      <c r="A1375" t="s">
        <v>7</v>
      </c>
      <c r="B1375" t="s">
        <v>1320</v>
      </c>
      <c r="C1375">
        <v>48</v>
      </c>
      <c r="D1375">
        <v>51</v>
      </c>
      <c r="E1375">
        <f t="shared" si="84"/>
        <v>-3</v>
      </c>
      <c r="F1375" t="s">
        <v>2121</v>
      </c>
      <c r="G1375" t="str">
        <f>IFERROR(VLOOKUP($A1375,Sheet2!$A$2:$C$397,2,FALSE),"C")</f>
        <v>C+</v>
      </c>
      <c r="H1375">
        <f>IFERROR(VLOOKUP($A1375,Sheet2!$A$2:$C$397,3,FALSE),0)</f>
        <v>-1.4892512</v>
      </c>
      <c r="I1375">
        <f>VLOOKUP($G1375,Sheet2!$F$4:$G$16,2,FALSE)</f>
        <v>2.2999999999999998</v>
      </c>
      <c r="J1375">
        <f t="shared" si="85"/>
        <v>47.255374400000001</v>
      </c>
      <c r="K1375">
        <f t="shared" si="86"/>
        <v>51.744625599999999</v>
      </c>
      <c r="L1375">
        <f t="shared" si="87"/>
        <v>-4.4892511999999982</v>
      </c>
    </row>
    <row r="1376" spans="1:12" x14ac:dyDescent="0.3">
      <c r="A1376" t="s">
        <v>15</v>
      </c>
      <c r="B1376" t="s">
        <v>1323</v>
      </c>
      <c r="C1376">
        <v>40</v>
      </c>
      <c r="D1376">
        <v>55</v>
      </c>
      <c r="E1376">
        <f t="shared" si="84"/>
        <v>-15</v>
      </c>
      <c r="F1376" t="s">
        <v>2121</v>
      </c>
      <c r="G1376" t="str">
        <f>IFERROR(VLOOKUP($A1376,Sheet2!$A$2:$C$397,2,FALSE),"C")</f>
        <v>A-</v>
      </c>
      <c r="H1376">
        <f>IFERROR(VLOOKUP($A1376,Sheet2!$A$2:$C$397,3,FALSE),0)</f>
        <v>6.8150290000000002E-2</v>
      </c>
      <c r="I1376">
        <f>VLOOKUP($G1376,Sheet2!$F$4:$G$16,2,FALSE)</f>
        <v>3.7</v>
      </c>
      <c r="J1376">
        <f t="shared" si="85"/>
        <v>40.034075145000003</v>
      </c>
      <c r="K1376">
        <f t="shared" si="86"/>
        <v>54.965924854999997</v>
      </c>
      <c r="L1376">
        <f t="shared" si="87"/>
        <v>-14.931849709999995</v>
      </c>
    </row>
    <row r="1377" spans="1:12" x14ac:dyDescent="0.3">
      <c r="A1377" t="s">
        <v>0</v>
      </c>
      <c r="B1377" t="s">
        <v>1988</v>
      </c>
      <c r="C1377">
        <v>40</v>
      </c>
      <c r="D1377">
        <v>57</v>
      </c>
      <c r="E1377">
        <f t="shared" si="84"/>
        <v>-17</v>
      </c>
      <c r="F1377" t="s">
        <v>2121</v>
      </c>
      <c r="G1377" t="str">
        <f>IFERROR(VLOOKUP($A1377,Sheet2!$A$2:$C$397,2,FALSE),"C")</f>
        <v>B</v>
      </c>
      <c r="H1377">
        <f>IFERROR(VLOOKUP($A1377,Sheet2!$A$2:$C$397,3,FALSE),0)</f>
        <v>-0.90473683999999999</v>
      </c>
      <c r="I1377">
        <f>VLOOKUP($G1377,Sheet2!$F$4:$G$16,2,FALSE)</f>
        <v>3</v>
      </c>
      <c r="J1377">
        <f t="shared" si="85"/>
        <v>39.547631580000001</v>
      </c>
      <c r="K1377">
        <f t="shared" si="86"/>
        <v>57.452368419999999</v>
      </c>
      <c r="L1377">
        <f t="shared" si="87"/>
        <v>-17.904736839999998</v>
      </c>
    </row>
    <row r="1378" spans="1:12" x14ac:dyDescent="0.3">
      <c r="A1378" t="s">
        <v>3</v>
      </c>
      <c r="B1378" t="s">
        <v>1324</v>
      </c>
      <c r="C1378">
        <v>35</v>
      </c>
      <c r="D1378">
        <v>58</v>
      </c>
      <c r="E1378">
        <f t="shared" si="84"/>
        <v>-23</v>
      </c>
      <c r="F1378" t="s">
        <v>2121</v>
      </c>
      <c r="G1378" t="str">
        <f>IFERROR(VLOOKUP($A1378,Sheet2!$A$2:$C$397,2,FALSE),"C")</f>
        <v>A-</v>
      </c>
      <c r="H1378">
        <f>IFERROR(VLOOKUP($A1378,Sheet2!$A$2:$C$397,3,FALSE),0)</f>
        <v>-0.78254902000000004</v>
      </c>
      <c r="I1378">
        <f>VLOOKUP($G1378,Sheet2!$F$4:$G$16,2,FALSE)</f>
        <v>3.7</v>
      </c>
      <c r="J1378">
        <f t="shared" si="85"/>
        <v>34.608725489999998</v>
      </c>
      <c r="K1378">
        <f t="shared" si="86"/>
        <v>58.391274510000002</v>
      </c>
      <c r="L1378">
        <f t="shared" si="87"/>
        <v>-23.782549020000005</v>
      </c>
    </row>
    <row r="1379" spans="1:12" x14ac:dyDescent="0.3">
      <c r="A1379" t="s">
        <v>354</v>
      </c>
      <c r="B1379" t="s">
        <v>1326</v>
      </c>
      <c r="C1379">
        <v>44</v>
      </c>
      <c r="D1379">
        <v>48</v>
      </c>
      <c r="E1379">
        <f t="shared" si="84"/>
        <v>-4</v>
      </c>
      <c r="F1379" t="s">
        <v>2121</v>
      </c>
      <c r="G1379" t="str">
        <f>IFERROR(VLOOKUP($A1379,Sheet2!$A$2:$C$397,2,FALSE),"C")</f>
        <v>A+</v>
      </c>
      <c r="H1379">
        <f>IFERROR(VLOOKUP($A1379,Sheet2!$A$2:$C$397,3,FALSE),0)</f>
        <v>0.2</v>
      </c>
      <c r="I1379">
        <f>VLOOKUP($G1379,Sheet2!$F$4:$G$16,2,FALSE)</f>
        <v>4</v>
      </c>
      <c r="J1379">
        <f t="shared" si="85"/>
        <v>44.1</v>
      </c>
      <c r="K1379">
        <f t="shared" si="86"/>
        <v>47.9</v>
      </c>
      <c r="L1379">
        <f t="shared" si="87"/>
        <v>-3.7999999999999972</v>
      </c>
    </row>
    <row r="1380" spans="1:12" x14ac:dyDescent="0.3">
      <c r="A1380" t="s">
        <v>16</v>
      </c>
      <c r="B1380" t="s">
        <v>1326</v>
      </c>
      <c r="C1380">
        <v>44</v>
      </c>
      <c r="D1380">
        <v>53</v>
      </c>
      <c r="E1380">
        <f t="shared" si="84"/>
        <v>-9</v>
      </c>
      <c r="F1380" t="s">
        <v>2121</v>
      </c>
      <c r="G1380" t="str">
        <f>IFERROR(VLOOKUP($A1380,Sheet2!$A$2:$C$397,2,FALSE),"C")</f>
        <v>B</v>
      </c>
      <c r="H1380">
        <f>IFERROR(VLOOKUP($A1380,Sheet2!$A$2:$C$397,3,FALSE),0)</f>
        <v>0.26403360999999997</v>
      </c>
      <c r="I1380">
        <f>VLOOKUP($G1380,Sheet2!$F$4:$G$16,2,FALSE)</f>
        <v>3</v>
      </c>
      <c r="J1380">
        <f t="shared" si="85"/>
        <v>44.132016804999999</v>
      </c>
      <c r="K1380">
        <f t="shared" si="86"/>
        <v>52.867983195000001</v>
      </c>
      <c r="L1380">
        <f t="shared" si="87"/>
        <v>-8.7359663900000015</v>
      </c>
    </row>
    <row r="1381" spans="1:12" x14ac:dyDescent="0.3">
      <c r="A1381" t="s">
        <v>7</v>
      </c>
      <c r="B1381" t="s">
        <v>1326</v>
      </c>
      <c r="C1381">
        <v>44</v>
      </c>
      <c r="D1381">
        <v>54</v>
      </c>
      <c r="E1381">
        <f t="shared" si="84"/>
        <v>-10</v>
      </c>
      <c r="F1381" t="s">
        <v>2121</v>
      </c>
      <c r="G1381" t="str">
        <f>IFERROR(VLOOKUP($A1381,Sheet2!$A$2:$C$397,2,FALSE),"C")</f>
        <v>C+</v>
      </c>
      <c r="H1381">
        <f>IFERROR(VLOOKUP($A1381,Sheet2!$A$2:$C$397,3,FALSE),0)</f>
        <v>-1.4892512</v>
      </c>
      <c r="I1381">
        <f>VLOOKUP($G1381,Sheet2!$F$4:$G$16,2,FALSE)</f>
        <v>2.2999999999999998</v>
      </c>
      <c r="J1381">
        <f t="shared" si="85"/>
        <v>43.255374400000001</v>
      </c>
      <c r="K1381">
        <f t="shared" si="86"/>
        <v>54.744625599999999</v>
      </c>
      <c r="L1381">
        <f t="shared" si="87"/>
        <v>-11.489251199999998</v>
      </c>
    </row>
    <row r="1382" spans="1:12" x14ac:dyDescent="0.3">
      <c r="A1382" t="s">
        <v>10</v>
      </c>
      <c r="B1382" t="s">
        <v>1326</v>
      </c>
      <c r="C1382">
        <v>41</v>
      </c>
      <c r="D1382">
        <v>53</v>
      </c>
      <c r="E1382">
        <f t="shared" si="84"/>
        <v>-12</v>
      </c>
      <c r="F1382" t="s">
        <v>2121</v>
      </c>
      <c r="G1382" t="str">
        <f>IFERROR(VLOOKUP($A1382,Sheet2!$A$2:$C$397,2,FALSE),"C")</f>
        <v>B+</v>
      </c>
      <c r="H1382">
        <f>IFERROR(VLOOKUP($A1382,Sheet2!$A$2:$C$397,3,FALSE),0)</f>
        <v>0.59550000000000003</v>
      </c>
      <c r="I1382">
        <f>VLOOKUP($G1382,Sheet2!$F$4:$G$16,2,FALSE)</f>
        <v>3.3</v>
      </c>
      <c r="J1382">
        <f t="shared" si="85"/>
        <v>41.297750000000001</v>
      </c>
      <c r="K1382">
        <f t="shared" si="86"/>
        <v>52.702249999999999</v>
      </c>
      <c r="L1382">
        <f t="shared" si="87"/>
        <v>-11.404499999999999</v>
      </c>
    </row>
    <row r="1383" spans="1:12" x14ac:dyDescent="0.3">
      <c r="A1383" t="s">
        <v>0</v>
      </c>
      <c r="B1383" t="s">
        <v>1989</v>
      </c>
      <c r="C1383">
        <v>38</v>
      </c>
      <c r="D1383">
        <v>58</v>
      </c>
      <c r="E1383">
        <f t="shared" si="84"/>
        <v>-20</v>
      </c>
      <c r="F1383" t="s">
        <v>2121</v>
      </c>
      <c r="G1383" t="str">
        <f>IFERROR(VLOOKUP($A1383,Sheet2!$A$2:$C$397,2,FALSE),"C")</f>
        <v>B</v>
      </c>
      <c r="H1383">
        <f>IFERROR(VLOOKUP($A1383,Sheet2!$A$2:$C$397,3,FALSE),0)</f>
        <v>-0.90473683999999999</v>
      </c>
      <c r="I1383">
        <f>VLOOKUP($G1383,Sheet2!$F$4:$G$16,2,FALSE)</f>
        <v>3</v>
      </c>
      <c r="J1383">
        <f t="shared" si="85"/>
        <v>37.547631580000001</v>
      </c>
      <c r="K1383">
        <f t="shared" si="86"/>
        <v>58.452368419999999</v>
      </c>
      <c r="L1383">
        <f t="shared" si="87"/>
        <v>-20.904736839999998</v>
      </c>
    </row>
    <row r="1384" spans="1:12" x14ac:dyDescent="0.3">
      <c r="A1384" t="s">
        <v>366</v>
      </c>
      <c r="B1384" t="s">
        <v>1330</v>
      </c>
      <c r="C1384">
        <v>45</v>
      </c>
      <c r="D1384">
        <v>53</v>
      </c>
      <c r="E1384">
        <f t="shared" si="84"/>
        <v>-8</v>
      </c>
      <c r="F1384" t="s">
        <v>2121</v>
      </c>
      <c r="G1384" t="str">
        <f>IFERROR(VLOOKUP($A1384,Sheet2!$A$2:$C$397,2,FALSE),"C")</f>
        <v>A</v>
      </c>
      <c r="H1384">
        <f>IFERROR(VLOOKUP($A1384,Sheet2!$A$2:$C$397,3,FALSE),0)</f>
        <v>-1.5</v>
      </c>
      <c r="I1384">
        <f>VLOOKUP($G1384,Sheet2!$F$4:$G$16,2,FALSE)</f>
        <v>4</v>
      </c>
      <c r="J1384">
        <f t="shared" si="85"/>
        <v>44.25</v>
      </c>
      <c r="K1384">
        <f t="shared" si="86"/>
        <v>53.75</v>
      </c>
      <c r="L1384">
        <f t="shared" si="87"/>
        <v>-9.5</v>
      </c>
    </row>
    <row r="1385" spans="1:12" x14ac:dyDescent="0.3">
      <c r="A1385" t="s">
        <v>16</v>
      </c>
      <c r="B1385" t="s">
        <v>1330</v>
      </c>
      <c r="C1385">
        <v>43</v>
      </c>
      <c r="D1385">
        <v>54</v>
      </c>
      <c r="E1385">
        <f t="shared" si="84"/>
        <v>-11</v>
      </c>
      <c r="F1385" t="s">
        <v>2121</v>
      </c>
      <c r="G1385" t="str">
        <f>IFERROR(VLOOKUP($A1385,Sheet2!$A$2:$C$397,2,FALSE),"C")</f>
        <v>B</v>
      </c>
      <c r="H1385">
        <f>IFERROR(VLOOKUP($A1385,Sheet2!$A$2:$C$397,3,FALSE),0)</f>
        <v>0.26403360999999997</v>
      </c>
      <c r="I1385">
        <f>VLOOKUP($G1385,Sheet2!$F$4:$G$16,2,FALSE)</f>
        <v>3</v>
      </c>
      <c r="J1385">
        <f t="shared" si="85"/>
        <v>43.132016804999999</v>
      </c>
      <c r="K1385">
        <f t="shared" si="86"/>
        <v>53.867983195000001</v>
      </c>
      <c r="L1385">
        <f t="shared" si="87"/>
        <v>-10.735966390000002</v>
      </c>
    </row>
    <row r="1386" spans="1:12" x14ac:dyDescent="0.3">
      <c r="A1386" t="s">
        <v>10</v>
      </c>
      <c r="B1386" t="s">
        <v>1330</v>
      </c>
      <c r="C1386">
        <v>37</v>
      </c>
      <c r="D1386">
        <v>59</v>
      </c>
      <c r="E1386">
        <f t="shared" si="84"/>
        <v>-22</v>
      </c>
      <c r="F1386" t="s">
        <v>2121</v>
      </c>
      <c r="G1386" t="str">
        <f>IFERROR(VLOOKUP($A1386,Sheet2!$A$2:$C$397,2,FALSE),"C")</f>
        <v>B+</v>
      </c>
      <c r="H1386">
        <f>IFERROR(VLOOKUP($A1386,Sheet2!$A$2:$C$397,3,FALSE),0)</f>
        <v>0.59550000000000003</v>
      </c>
      <c r="I1386">
        <f>VLOOKUP($G1386,Sheet2!$F$4:$G$16,2,FALSE)</f>
        <v>3.3</v>
      </c>
      <c r="J1386">
        <f t="shared" si="85"/>
        <v>37.297750000000001</v>
      </c>
      <c r="K1386">
        <f t="shared" si="86"/>
        <v>58.702249999999999</v>
      </c>
      <c r="L1386">
        <f t="shared" si="87"/>
        <v>-21.404499999999999</v>
      </c>
    </row>
    <row r="1387" spans="1:12" x14ac:dyDescent="0.3">
      <c r="A1387" t="s">
        <v>15</v>
      </c>
      <c r="B1387" t="s">
        <v>1330</v>
      </c>
      <c r="C1387">
        <v>36</v>
      </c>
      <c r="D1387">
        <v>58</v>
      </c>
      <c r="E1387">
        <f t="shared" si="84"/>
        <v>-22</v>
      </c>
      <c r="F1387" t="s">
        <v>2121</v>
      </c>
      <c r="G1387" t="str">
        <f>IFERROR(VLOOKUP($A1387,Sheet2!$A$2:$C$397,2,FALSE),"C")</f>
        <v>A-</v>
      </c>
      <c r="H1387">
        <f>IFERROR(VLOOKUP($A1387,Sheet2!$A$2:$C$397,3,FALSE),0)</f>
        <v>6.8150290000000002E-2</v>
      </c>
      <c r="I1387">
        <f>VLOOKUP($G1387,Sheet2!$F$4:$G$16,2,FALSE)</f>
        <v>3.7</v>
      </c>
      <c r="J1387">
        <f t="shared" si="85"/>
        <v>36.034075145000003</v>
      </c>
      <c r="K1387">
        <f t="shared" si="86"/>
        <v>57.965924854999997</v>
      </c>
      <c r="L1387">
        <f t="shared" si="87"/>
        <v>-21.931849709999995</v>
      </c>
    </row>
    <row r="1388" spans="1:12" x14ac:dyDescent="0.3">
      <c r="A1388" t="s">
        <v>7</v>
      </c>
      <c r="B1388" t="s">
        <v>1330</v>
      </c>
      <c r="C1388">
        <v>44</v>
      </c>
      <c r="D1388">
        <v>55</v>
      </c>
      <c r="E1388">
        <f t="shared" si="84"/>
        <v>-11</v>
      </c>
      <c r="F1388" t="s">
        <v>2121</v>
      </c>
      <c r="G1388" t="str">
        <f>IFERROR(VLOOKUP($A1388,Sheet2!$A$2:$C$397,2,FALSE),"C")</f>
        <v>C+</v>
      </c>
      <c r="H1388">
        <f>IFERROR(VLOOKUP($A1388,Sheet2!$A$2:$C$397,3,FALSE),0)</f>
        <v>-1.4892512</v>
      </c>
      <c r="I1388">
        <f>VLOOKUP($G1388,Sheet2!$F$4:$G$16,2,FALSE)</f>
        <v>2.2999999999999998</v>
      </c>
      <c r="J1388">
        <f t="shared" si="85"/>
        <v>43.255374400000001</v>
      </c>
      <c r="K1388">
        <f t="shared" si="86"/>
        <v>55.744625599999999</v>
      </c>
      <c r="L1388">
        <f t="shared" si="87"/>
        <v>-12.489251199999998</v>
      </c>
    </row>
    <row r="1389" spans="1:12" x14ac:dyDescent="0.3">
      <c r="A1389" t="s">
        <v>0</v>
      </c>
      <c r="B1389" t="s">
        <v>1990</v>
      </c>
      <c r="C1389">
        <v>36</v>
      </c>
      <c r="D1389">
        <v>59</v>
      </c>
      <c r="E1389">
        <f t="shared" si="84"/>
        <v>-23</v>
      </c>
      <c r="F1389" t="s">
        <v>2121</v>
      </c>
      <c r="G1389" t="str">
        <f>IFERROR(VLOOKUP($A1389,Sheet2!$A$2:$C$397,2,FALSE),"C")</f>
        <v>B</v>
      </c>
      <c r="H1389">
        <f>IFERROR(VLOOKUP($A1389,Sheet2!$A$2:$C$397,3,FALSE),0)</f>
        <v>-0.90473683999999999</v>
      </c>
      <c r="I1389">
        <f>VLOOKUP($G1389,Sheet2!$F$4:$G$16,2,FALSE)</f>
        <v>3</v>
      </c>
      <c r="J1389">
        <f t="shared" si="85"/>
        <v>35.547631580000001</v>
      </c>
      <c r="K1389">
        <f t="shared" si="86"/>
        <v>59.452368419999999</v>
      </c>
      <c r="L1389">
        <f t="shared" si="87"/>
        <v>-23.904736839999998</v>
      </c>
    </row>
    <row r="1390" spans="1:12" x14ac:dyDescent="0.3">
      <c r="A1390" t="s">
        <v>254</v>
      </c>
      <c r="B1390" t="s">
        <v>1991</v>
      </c>
      <c r="C1390">
        <v>44</v>
      </c>
      <c r="D1390">
        <v>56</v>
      </c>
      <c r="E1390">
        <f t="shared" si="84"/>
        <v>-12</v>
      </c>
      <c r="F1390" t="s">
        <v>2121</v>
      </c>
      <c r="G1390" t="str">
        <f>IFERROR(VLOOKUP($A1390,Sheet2!$A$2:$C$397,2,FALSE),"C")</f>
        <v>C+</v>
      </c>
      <c r="H1390">
        <f>IFERROR(VLOOKUP($A1390,Sheet2!$A$2:$C$397,3,FALSE),0)</f>
        <v>-1.5215757999999999</v>
      </c>
      <c r="I1390">
        <f>VLOOKUP($G1390,Sheet2!$F$4:$G$16,2,FALSE)</f>
        <v>2.2999999999999998</v>
      </c>
      <c r="J1390">
        <f t="shared" si="85"/>
        <v>43.239212100000003</v>
      </c>
      <c r="K1390">
        <f t="shared" si="86"/>
        <v>56.760787899999997</v>
      </c>
      <c r="L1390">
        <f t="shared" si="87"/>
        <v>-13.521575799999994</v>
      </c>
    </row>
    <row r="1391" spans="1:12" x14ac:dyDescent="0.3">
      <c r="A1391" t="s">
        <v>13</v>
      </c>
      <c r="B1391" t="s">
        <v>1333</v>
      </c>
      <c r="C1391">
        <v>38</v>
      </c>
      <c r="D1391">
        <v>58</v>
      </c>
      <c r="E1391">
        <f t="shared" si="84"/>
        <v>-20</v>
      </c>
      <c r="F1391" t="s">
        <v>2121</v>
      </c>
      <c r="G1391" t="str">
        <f>IFERROR(VLOOKUP($A1391,Sheet2!$A$2:$C$397,2,FALSE),"C")</f>
        <v>A+</v>
      </c>
      <c r="H1391">
        <f>IFERROR(VLOOKUP($A1391,Sheet2!$A$2:$C$397,3,FALSE),0)</f>
        <v>0.61341175999999997</v>
      </c>
      <c r="I1391">
        <f>VLOOKUP($G1391,Sheet2!$F$4:$G$16,2,FALSE)</f>
        <v>4</v>
      </c>
      <c r="J1391">
        <f t="shared" si="85"/>
        <v>38.306705880000003</v>
      </c>
      <c r="K1391">
        <f t="shared" si="86"/>
        <v>57.693294119999997</v>
      </c>
      <c r="L1391">
        <f t="shared" si="87"/>
        <v>-19.386588239999995</v>
      </c>
    </row>
    <row r="1392" spans="1:12" x14ac:dyDescent="0.3">
      <c r="A1392" t="s">
        <v>9</v>
      </c>
      <c r="B1392" t="s">
        <v>1333</v>
      </c>
      <c r="C1392">
        <v>43</v>
      </c>
      <c r="D1392">
        <v>53</v>
      </c>
      <c r="E1392">
        <f t="shared" si="84"/>
        <v>-10</v>
      </c>
      <c r="F1392" t="s">
        <v>2121</v>
      </c>
      <c r="G1392" t="str">
        <f>IFERROR(VLOOKUP($A1392,Sheet2!$A$2:$C$397,2,FALSE),"C")</f>
        <v>B+</v>
      </c>
      <c r="H1392">
        <f>IFERROR(VLOOKUP($A1392,Sheet2!$A$2:$C$397,3,FALSE),0)</f>
        <v>6.0699999999999997E-2</v>
      </c>
      <c r="I1392">
        <f>VLOOKUP($G1392,Sheet2!$F$4:$G$16,2,FALSE)</f>
        <v>3.3</v>
      </c>
      <c r="J1392">
        <f t="shared" si="85"/>
        <v>43.030349999999999</v>
      </c>
      <c r="K1392">
        <f t="shared" si="86"/>
        <v>52.969650000000001</v>
      </c>
      <c r="L1392">
        <f t="shared" si="87"/>
        <v>-9.9393000000000029</v>
      </c>
    </row>
    <row r="1393" spans="1:12" x14ac:dyDescent="0.3">
      <c r="A1393" t="s">
        <v>16</v>
      </c>
      <c r="B1393" t="s">
        <v>1335</v>
      </c>
      <c r="C1393">
        <v>42</v>
      </c>
      <c r="D1393">
        <v>54</v>
      </c>
      <c r="E1393">
        <f t="shared" si="84"/>
        <v>-12</v>
      </c>
      <c r="F1393" t="s">
        <v>2121</v>
      </c>
      <c r="G1393" t="str">
        <f>IFERROR(VLOOKUP($A1393,Sheet2!$A$2:$C$397,2,FALSE),"C")</f>
        <v>B</v>
      </c>
      <c r="H1393">
        <f>IFERROR(VLOOKUP($A1393,Sheet2!$A$2:$C$397,3,FALSE),0)</f>
        <v>0.26403360999999997</v>
      </c>
      <c r="I1393">
        <f>VLOOKUP($G1393,Sheet2!$F$4:$G$16,2,FALSE)</f>
        <v>3</v>
      </c>
      <c r="J1393">
        <f t="shared" si="85"/>
        <v>42.132016804999999</v>
      </c>
      <c r="K1393">
        <f t="shared" si="86"/>
        <v>53.867983195000001</v>
      </c>
      <c r="L1393">
        <f t="shared" si="87"/>
        <v>-11.735966390000002</v>
      </c>
    </row>
    <row r="1394" spans="1:12" x14ac:dyDescent="0.3">
      <c r="A1394" t="s">
        <v>4</v>
      </c>
      <c r="B1394" t="s">
        <v>1334</v>
      </c>
      <c r="C1394">
        <v>39</v>
      </c>
      <c r="D1394">
        <v>57</v>
      </c>
      <c r="E1394">
        <f t="shared" si="84"/>
        <v>-18</v>
      </c>
      <c r="F1394" t="s">
        <v>2121</v>
      </c>
      <c r="G1394" t="str">
        <f>IFERROR(VLOOKUP($A1394,Sheet2!$A$2:$C$397,2,FALSE),"C")</f>
        <v>A-</v>
      </c>
      <c r="H1394">
        <f>IFERROR(VLOOKUP($A1394,Sheet2!$A$2:$C$397,3,FALSE),0)</f>
        <v>0.80923076999999999</v>
      </c>
      <c r="I1394">
        <f>VLOOKUP($G1394,Sheet2!$F$4:$G$16,2,FALSE)</f>
        <v>3.7</v>
      </c>
      <c r="J1394">
        <f t="shared" si="85"/>
        <v>39.404615385</v>
      </c>
      <c r="K1394">
        <f t="shared" si="86"/>
        <v>56.595384615</v>
      </c>
      <c r="L1394">
        <f t="shared" si="87"/>
        <v>-17.190769230000001</v>
      </c>
    </row>
    <row r="1395" spans="1:12" x14ac:dyDescent="0.3">
      <c r="A1395" t="s">
        <v>254</v>
      </c>
      <c r="B1395" t="s">
        <v>1335</v>
      </c>
      <c r="C1395">
        <v>42</v>
      </c>
      <c r="D1395">
        <v>58</v>
      </c>
      <c r="E1395">
        <f t="shared" si="84"/>
        <v>-16</v>
      </c>
      <c r="F1395" t="s">
        <v>2121</v>
      </c>
      <c r="G1395" t="str">
        <f>IFERROR(VLOOKUP($A1395,Sheet2!$A$2:$C$397,2,FALSE),"C")</f>
        <v>C+</v>
      </c>
      <c r="H1395">
        <f>IFERROR(VLOOKUP($A1395,Sheet2!$A$2:$C$397,3,FALSE),0)</f>
        <v>-1.5215757999999999</v>
      </c>
      <c r="I1395">
        <f>VLOOKUP($G1395,Sheet2!$F$4:$G$16,2,FALSE)</f>
        <v>2.2999999999999998</v>
      </c>
      <c r="J1395">
        <f t="shared" si="85"/>
        <v>41.239212100000003</v>
      </c>
      <c r="K1395">
        <f t="shared" si="86"/>
        <v>58.760787899999997</v>
      </c>
      <c r="L1395">
        <f t="shared" si="87"/>
        <v>-17.521575799999994</v>
      </c>
    </row>
    <row r="1396" spans="1:12" x14ac:dyDescent="0.3">
      <c r="A1396" t="s">
        <v>5</v>
      </c>
      <c r="B1396" t="s">
        <v>1335</v>
      </c>
      <c r="C1396">
        <v>37</v>
      </c>
      <c r="D1396">
        <v>58</v>
      </c>
      <c r="E1396">
        <f t="shared" si="84"/>
        <v>-21</v>
      </c>
      <c r="F1396" t="s">
        <v>2121</v>
      </c>
      <c r="G1396" t="str">
        <f>IFERROR(VLOOKUP($A1396,Sheet2!$A$2:$C$397,2,FALSE),"C")</f>
        <v>A-</v>
      </c>
      <c r="H1396">
        <f>IFERROR(VLOOKUP($A1396,Sheet2!$A$2:$C$397,3,FALSE),0)</f>
        <v>0.43547944999999999</v>
      </c>
      <c r="I1396">
        <f>VLOOKUP($G1396,Sheet2!$F$4:$G$16,2,FALSE)</f>
        <v>3.7</v>
      </c>
      <c r="J1396">
        <f t="shared" si="85"/>
        <v>37.217739725000001</v>
      </c>
      <c r="K1396">
        <f t="shared" si="86"/>
        <v>57.782260274999999</v>
      </c>
      <c r="L1396">
        <f t="shared" si="87"/>
        <v>-20.564520549999997</v>
      </c>
    </row>
    <row r="1397" spans="1:12" x14ac:dyDescent="0.3">
      <c r="A1397" t="s">
        <v>15</v>
      </c>
      <c r="B1397" t="s">
        <v>1335</v>
      </c>
      <c r="C1397">
        <v>38</v>
      </c>
      <c r="D1397">
        <v>57</v>
      </c>
      <c r="E1397">
        <f t="shared" si="84"/>
        <v>-19</v>
      </c>
      <c r="F1397" t="s">
        <v>2121</v>
      </c>
      <c r="G1397" t="str">
        <f>IFERROR(VLOOKUP($A1397,Sheet2!$A$2:$C$397,2,FALSE),"C")</f>
        <v>A-</v>
      </c>
      <c r="H1397">
        <f>IFERROR(VLOOKUP($A1397,Sheet2!$A$2:$C$397,3,FALSE),0)</f>
        <v>6.8150290000000002E-2</v>
      </c>
      <c r="I1397">
        <f>VLOOKUP($G1397,Sheet2!$F$4:$G$16,2,FALSE)</f>
        <v>3.7</v>
      </c>
      <c r="J1397">
        <f t="shared" si="85"/>
        <v>38.034075145000003</v>
      </c>
      <c r="K1397">
        <f t="shared" si="86"/>
        <v>56.965924854999997</v>
      </c>
      <c r="L1397">
        <f t="shared" si="87"/>
        <v>-18.931849709999995</v>
      </c>
    </row>
    <row r="1398" spans="1:12" x14ac:dyDescent="0.3">
      <c r="A1398" t="s">
        <v>10</v>
      </c>
      <c r="B1398" t="s">
        <v>1335</v>
      </c>
      <c r="C1398">
        <v>39</v>
      </c>
      <c r="D1398">
        <v>56</v>
      </c>
      <c r="E1398">
        <f t="shared" si="84"/>
        <v>-17</v>
      </c>
      <c r="F1398" t="s">
        <v>2121</v>
      </c>
      <c r="G1398" t="str">
        <f>IFERROR(VLOOKUP($A1398,Sheet2!$A$2:$C$397,2,FALSE),"C")</f>
        <v>B+</v>
      </c>
      <c r="H1398">
        <f>IFERROR(VLOOKUP($A1398,Sheet2!$A$2:$C$397,3,FALSE),0)</f>
        <v>0.59550000000000003</v>
      </c>
      <c r="I1398">
        <f>VLOOKUP($G1398,Sheet2!$F$4:$G$16,2,FALSE)</f>
        <v>3.3</v>
      </c>
      <c r="J1398">
        <f t="shared" si="85"/>
        <v>39.297750000000001</v>
      </c>
      <c r="K1398">
        <f t="shared" si="86"/>
        <v>55.702249999999999</v>
      </c>
      <c r="L1398">
        <f t="shared" si="87"/>
        <v>-16.404499999999999</v>
      </c>
    </row>
    <row r="1399" spans="1:12" x14ac:dyDescent="0.3">
      <c r="A1399" t="s">
        <v>7</v>
      </c>
      <c r="B1399" t="s">
        <v>1335</v>
      </c>
      <c r="C1399">
        <v>45</v>
      </c>
      <c r="D1399">
        <v>54</v>
      </c>
      <c r="E1399">
        <f t="shared" si="84"/>
        <v>-9</v>
      </c>
      <c r="F1399" t="s">
        <v>2121</v>
      </c>
      <c r="G1399" t="str">
        <f>IFERROR(VLOOKUP($A1399,Sheet2!$A$2:$C$397,2,FALSE),"C")</f>
        <v>C+</v>
      </c>
      <c r="H1399">
        <f>IFERROR(VLOOKUP($A1399,Sheet2!$A$2:$C$397,3,FALSE),0)</f>
        <v>-1.4892512</v>
      </c>
      <c r="I1399">
        <f>VLOOKUP($G1399,Sheet2!$F$4:$G$16,2,FALSE)</f>
        <v>2.2999999999999998</v>
      </c>
      <c r="J1399">
        <f t="shared" si="85"/>
        <v>44.255374400000001</v>
      </c>
      <c r="K1399">
        <f t="shared" si="86"/>
        <v>54.744625599999999</v>
      </c>
      <c r="L1399">
        <f t="shared" si="87"/>
        <v>-10.489251199999998</v>
      </c>
    </row>
    <row r="1400" spans="1:12" x14ac:dyDescent="0.3">
      <c r="A1400" t="s">
        <v>11</v>
      </c>
      <c r="B1400" t="s">
        <v>1338</v>
      </c>
      <c r="C1400">
        <v>39</v>
      </c>
      <c r="D1400">
        <v>55</v>
      </c>
      <c r="E1400">
        <f t="shared" si="84"/>
        <v>-16</v>
      </c>
      <c r="F1400" t="s">
        <v>2121</v>
      </c>
      <c r="G1400" t="str">
        <f>IFERROR(VLOOKUP($A1400,Sheet2!$A$2:$C$397,2,FALSE),"C")</f>
        <v>B-</v>
      </c>
      <c r="H1400">
        <f>IFERROR(VLOOKUP($A1400,Sheet2!$A$2:$C$397,3,FALSE),0)</f>
        <v>0.62980391999999996</v>
      </c>
      <c r="I1400">
        <f>VLOOKUP($G1400,Sheet2!$F$4:$G$16,2,FALSE)</f>
        <v>2.7</v>
      </c>
      <c r="J1400">
        <f t="shared" si="85"/>
        <v>39.31490196</v>
      </c>
      <c r="K1400">
        <f t="shared" si="86"/>
        <v>54.68509804</v>
      </c>
      <c r="L1400">
        <f t="shared" si="87"/>
        <v>-15.370196079999999</v>
      </c>
    </row>
    <row r="1401" spans="1:12" x14ac:dyDescent="0.3">
      <c r="A1401" t="s">
        <v>0</v>
      </c>
      <c r="B1401" t="s">
        <v>1992</v>
      </c>
      <c r="C1401">
        <v>38</v>
      </c>
      <c r="D1401">
        <v>57</v>
      </c>
      <c r="E1401">
        <f t="shared" si="84"/>
        <v>-19</v>
      </c>
      <c r="F1401" t="s">
        <v>2121</v>
      </c>
      <c r="G1401" t="str">
        <f>IFERROR(VLOOKUP($A1401,Sheet2!$A$2:$C$397,2,FALSE),"C")</f>
        <v>B</v>
      </c>
      <c r="H1401">
        <f>IFERROR(VLOOKUP($A1401,Sheet2!$A$2:$C$397,3,FALSE),0)</f>
        <v>-0.90473683999999999</v>
      </c>
      <c r="I1401">
        <f>VLOOKUP($G1401,Sheet2!$F$4:$G$16,2,FALSE)</f>
        <v>3</v>
      </c>
      <c r="J1401">
        <f t="shared" si="85"/>
        <v>37.547631580000001</v>
      </c>
      <c r="K1401">
        <f t="shared" si="86"/>
        <v>57.452368419999999</v>
      </c>
      <c r="L1401">
        <f t="shared" si="87"/>
        <v>-19.904736839999998</v>
      </c>
    </row>
    <row r="1402" spans="1:12" x14ac:dyDescent="0.3">
      <c r="A1402" t="s">
        <v>386</v>
      </c>
      <c r="B1402" t="s">
        <v>1342</v>
      </c>
      <c r="C1402">
        <v>39</v>
      </c>
      <c r="D1402">
        <v>52</v>
      </c>
      <c r="E1402">
        <f t="shared" si="84"/>
        <v>-13</v>
      </c>
      <c r="F1402" t="s">
        <v>2121</v>
      </c>
      <c r="G1402" t="str">
        <f>IFERROR(VLOOKUP($A1402,Sheet2!$A$2:$C$397,2,FALSE),"C")</f>
        <v>B+</v>
      </c>
      <c r="H1402">
        <f>IFERROR(VLOOKUP($A1402,Sheet2!$A$2:$C$397,3,FALSE),0)</f>
        <v>-0.6</v>
      </c>
      <c r="I1402">
        <f>VLOOKUP($G1402,Sheet2!$F$4:$G$16,2,FALSE)</f>
        <v>3.3</v>
      </c>
      <c r="J1402">
        <f t="shared" si="85"/>
        <v>38.700000000000003</v>
      </c>
      <c r="K1402">
        <f t="shared" si="86"/>
        <v>52.3</v>
      </c>
      <c r="L1402">
        <f t="shared" si="87"/>
        <v>-13.599999999999994</v>
      </c>
    </row>
    <row r="1403" spans="1:12" x14ac:dyDescent="0.3">
      <c r="A1403" t="s">
        <v>12</v>
      </c>
      <c r="B1403" t="s">
        <v>1340</v>
      </c>
      <c r="C1403">
        <v>40</v>
      </c>
      <c r="D1403">
        <v>51</v>
      </c>
      <c r="E1403">
        <f t="shared" si="84"/>
        <v>-11</v>
      </c>
      <c r="F1403" t="s">
        <v>2121</v>
      </c>
      <c r="G1403" t="str">
        <f>IFERROR(VLOOKUP($A1403,Sheet2!$A$2:$C$397,2,FALSE),"C")</f>
        <v>A</v>
      </c>
      <c r="H1403">
        <f>IFERROR(VLOOKUP($A1403,Sheet2!$A$2:$C$397,3,FALSE),0)</f>
        <v>-0.45775194000000002</v>
      </c>
      <c r="I1403">
        <f>VLOOKUP($G1403,Sheet2!$F$4:$G$16,2,FALSE)</f>
        <v>4</v>
      </c>
      <c r="J1403">
        <f t="shared" si="85"/>
        <v>39.771124030000003</v>
      </c>
      <c r="K1403">
        <f t="shared" si="86"/>
        <v>51.228875969999997</v>
      </c>
      <c r="L1403">
        <f t="shared" si="87"/>
        <v>-11.457751939999994</v>
      </c>
    </row>
    <row r="1404" spans="1:12" x14ac:dyDescent="0.3">
      <c r="A1404" t="s">
        <v>16</v>
      </c>
      <c r="B1404" t="s">
        <v>1343</v>
      </c>
      <c r="C1404">
        <v>42</v>
      </c>
      <c r="D1404">
        <v>54</v>
      </c>
      <c r="E1404">
        <f t="shared" si="84"/>
        <v>-12</v>
      </c>
      <c r="F1404" t="s">
        <v>2121</v>
      </c>
      <c r="G1404" t="str">
        <f>IFERROR(VLOOKUP($A1404,Sheet2!$A$2:$C$397,2,FALSE),"C")</f>
        <v>B</v>
      </c>
      <c r="H1404">
        <f>IFERROR(VLOOKUP($A1404,Sheet2!$A$2:$C$397,3,FALSE),0)</f>
        <v>0.26403360999999997</v>
      </c>
      <c r="I1404">
        <f>VLOOKUP($G1404,Sheet2!$F$4:$G$16,2,FALSE)</f>
        <v>3</v>
      </c>
      <c r="J1404">
        <f t="shared" si="85"/>
        <v>42.132016804999999</v>
      </c>
      <c r="K1404">
        <f t="shared" si="86"/>
        <v>53.867983195000001</v>
      </c>
      <c r="L1404">
        <f t="shared" si="87"/>
        <v>-11.735966390000002</v>
      </c>
    </row>
    <row r="1405" spans="1:12" x14ac:dyDescent="0.3">
      <c r="A1405" t="s">
        <v>15</v>
      </c>
      <c r="B1405" t="s">
        <v>1343</v>
      </c>
      <c r="C1405">
        <v>36</v>
      </c>
      <c r="D1405">
        <v>59</v>
      </c>
      <c r="E1405">
        <f t="shared" si="84"/>
        <v>-23</v>
      </c>
      <c r="F1405" t="s">
        <v>2121</v>
      </c>
      <c r="G1405" t="str">
        <f>IFERROR(VLOOKUP($A1405,Sheet2!$A$2:$C$397,2,FALSE),"C")</f>
        <v>A-</v>
      </c>
      <c r="H1405">
        <f>IFERROR(VLOOKUP($A1405,Sheet2!$A$2:$C$397,3,FALSE),0)</f>
        <v>6.8150290000000002E-2</v>
      </c>
      <c r="I1405">
        <f>VLOOKUP($G1405,Sheet2!$F$4:$G$16,2,FALSE)</f>
        <v>3.7</v>
      </c>
      <c r="J1405">
        <f t="shared" si="85"/>
        <v>36.034075145000003</v>
      </c>
      <c r="K1405">
        <f t="shared" si="86"/>
        <v>58.965924854999997</v>
      </c>
      <c r="L1405">
        <f t="shared" si="87"/>
        <v>-22.931849709999995</v>
      </c>
    </row>
    <row r="1406" spans="1:12" x14ac:dyDescent="0.3">
      <c r="A1406" t="s">
        <v>7</v>
      </c>
      <c r="B1406" t="s">
        <v>1343</v>
      </c>
      <c r="C1406">
        <v>44</v>
      </c>
      <c r="D1406">
        <v>55</v>
      </c>
      <c r="E1406">
        <f t="shared" si="84"/>
        <v>-11</v>
      </c>
      <c r="F1406" t="s">
        <v>2121</v>
      </c>
      <c r="G1406" t="str">
        <f>IFERROR(VLOOKUP($A1406,Sheet2!$A$2:$C$397,2,FALSE),"C")</f>
        <v>C+</v>
      </c>
      <c r="H1406">
        <f>IFERROR(VLOOKUP($A1406,Sheet2!$A$2:$C$397,3,FALSE),0)</f>
        <v>-1.4892512</v>
      </c>
      <c r="I1406">
        <f>VLOOKUP($G1406,Sheet2!$F$4:$G$16,2,FALSE)</f>
        <v>2.2999999999999998</v>
      </c>
      <c r="J1406">
        <f t="shared" si="85"/>
        <v>43.255374400000001</v>
      </c>
      <c r="K1406">
        <f t="shared" si="86"/>
        <v>55.744625599999999</v>
      </c>
      <c r="L1406">
        <f t="shared" si="87"/>
        <v>-12.489251199999998</v>
      </c>
    </row>
    <row r="1407" spans="1:12" x14ac:dyDescent="0.3">
      <c r="A1407" t="s">
        <v>10</v>
      </c>
      <c r="B1407" t="s">
        <v>1343</v>
      </c>
      <c r="C1407">
        <v>41</v>
      </c>
      <c r="D1407">
        <v>55</v>
      </c>
      <c r="E1407">
        <f t="shared" si="84"/>
        <v>-14</v>
      </c>
      <c r="F1407" t="s">
        <v>2121</v>
      </c>
      <c r="G1407" t="str">
        <f>IFERROR(VLOOKUP($A1407,Sheet2!$A$2:$C$397,2,FALSE),"C")</f>
        <v>B+</v>
      </c>
      <c r="H1407">
        <f>IFERROR(VLOOKUP($A1407,Sheet2!$A$2:$C$397,3,FALSE),0)</f>
        <v>0.59550000000000003</v>
      </c>
      <c r="I1407">
        <f>VLOOKUP($G1407,Sheet2!$F$4:$G$16,2,FALSE)</f>
        <v>3.3</v>
      </c>
      <c r="J1407">
        <f t="shared" si="85"/>
        <v>41.297750000000001</v>
      </c>
      <c r="K1407">
        <f t="shared" si="86"/>
        <v>54.702249999999999</v>
      </c>
      <c r="L1407">
        <f t="shared" si="87"/>
        <v>-13.404499999999999</v>
      </c>
    </row>
    <row r="1408" spans="1:12" x14ac:dyDescent="0.3">
      <c r="A1408" t="s">
        <v>3</v>
      </c>
      <c r="B1408" t="s">
        <v>1340</v>
      </c>
      <c r="C1408">
        <v>35</v>
      </c>
      <c r="D1408">
        <v>58</v>
      </c>
      <c r="E1408">
        <f t="shared" si="84"/>
        <v>-23</v>
      </c>
      <c r="F1408" t="s">
        <v>2121</v>
      </c>
      <c r="G1408" t="str">
        <f>IFERROR(VLOOKUP($A1408,Sheet2!$A$2:$C$397,2,FALSE),"C")</f>
        <v>A-</v>
      </c>
      <c r="H1408">
        <f>IFERROR(VLOOKUP($A1408,Sheet2!$A$2:$C$397,3,FALSE),0)</f>
        <v>-0.78254902000000004</v>
      </c>
      <c r="I1408">
        <f>VLOOKUP($G1408,Sheet2!$F$4:$G$16,2,FALSE)</f>
        <v>3.7</v>
      </c>
      <c r="J1408">
        <f t="shared" si="85"/>
        <v>34.608725489999998</v>
      </c>
      <c r="K1408">
        <f t="shared" si="86"/>
        <v>58.391274510000002</v>
      </c>
      <c r="L1408">
        <f t="shared" si="87"/>
        <v>-23.782549020000005</v>
      </c>
    </row>
    <row r="1409" spans="1:12" x14ac:dyDescent="0.3">
      <c r="A1409" t="s">
        <v>0</v>
      </c>
      <c r="B1409" t="s">
        <v>1993</v>
      </c>
      <c r="C1409">
        <v>37</v>
      </c>
      <c r="D1409">
        <v>58</v>
      </c>
      <c r="E1409">
        <f t="shared" si="84"/>
        <v>-21</v>
      </c>
      <c r="F1409" t="s">
        <v>2121</v>
      </c>
      <c r="G1409" t="str">
        <f>IFERROR(VLOOKUP($A1409,Sheet2!$A$2:$C$397,2,FALSE),"C")</f>
        <v>B</v>
      </c>
      <c r="H1409">
        <f>IFERROR(VLOOKUP($A1409,Sheet2!$A$2:$C$397,3,FALSE),0)</f>
        <v>-0.90473683999999999</v>
      </c>
      <c r="I1409">
        <f>VLOOKUP($G1409,Sheet2!$F$4:$G$16,2,FALSE)</f>
        <v>3</v>
      </c>
      <c r="J1409">
        <f t="shared" si="85"/>
        <v>36.547631580000001</v>
      </c>
      <c r="K1409">
        <f t="shared" si="86"/>
        <v>58.452368419999999</v>
      </c>
      <c r="L1409">
        <f t="shared" si="87"/>
        <v>-21.904736839999998</v>
      </c>
    </row>
    <row r="1410" spans="1:12" x14ac:dyDescent="0.3">
      <c r="A1410" t="s">
        <v>16</v>
      </c>
      <c r="B1410" t="s">
        <v>1347</v>
      </c>
      <c r="C1410">
        <v>43</v>
      </c>
      <c r="D1410">
        <v>54</v>
      </c>
      <c r="E1410">
        <f t="shared" si="84"/>
        <v>-11</v>
      </c>
      <c r="F1410" t="s">
        <v>2121</v>
      </c>
      <c r="G1410" t="str">
        <f>IFERROR(VLOOKUP($A1410,Sheet2!$A$2:$C$397,2,FALSE),"C")</f>
        <v>B</v>
      </c>
      <c r="H1410">
        <f>IFERROR(VLOOKUP($A1410,Sheet2!$A$2:$C$397,3,FALSE),0)</f>
        <v>0.26403360999999997</v>
      </c>
      <c r="I1410">
        <f>VLOOKUP($G1410,Sheet2!$F$4:$G$16,2,FALSE)</f>
        <v>3</v>
      </c>
      <c r="J1410">
        <f t="shared" si="85"/>
        <v>43.132016804999999</v>
      </c>
      <c r="K1410">
        <f t="shared" si="86"/>
        <v>53.867983195000001</v>
      </c>
      <c r="L1410">
        <f t="shared" si="87"/>
        <v>-10.735966390000002</v>
      </c>
    </row>
    <row r="1411" spans="1:12" x14ac:dyDescent="0.3">
      <c r="A1411" t="s">
        <v>10</v>
      </c>
      <c r="B1411" t="s">
        <v>1347</v>
      </c>
      <c r="C1411">
        <v>41</v>
      </c>
      <c r="D1411">
        <v>54</v>
      </c>
      <c r="E1411">
        <f t="shared" ref="E1411:E1474" si="88">C1411-D1411</f>
        <v>-13</v>
      </c>
      <c r="F1411" t="s">
        <v>2121</v>
      </c>
      <c r="G1411" t="str">
        <f>IFERROR(VLOOKUP($A1411,Sheet2!$A$2:$C$397,2,FALSE),"C")</f>
        <v>B+</v>
      </c>
      <c r="H1411">
        <f>IFERROR(VLOOKUP($A1411,Sheet2!$A$2:$C$397,3,FALSE),0)</f>
        <v>0.59550000000000003</v>
      </c>
      <c r="I1411">
        <f>VLOOKUP($G1411,Sheet2!$F$4:$G$16,2,FALSE)</f>
        <v>3.3</v>
      </c>
      <c r="J1411">
        <f t="shared" ref="J1411:J1474" si="89">IF(OR($F1411="Bush",$F1411="Trump"),C1411+(H1411/2),C1411-(H1411/2))</f>
        <v>41.297750000000001</v>
      </c>
      <c r="K1411">
        <f t="shared" ref="K1411:K1474" si="90">IF(OR($F1411="Bush",$F1411="Trump"),D1411-(H1411/2),D1411+(H1411/2))</f>
        <v>53.702249999999999</v>
      </c>
      <c r="L1411">
        <f t="shared" ref="L1411:L1474" si="91">J1411-K1411</f>
        <v>-12.404499999999999</v>
      </c>
    </row>
    <row r="1412" spans="1:12" x14ac:dyDescent="0.3">
      <c r="A1412" t="s">
        <v>0</v>
      </c>
      <c r="B1412" t="s">
        <v>1994</v>
      </c>
      <c r="C1412">
        <v>40</v>
      </c>
      <c r="D1412">
        <v>55</v>
      </c>
      <c r="E1412">
        <f t="shared" si="88"/>
        <v>-15</v>
      </c>
      <c r="F1412" t="s">
        <v>2121</v>
      </c>
      <c r="G1412" t="str">
        <f>IFERROR(VLOOKUP($A1412,Sheet2!$A$2:$C$397,2,FALSE),"C")</f>
        <v>B</v>
      </c>
      <c r="H1412">
        <f>IFERROR(VLOOKUP($A1412,Sheet2!$A$2:$C$397,3,FALSE),0)</f>
        <v>-0.90473683999999999</v>
      </c>
      <c r="I1412">
        <f>VLOOKUP($G1412,Sheet2!$F$4:$G$16,2,FALSE)</f>
        <v>3</v>
      </c>
      <c r="J1412">
        <f t="shared" si="89"/>
        <v>39.547631580000001</v>
      </c>
      <c r="K1412">
        <f t="shared" si="90"/>
        <v>55.452368419999999</v>
      </c>
      <c r="L1412">
        <f t="shared" si="91"/>
        <v>-15.904736839999998</v>
      </c>
    </row>
    <row r="1413" spans="1:12" x14ac:dyDescent="0.3">
      <c r="A1413" t="s">
        <v>7</v>
      </c>
      <c r="B1413" t="s">
        <v>1995</v>
      </c>
      <c r="C1413">
        <v>45</v>
      </c>
      <c r="D1413">
        <v>53</v>
      </c>
      <c r="E1413">
        <f t="shared" si="88"/>
        <v>-8</v>
      </c>
      <c r="F1413" t="s">
        <v>2121</v>
      </c>
      <c r="G1413" t="str">
        <f>IFERROR(VLOOKUP($A1413,Sheet2!$A$2:$C$397,2,FALSE),"C")</f>
        <v>C+</v>
      </c>
      <c r="H1413">
        <f>IFERROR(VLOOKUP($A1413,Sheet2!$A$2:$C$397,3,FALSE),0)</f>
        <v>-1.4892512</v>
      </c>
      <c r="I1413">
        <f>VLOOKUP($G1413,Sheet2!$F$4:$G$16,2,FALSE)</f>
        <v>2.2999999999999998</v>
      </c>
      <c r="J1413">
        <f t="shared" si="89"/>
        <v>44.255374400000001</v>
      </c>
      <c r="K1413">
        <f t="shared" si="90"/>
        <v>53.744625599999999</v>
      </c>
      <c r="L1413">
        <f t="shared" si="91"/>
        <v>-9.4892511999999982</v>
      </c>
    </row>
    <row r="1414" spans="1:12" x14ac:dyDescent="0.3">
      <c r="A1414" t="s">
        <v>16</v>
      </c>
      <c r="B1414" t="s">
        <v>1996</v>
      </c>
      <c r="C1414">
        <v>43</v>
      </c>
      <c r="D1414">
        <v>53</v>
      </c>
      <c r="E1414">
        <f t="shared" si="88"/>
        <v>-10</v>
      </c>
      <c r="F1414" t="s">
        <v>2121</v>
      </c>
      <c r="G1414" t="str">
        <f>IFERROR(VLOOKUP($A1414,Sheet2!$A$2:$C$397,2,FALSE),"C")</f>
        <v>B</v>
      </c>
      <c r="H1414">
        <f>IFERROR(VLOOKUP($A1414,Sheet2!$A$2:$C$397,3,FALSE),0)</f>
        <v>0.26403360999999997</v>
      </c>
      <c r="I1414">
        <f>VLOOKUP($G1414,Sheet2!$F$4:$G$16,2,FALSE)</f>
        <v>3</v>
      </c>
      <c r="J1414">
        <f t="shared" si="89"/>
        <v>43.132016804999999</v>
      </c>
      <c r="K1414">
        <f t="shared" si="90"/>
        <v>52.867983195000001</v>
      </c>
      <c r="L1414">
        <f t="shared" si="91"/>
        <v>-9.7359663900000015</v>
      </c>
    </row>
    <row r="1415" spans="1:12" x14ac:dyDescent="0.3">
      <c r="A1415" t="s">
        <v>16</v>
      </c>
      <c r="B1415" t="s">
        <v>1997</v>
      </c>
      <c r="C1415">
        <v>41</v>
      </c>
      <c r="D1415">
        <v>55</v>
      </c>
      <c r="E1415">
        <f t="shared" si="88"/>
        <v>-14</v>
      </c>
      <c r="F1415" t="s">
        <v>2121</v>
      </c>
      <c r="G1415" t="str">
        <f>IFERROR(VLOOKUP($A1415,Sheet2!$A$2:$C$397,2,FALSE),"C")</f>
        <v>B</v>
      </c>
      <c r="H1415">
        <f>IFERROR(VLOOKUP($A1415,Sheet2!$A$2:$C$397,3,FALSE),0)</f>
        <v>0.26403360999999997</v>
      </c>
      <c r="I1415">
        <f>VLOOKUP($G1415,Sheet2!$F$4:$G$16,2,FALSE)</f>
        <v>3</v>
      </c>
      <c r="J1415">
        <f t="shared" si="89"/>
        <v>41.132016804999999</v>
      </c>
      <c r="K1415">
        <f t="shared" si="90"/>
        <v>54.867983195000001</v>
      </c>
      <c r="L1415">
        <f t="shared" si="91"/>
        <v>-13.735966390000002</v>
      </c>
    </row>
    <row r="1416" spans="1:12" x14ac:dyDescent="0.3">
      <c r="A1416" t="s">
        <v>7</v>
      </c>
      <c r="B1416" t="s">
        <v>1997</v>
      </c>
      <c r="C1416">
        <v>44</v>
      </c>
      <c r="D1416">
        <v>54</v>
      </c>
      <c r="E1416">
        <f t="shared" si="88"/>
        <v>-10</v>
      </c>
      <c r="F1416" t="s">
        <v>2121</v>
      </c>
      <c r="G1416" t="str">
        <f>IFERROR(VLOOKUP($A1416,Sheet2!$A$2:$C$397,2,FALSE),"C")</f>
        <v>C+</v>
      </c>
      <c r="H1416">
        <f>IFERROR(VLOOKUP($A1416,Sheet2!$A$2:$C$397,3,FALSE),0)</f>
        <v>-1.4892512</v>
      </c>
      <c r="I1416">
        <f>VLOOKUP($G1416,Sheet2!$F$4:$G$16,2,FALSE)</f>
        <v>2.2999999999999998</v>
      </c>
      <c r="J1416">
        <f t="shared" si="89"/>
        <v>43.255374400000001</v>
      </c>
      <c r="K1416">
        <f t="shared" si="90"/>
        <v>54.744625599999999</v>
      </c>
      <c r="L1416">
        <f t="shared" si="91"/>
        <v>-11.489251199999998</v>
      </c>
    </row>
    <row r="1417" spans="1:12" x14ac:dyDescent="0.3">
      <c r="A1417" t="s">
        <v>10</v>
      </c>
      <c r="B1417" t="s">
        <v>1997</v>
      </c>
      <c r="C1417">
        <v>35</v>
      </c>
      <c r="D1417">
        <v>60</v>
      </c>
      <c r="E1417">
        <f t="shared" si="88"/>
        <v>-25</v>
      </c>
      <c r="F1417" t="s">
        <v>2121</v>
      </c>
      <c r="G1417" t="str">
        <f>IFERROR(VLOOKUP($A1417,Sheet2!$A$2:$C$397,2,FALSE),"C")</f>
        <v>B+</v>
      </c>
      <c r="H1417">
        <f>IFERROR(VLOOKUP($A1417,Sheet2!$A$2:$C$397,3,FALSE),0)</f>
        <v>0.59550000000000003</v>
      </c>
      <c r="I1417">
        <f>VLOOKUP($G1417,Sheet2!$F$4:$G$16,2,FALSE)</f>
        <v>3.3</v>
      </c>
      <c r="J1417">
        <f t="shared" si="89"/>
        <v>35.297750000000001</v>
      </c>
      <c r="K1417">
        <f t="shared" si="90"/>
        <v>59.702249999999999</v>
      </c>
      <c r="L1417">
        <f t="shared" si="91"/>
        <v>-24.404499999999999</v>
      </c>
    </row>
    <row r="1418" spans="1:12" x14ac:dyDescent="0.3">
      <c r="A1418" t="s">
        <v>9</v>
      </c>
      <c r="B1418" t="s">
        <v>1998</v>
      </c>
      <c r="C1418">
        <v>36</v>
      </c>
      <c r="D1418">
        <v>59</v>
      </c>
      <c r="E1418">
        <f t="shared" si="88"/>
        <v>-23</v>
      </c>
      <c r="F1418" t="s">
        <v>2121</v>
      </c>
      <c r="G1418" t="str">
        <f>IFERROR(VLOOKUP($A1418,Sheet2!$A$2:$C$397,2,FALSE),"C")</f>
        <v>B+</v>
      </c>
      <c r="H1418">
        <f>IFERROR(VLOOKUP($A1418,Sheet2!$A$2:$C$397,3,FALSE),0)</f>
        <v>6.0699999999999997E-2</v>
      </c>
      <c r="I1418">
        <f>VLOOKUP($G1418,Sheet2!$F$4:$G$16,2,FALSE)</f>
        <v>3.3</v>
      </c>
      <c r="J1418">
        <f t="shared" si="89"/>
        <v>36.030349999999999</v>
      </c>
      <c r="K1418">
        <f t="shared" si="90"/>
        <v>58.969650000000001</v>
      </c>
      <c r="L1418">
        <f t="shared" si="91"/>
        <v>-22.939300000000003</v>
      </c>
    </row>
    <row r="1419" spans="1:12" x14ac:dyDescent="0.3">
      <c r="A1419" t="s">
        <v>15</v>
      </c>
      <c r="B1419" t="s">
        <v>1999</v>
      </c>
      <c r="C1419">
        <v>37</v>
      </c>
      <c r="D1419">
        <v>59</v>
      </c>
      <c r="E1419">
        <f t="shared" si="88"/>
        <v>-22</v>
      </c>
      <c r="F1419" t="s">
        <v>2121</v>
      </c>
      <c r="G1419" t="str">
        <f>IFERROR(VLOOKUP($A1419,Sheet2!$A$2:$C$397,2,FALSE),"C")</f>
        <v>A-</v>
      </c>
      <c r="H1419">
        <f>IFERROR(VLOOKUP($A1419,Sheet2!$A$2:$C$397,3,FALSE),0)</f>
        <v>6.8150290000000002E-2</v>
      </c>
      <c r="I1419">
        <f>VLOOKUP($G1419,Sheet2!$F$4:$G$16,2,FALSE)</f>
        <v>3.7</v>
      </c>
      <c r="J1419">
        <f t="shared" si="89"/>
        <v>37.034075145000003</v>
      </c>
      <c r="K1419">
        <f t="shared" si="90"/>
        <v>58.965924854999997</v>
      </c>
      <c r="L1419">
        <f t="shared" si="91"/>
        <v>-21.931849709999995</v>
      </c>
    </row>
    <row r="1420" spans="1:12" x14ac:dyDescent="0.3">
      <c r="A1420" t="s">
        <v>4</v>
      </c>
      <c r="B1420" t="s">
        <v>2000</v>
      </c>
      <c r="C1420">
        <v>41</v>
      </c>
      <c r="D1420">
        <v>56</v>
      </c>
      <c r="E1420">
        <f t="shared" si="88"/>
        <v>-15</v>
      </c>
      <c r="F1420" t="s">
        <v>2121</v>
      </c>
      <c r="G1420" t="str">
        <f>IFERROR(VLOOKUP($A1420,Sheet2!$A$2:$C$397,2,FALSE),"C")</f>
        <v>A-</v>
      </c>
      <c r="H1420">
        <f>IFERROR(VLOOKUP($A1420,Sheet2!$A$2:$C$397,3,FALSE),0)</f>
        <v>0.80923076999999999</v>
      </c>
      <c r="I1420">
        <f>VLOOKUP($G1420,Sheet2!$F$4:$G$16,2,FALSE)</f>
        <v>3.7</v>
      </c>
      <c r="J1420">
        <f t="shared" si="89"/>
        <v>41.404615385</v>
      </c>
      <c r="K1420">
        <f t="shared" si="90"/>
        <v>55.595384615</v>
      </c>
      <c r="L1420">
        <f t="shared" si="91"/>
        <v>-14.190769230000001</v>
      </c>
    </row>
    <row r="1421" spans="1:12" x14ac:dyDescent="0.3">
      <c r="A1421" t="s">
        <v>14</v>
      </c>
      <c r="B1421" t="s">
        <v>2001</v>
      </c>
      <c r="C1421">
        <v>41</v>
      </c>
      <c r="D1421">
        <v>56</v>
      </c>
      <c r="E1421">
        <f t="shared" si="88"/>
        <v>-15</v>
      </c>
      <c r="F1421" t="s">
        <v>2121</v>
      </c>
      <c r="G1421" t="str">
        <f>IFERROR(VLOOKUP($A1421,Sheet2!$A$2:$C$397,2,FALSE),"C")</f>
        <v>B</v>
      </c>
      <c r="H1421">
        <f>IFERROR(VLOOKUP($A1421,Sheet2!$A$2:$C$397,3,FALSE),0)</f>
        <v>0.26406832000000002</v>
      </c>
      <c r="I1421">
        <f>VLOOKUP($G1421,Sheet2!$F$4:$G$16,2,FALSE)</f>
        <v>3</v>
      </c>
      <c r="J1421">
        <f t="shared" si="89"/>
        <v>41.132034160000003</v>
      </c>
      <c r="K1421">
        <f t="shared" si="90"/>
        <v>55.867965839999997</v>
      </c>
      <c r="L1421">
        <f t="shared" si="91"/>
        <v>-14.735931679999993</v>
      </c>
    </row>
    <row r="1422" spans="1:12" x14ac:dyDescent="0.3">
      <c r="A1422" t="s">
        <v>1969</v>
      </c>
      <c r="B1422" t="s">
        <v>2002</v>
      </c>
      <c r="C1422">
        <v>42</v>
      </c>
      <c r="D1422">
        <v>49</v>
      </c>
      <c r="E1422">
        <f t="shared" si="88"/>
        <v>-7</v>
      </c>
      <c r="F1422" t="s">
        <v>2121</v>
      </c>
      <c r="G1422" t="str">
        <f>IFERROR(VLOOKUP($A1422,Sheet2!$A$2:$C$397,2,FALSE),"C")</f>
        <v>C</v>
      </c>
      <c r="H1422">
        <f>IFERROR(VLOOKUP($A1422,Sheet2!$A$2:$C$397,3,FALSE),0)</f>
        <v>0</v>
      </c>
      <c r="I1422">
        <f>VLOOKUP($G1422,Sheet2!$F$4:$G$16,2,FALSE)</f>
        <v>2</v>
      </c>
      <c r="J1422">
        <f t="shared" si="89"/>
        <v>42</v>
      </c>
      <c r="K1422">
        <f t="shared" si="90"/>
        <v>49</v>
      </c>
      <c r="L1422">
        <f t="shared" si="91"/>
        <v>-7</v>
      </c>
    </row>
    <row r="1423" spans="1:12" x14ac:dyDescent="0.3">
      <c r="A1423" t="s">
        <v>16</v>
      </c>
      <c r="B1423" t="s">
        <v>2001</v>
      </c>
      <c r="C1423">
        <v>41</v>
      </c>
      <c r="D1423">
        <v>54</v>
      </c>
      <c r="E1423">
        <f t="shared" si="88"/>
        <v>-13</v>
      </c>
      <c r="F1423" t="s">
        <v>2121</v>
      </c>
      <c r="G1423" t="str">
        <f>IFERROR(VLOOKUP($A1423,Sheet2!$A$2:$C$397,2,FALSE),"C")</f>
        <v>B</v>
      </c>
      <c r="H1423">
        <f>IFERROR(VLOOKUP($A1423,Sheet2!$A$2:$C$397,3,FALSE),0)</f>
        <v>0.26403360999999997</v>
      </c>
      <c r="I1423">
        <f>VLOOKUP($G1423,Sheet2!$F$4:$G$16,2,FALSE)</f>
        <v>3</v>
      </c>
      <c r="J1423">
        <f t="shared" si="89"/>
        <v>41.132016804999999</v>
      </c>
      <c r="K1423">
        <f t="shared" si="90"/>
        <v>53.867983195000001</v>
      </c>
      <c r="L1423">
        <f t="shared" si="91"/>
        <v>-12.735966390000002</v>
      </c>
    </row>
    <row r="1424" spans="1:12" x14ac:dyDescent="0.3">
      <c r="A1424" t="s">
        <v>354</v>
      </c>
      <c r="B1424" t="s">
        <v>2001</v>
      </c>
      <c r="C1424">
        <v>33</v>
      </c>
      <c r="D1424">
        <v>59</v>
      </c>
      <c r="E1424">
        <f t="shared" si="88"/>
        <v>-26</v>
      </c>
      <c r="F1424" t="s">
        <v>2121</v>
      </c>
      <c r="G1424" t="str">
        <f>IFERROR(VLOOKUP($A1424,Sheet2!$A$2:$C$397,2,FALSE),"C")</f>
        <v>A+</v>
      </c>
      <c r="H1424">
        <f>IFERROR(VLOOKUP($A1424,Sheet2!$A$2:$C$397,3,FALSE),0)</f>
        <v>0.2</v>
      </c>
      <c r="I1424">
        <f>VLOOKUP($G1424,Sheet2!$F$4:$G$16,2,FALSE)</f>
        <v>4</v>
      </c>
      <c r="J1424">
        <f t="shared" si="89"/>
        <v>33.1</v>
      </c>
      <c r="K1424">
        <f t="shared" si="90"/>
        <v>58.9</v>
      </c>
      <c r="L1424">
        <f t="shared" si="91"/>
        <v>-25.799999999999997</v>
      </c>
    </row>
    <row r="1425" spans="1:12" x14ac:dyDescent="0.3">
      <c r="A1425" t="s">
        <v>7</v>
      </c>
      <c r="B1425" t="s">
        <v>2001</v>
      </c>
      <c r="C1425">
        <v>41</v>
      </c>
      <c r="D1425">
        <v>57</v>
      </c>
      <c r="E1425">
        <f t="shared" si="88"/>
        <v>-16</v>
      </c>
      <c r="F1425" t="s">
        <v>2121</v>
      </c>
      <c r="G1425" t="str">
        <f>IFERROR(VLOOKUP($A1425,Sheet2!$A$2:$C$397,2,FALSE),"C")</f>
        <v>C+</v>
      </c>
      <c r="H1425">
        <f>IFERROR(VLOOKUP($A1425,Sheet2!$A$2:$C$397,3,FALSE),0)</f>
        <v>-1.4892512</v>
      </c>
      <c r="I1425">
        <f>VLOOKUP($G1425,Sheet2!$F$4:$G$16,2,FALSE)</f>
        <v>2.2999999999999998</v>
      </c>
      <c r="J1425">
        <f t="shared" si="89"/>
        <v>40.255374400000001</v>
      </c>
      <c r="K1425">
        <f t="shared" si="90"/>
        <v>57.744625599999999</v>
      </c>
      <c r="L1425">
        <f t="shared" si="91"/>
        <v>-17.489251199999998</v>
      </c>
    </row>
    <row r="1426" spans="1:12" x14ac:dyDescent="0.3">
      <c r="A1426" t="s">
        <v>10</v>
      </c>
      <c r="B1426" t="s">
        <v>2001</v>
      </c>
      <c r="C1426">
        <v>33</v>
      </c>
      <c r="D1426">
        <v>61</v>
      </c>
      <c r="E1426">
        <f t="shared" si="88"/>
        <v>-28</v>
      </c>
      <c r="F1426" t="s">
        <v>2121</v>
      </c>
      <c r="G1426" t="str">
        <f>IFERROR(VLOOKUP($A1426,Sheet2!$A$2:$C$397,2,FALSE),"C")</f>
        <v>B+</v>
      </c>
      <c r="H1426">
        <f>IFERROR(VLOOKUP($A1426,Sheet2!$A$2:$C$397,3,FALSE),0)</f>
        <v>0.59550000000000003</v>
      </c>
      <c r="I1426">
        <f>VLOOKUP($G1426,Sheet2!$F$4:$G$16,2,FALSE)</f>
        <v>3.3</v>
      </c>
      <c r="J1426">
        <f t="shared" si="89"/>
        <v>33.297750000000001</v>
      </c>
      <c r="K1426">
        <f t="shared" si="90"/>
        <v>60.702249999999999</v>
      </c>
      <c r="L1426">
        <f t="shared" si="91"/>
        <v>-27.404499999999999</v>
      </c>
    </row>
    <row r="1427" spans="1:12" x14ac:dyDescent="0.3">
      <c r="A1427" t="s">
        <v>254</v>
      </c>
      <c r="B1427" t="s">
        <v>2003</v>
      </c>
      <c r="C1427">
        <v>41</v>
      </c>
      <c r="D1427">
        <v>59</v>
      </c>
      <c r="E1427">
        <f t="shared" si="88"/>
        <v>-18</v>
      </c>
      <c r="F1427" t="s">
        <v>2121</v>
      </c>
      <c r="G1427" t="str">
        <f>IFERROR(VLOOKUP($A1427,Sheet2!$A$2:$C$397,2,FALSE),"C")</f>
        <v>C+</v>
      </c>
      <c r="H1427">
        <f>IFERROR(VLOOKUP($A1427,Sheet2!$A$2:$C$397,3,FALSE),0)</f>
        <v>-1.5215757999999999</v>
      </c>
      <c r="I1427">
        <f>VLOOKUP($G1427,Sheet2!$F$4:$G$16,2,FALSE)</f>
        <v>2.2999999999999998</v>
      </c>
      <c r="J1427">
        <f t="shared" si="89"/>
        <v>40.239212100000003</v>
      </c>
      <c r="K1427">
        <f t="shared" si="90"/>
        <v>59.760787899999997</v>
      </c>
      <c r="L1427">
        <f t="shared" si="91"/>
        <v>-19.521575799999994</v>
      </c>
    </row>
    <row r="1428" spans="1:12" x14ac:dyDescent="0.3">
      <c r="A1428" t="s">
        <v>15</v>
      </c>
      <c r="B1428" t="s">
        <v>2003</v>
      </c>
      <c r="C1428">
        <v>37</v>
      </c>
      <c r="D1428">
        <v>57</v>
      </c>
      <c r="E1428">
        <f t="shared" si="88"/>
        <v>-20</v>
      </c>
      <c r="F1428" t="s">
        <v>2121</v>
      </c>
      <c r="G1428" t="str">
        <f>IFERROR(VLOOKUP($A1428,Sheet2!$A$2:$C$397,2,FALSE),"C")</f>
        <v>A-</v>
      </c>
      <c r="H1428">
        <f>IFERROR(VLOOKUP($A1428,Sheet2!$A$2:$C$397,3,FALSE),0)</f>
        <v>6.8150290000000002E-2</v>
      </c>
      <c r="I1428">
        <f>VLOOKUP($G1428,Sheet2!$F$4:$G$16,2,FALSE)</f>
        <v>3.7</v>
      </c>
      <c r="J1428">
        <f t="shared" si="89"/>
        <v>37.034075145000003</v>
      </c>
      <c r="K1428">
        <f t="shared" si="90"/>
        <v>56.965924854999997</v>
      </c>
      <c r="L1428">
        <f t="shared" si="91"/>
        <v>-19.931849709999995</v>
      </c>
    </row>
    <row r="1429" spans="1:12" x14ac:dyDescent="0.3">
      <c r="A1429" t="s">
        <v>12</v>
      </c>
      <c r="B1429" t="s">
        <v>2004</v>
      </c>
      <c r="C1429">
        <v>39</v>
      </c>
      <c r="D1429">
        <v>55</v>
      </c>
      <c r="E1429">
        <f t="shared" si="88"/>
        <v>-16</v>
      </c>
      <c r="F1429" t="s">
        <v>2121</v>
      </c>
      <c r="G1429" t="str">
        <f>IFERROR(VLOOKUP($A1429,Sheet2!$A$2:$C$397,2,FALSE),"C")</f>
        <v>A</v>
      </c>
      <c r="H1429">
        <f>IFERROR(VLOOKUP($A1429,Sheet2!$A$2:$C$397,3,FALSE),0)</f>
        <v>-0.45775194000000002</v>
      </c>
      <c r="I1429">
        <f>VLOOKUP($G1429,Sheet2!$F$4:$G$16,2,FALSE)</f>
        <v>4</v>
      </c>
      <c r="J1429">
        <f t="shared" si="89"/>
        <v>38.771124030000003</v>
      </c>
      <c r="K1429">
        <f t="shared" si="90"/>
        <v>55.228875969999997</v>
      </c>
      <c r="L1429">
        <f t="shared" si="91"/>
        <v>-16.457751939999994</v>
      </c>
    </row>
    <row r="1430" spans="1:12" x14ac:dyDescent="0.3">
      <c r="A1430" t="s">
        <v>5</v>
      </c>
      <c r="B1430" t="s">
        <v>2005</v>
      </c>
      <c r="C1430">
        <v>36</v>
      </c>
      <c r="D1430">
        <v>57</v>
      </c>
      <c r="E1430">
        <f t="shared" si="88"/>
        <v>-21</v>
      </c>
      <c r="F1430" t="s">
        <v>2121</v>
      </c>
      <c r="G1430" t="str">
        <f>IFERROR(VLOOKUP($A1430,Sheet2!$A$2:$C$397,2,FALSE),"C")</f>
        <v>A-</v>
      </c>
      <c r="H1430">
        <f>IFERROR(VLOOKUP($A1430,Sheet2!$A$2:$C$397,3,FALSE),0)</f>
        <v>0.43547944999999999</v>
      </c>
      <c r="I1430">
        <f>VLOOKUP($G1430,Sheet2!$F$4:$G$16,2,FALSE)</f>
        <v>3.7</v>
      </c>
      <c r="J1430">
        <f t="shared" si="89"/>
        <v>36.217739725000001</v>
      </c>
      <c r="K1430">
        <f t="shared" si="90"/>
        <v>56.782260274999999</v>
      </c>
      <c r="L1430">
        <f t="shared" si="91"/>
        <v>-20.564520549999997</v>
      </c>
    </row>
    <row r="1431" spans="1:12" x14ac:dyDescent="0.3">
      <c r="A1431" t="s">
        <v>16</v>
      </c>
      <c r="B1431" t="s">
        <v>2005</v>
      </c>
      <c r="C1431">
        <v>43</v>
      </c>
      <c r="D1431">
        <v>52</v>
      </c>
      <c r="E1431">
        <f t="shared" si="88"/>
        <v>-9</v>
      </c>
      <c r="F1431" t="s">
        <v>2121</v>
      </c>
      <c r="G1431" t="str">
        <f>IFERROR(VLOOKUP($A1431,Sheet2!$A$2:$C$397,2,FALSE),"C")</f>
        <v>B</v>
      </c>
      <c r="H1431">
        <f>IFERROR(VLOOKUP($A1431,Sheet2!$A$2:$C$397,3,FALSE),0)</f>
        <v>0.26403360999999997</v>
      </c>
      <c r="I1431">
        <f>VLOOKUP($G1431,Sheet2!$F$4:$G$16,2,FALSE)</f>
        <v>3</v>
      </c>
      <c r="J1431">
        <f t="shared" si="89"/>
        <v>43.132016804999999</v>
      </c>
      <c r="K1431">
        <f t="shared" si="90"/>
        <v>51.867983195000001</v>
      </c>
      <c r="L1431">
        <f t="shared" si="91"/>
        <v>-8.7359663900000015</v>
      </c>
    </row>
    <row r="1432" spans="1:12" x14ac:dyDescent="0.3">
      <c r="A1432" t="s">
        <v>10</v>
      </c>
      <c r="B1432" t="s">
        <v>2005</v>
      </c>
      <c r="C1432">
        <v>37</v>
      </c>
      <c r="D1432">
        <v>59</v>
      </c>
      <c r="E1432">
        <f t="shared" si="88"/>
        <v>-22</v>
      </c>
      <c r="F1432" t="s">
        <v>2121</v>
      </c>
      <c r="G1432" t="str">
        <f>IFERROR(VLOOKUP($A1432,Sheet2!$A$2:$C$397,2,FALSE),"C")</f>
        <v>B+</v>
      </c>
      <c r="H1432">
        <f>IFERROR(VLOOKUP($A1432,Sheet2!$A$2:$C$397,3,FALSE),0)</f>
        <v>0.59550000000000003</v>
      </c>
      <c r="I1432">
        <f>VLOOKUP($G1432,Sheet2!$F$4:$G$16,2,FALSE)</f>
        <v>3.3</v>
      </c>
      <c r="J1432">
        <f t="shared" si="89"/>
        <v>37.297750000000001</v>
      </c>
      <c r="K1432">
        <f t="shared" si="90"/>
        <v>58.702249999999999</v>
      </c>
      <c r="L1432">
        <f t="shared" si="91"/>
        <v>-21.404499999999999</v>
      </c>
    </row>
    <row r="1433" spans="1:12" x14ac:dyDescent="0.3">
      <c r="A1433" t="s">
        <v>7</v>
      </c>
      <c r="B1433" t="s">
        <v>2005</v>
      </c>
      <c r="C1433">
        <v>42</v>
      </c>
      <c r="D1433">
        <v>56</v>
      </c>
      <c r="E1433">
        <f t="shared" si="88"/>
        <v>-14</v>
      </c>
      <c r="F1433" t="s">
        <v>2121</v>
      </c>
      <c r="G1433" t="str">
        <f>IFERROR(VLOOKUP($A1433,Sheet2!$A$2:$C$397,2,FALSE),"C")</f>
        <v>C+</v>
      </c>
      <c r="H1433">
        <f>IFERROR(VLOOKUP($A1433,Sheet2!$A$2:$C$397,3,FALSE),0)</f>
        <v>-1.4892512</v>
      </c>
      <c r="I1433">
        <f>VLOOKUP($G1433,Sheet2!$F$4:$G$16,2,FALSE)</f>
        <v>2.2999999999999998</v>
      </c>
      <c r="J1433">
        <f t="shared" si="89"/>
        <v>41.255374400000001</v>
      </c>
      <c r="K1433">
        <f t="shared" si="90"/>
        <v>56.744625599999999</v>
      </c>
      <c r="L1433">
        <f t="shared" si="91"/>
        <v>-15.489251199999998</v>
      </c>
    </row>
    <row r="1434" spans="1:12" x14ac:dyDescent="0.3">
      <c r="A1434" t="s">
        <v>15</v>
      </c>
      <c r="B1434" t="s">
        <v>2006</v>
      </c>
      <c r="C1434">
        <v>35</v>
      </c>
      <c r="D1434">
        <v>58</v>
      </c>
      <c r="E1434">
        <f t="shared" si="88"/>
        <v>-23</v>
      </c>
      <c r="F1434" t="s">
        <v>2121</v>
      </c>
      <c r="G1434" t="str">
        <f>IFERROR(VLOOKUP($A1434,Sheet2!$A$2:$C$397,2,FALSE),"C")</f>
        <v>A-</v>
      </c>
      <c r="H1434">
        <f>IFERROR(VLOOKUP($A1434,Sheet2!$A$2:$C$397,3,FALSE),0)</f>
        <v>6.8150290000000002E-2</v>
      </c>
      <c r="I1434">
        <f>VLOOKUP($G1434,Sheet2!$F$4:$G$16,2,FALSE)</f>
        <v>3.7</v>
      </c>
      <c r="J1434">
        <f t="shared" si="89"/>
        <v>35.034075145000003</v>
      </c>
      <c r="K1434">
        <f t="shared" si="90"/>
        <v>57.965924854999997</v>
      </c>
      <c r="L1434">
        <f t="shared" si="91"/>
        <v>-22.931849709999995</v>
      </c>
    </row>
    <row r="1435" spans="1:12" x14ac:dyDescent="0.3">
      <c r="A1435" t="s">
        <v>11</v>
      </c>
      <c r="B1435" t="s">
        <v>2006</v>
      </c>
      <c r="C1435">
        <v>34</v>
      </c>
      <c r="D1435">
        <v>62</v>
      </c>
      <c r="E1435">
        <f t="shared" si="88"/>
        <v>-28</v>
      </c>
      <c r="F1435" t="s">
        <v>2121</v>
      </c>
      <c r="G1435" t="str">
        <f>IFERROR(VLOOKUP($A1435,Sheet2!$A$2:$C$397,2,FALSE),"C")</f>
        <v>B-</v>
      </c>
      <c r="H1435">
        <f>IFERROR(VLOOKUP($A1435,Sheet2!$A$2:$C$397,3,FALSE),0)</f>
        <v>0.62980391999999996</v>
      </c>
      <c r="I1435">
        <f>VLOOKUP($G1435,Sheet2!$F$4:$G$16,2,FALSE)</f>
        <v>2.7</v>
      </c>
      <c r="J1435">
        <f t="shared" si="89"/>
        <v>34.31490196</v>
      </c>
      <c r="K1435">
        <f t="shared" si="90"/>
        <v>61.68509804</v>
      </c>
      <c r="L1435">
        <f t="shared" si="91"/>
        <v>-27.370196079999999</v>
      </c>
    </row>
    <row r="1436" spans="1:12" x14ac:dyDescent="0.3">
      <c r="A1436" t="s">
        <v>3</v>
      </c>
      <c r="B1436" t="s">
        <v>2006</v>
      </c>
      <c r="C1436">
        <v>36</v>
      </c>
      <c r="D1436">
        <v>59</v>
      </c>
      <c r="E1436">
        <f t="shared" si="88"/>
        <v>-23</v>
      </c>
      <c r="F1436" t="s">
        <v>2121</v>
      </c>
      <c r="G1436" t="str">
        <f>IFERROR(VLOOKUP($A1436,Sheet2!$A$2:$C$397,2,FALSE),"C")</f>
        <v>A-</v>
      </c>
      <c r="H1436">
        <f>IFERROR(VLOOKUP($A1436,Sheet2!$A$2:$C$397,3,FALSE),0)</f>
        <v>-0.78254902000000004</v>
      </c>
      <c r="I1436">
        <f>VLOOKUP($G1436,Sheet2!$F$4:$G$16,2,FALSE)</f>
        <v>3.7</v>
      </c>
      <c r="J1436">
        <f t="shared" si="89"/>
        <v>35.608725489999998</v>
      </c>
      <c r="K1436">
        <f t="shared" si="90"/>
        <v>59.391274510000002</v>
      </c>
      <c r="L1436">
        <f t="shared" si="91"/>
        <v>-23.782549020000005</v>
      </c>
    </row>
    <row r="1437" spans="1:12" x14ac:dyDescent="0.3">
      <c r="A1437" t="s">
        <v>16</v>
      </c>
      <c r="B1437" t="s">
        <v>2007</v>
      </c>
      <c r="C1437">
        <v>43</v>
      </c>
      <c r="D1437">
        <v>53</v>
      </c>
      <c r="E1437">
        <f t="shared" si="88"/>
        <v>-10</v>
      </c>
      <c r="F1437" t="s">
        <v>2121</v>
      </c>
      <c r="G1437" t="str">
        <f>IFERROR(VLOOKUP($A1437,Sheet2!$A$2:$C$397,2,FALSE),"C")</f>
        <v>B</v>
      </c>
      <c r="H1437">
        <f>IFERROR(VLOOKUP($A1437,Sheet2!$A$2:$C$397,3,FALSE),0)</f>
        <v>0.26403360999999997</v>
      </c>
      <c r="I1437">
        <f>VLOOKUP($G1437,Sheet2!$F$4:$G$16,2,FALSE)</f>
        <v>3</v>
      </c>
      <c r="J1437">
        <f t="shared" si="89"/>
        <v>43.132016804999999</v>
      </c>
      <c r="K1437">
        <f t="shared" si="90"/>
        <v>52.867983195000001</v>
      </c>
      <c r="L1437">
        <f t="shared" si="91"/>
        <v>-9.7359663900000015</v>
      </c>
    </row>
    <row r="1438" spans="1:12" x14ac:dyDescent="0.3">
      <c r="A1438" t="s">
        <v>7</v>
      </c>
      <c r="B1438" t="s">
        <v>2007</v>
      </c>
      <c r="C1438">
        <v>41</v>
      </c>
      <c r="D1438">
        <v>57</v>
      </c>
      <c r="E1438">
        <f t="shared" si="88"/>
        <v>-16</v>
      </c>
      <c r="F1438" t="s">
        <v>2121</v>
      </c>
      <c r="G1438" t="str">
        <f>IFERROR(VLOOKUP($A1438,Sheet2!$A$2:$C$397,2,FALSE),"C")</f>
        <v>C+</v>
      </c>
      <c r="H1438">
        <f>IFERROR(VLOOKUP($A1438,Sheet2!$A$2:$C$397,3,FALSE),0)</f>
        <v>-1.4892512</v>
      </c>
      <c r="I1438">
        <f>VLOOKUP($G1438,Sheet2!$F$4:$G$16,2,FALSE)</f>
        <v>2.2999999999999998</v>
      </c>
      <c r="J1438">
        <f t="shared" si="89"/>
        <v>40.255374400000001</v>
      </c>
      <c r="K1438">
        <f t="shared" si="90"/>
        <v>57.744625599999999</v>
      </c>
      <c r="L1438">
        <f t="shared" si="91"/>
        <v>-17.489251199999998</v>
      </c>
    </row>
    <row r="1439" spans="1:12" x14ac:dyDescent="0.3">
      <c r="A1439" t="s">
        <v>10</v>
      </c>
      <c r="B1439" t="s">
        <v>2007</v>
      </c>
      <c r="C1439">
        <v>38</v>
      </c>
      <c r="D1439">
        <v>57</v>
      </c>
      <c r="E1439">
        <f t="shared" si="88"/>
        <v>-19</v>
      </c>
      <c r="F1439" t="s">
        <v>2121</v>
      </c>
      <c r="G1439" t="str">
        <f>IFERROR(VLOOKUP($A1439,Sheet2!$A$2:$C$397,2,FALSE),"C")</f>
        <v>B+</v>
      </c>
      <c r="H1439">
        <f>IFERROR(VLOOKUP($A1439,Sheet2!$A$2:$C$397,3,FALSE),0)</f>
        <v>0.59550000000000003</v>
      </c>
      <c r="I1439">
        <f>VLOOKUP($G1439,Sheet2!$F$4:$G$16,2,FALSE)</f>
        <v>3.3</v>
      </c>
      <c r="J1439">
        <f t="shared" si="89"/>
        <v>38.297750000000001</v>
      </c>
      <c r="K1439">
        <f t="shared" si="90"/>
        <v>56.702249999999999</v>
      </c>
      <c r="L1439">
        <f t="shared" si="91"/>
        <v>-18.404499999999999</v>
      </c>
    </row>
    <row r="1440" spans="1:12" x14ac:dyDescent="0.3">
      <c r="A1440" t="s">
        <v>16</v>
      </c>
      <c r="B1440" t="s">
        <v>2008</v>
      </c>
      <c r="C1440">
        <v>40</v>
      </c>
      <c r="D1440">
        <v>55</v>
      </c>
      <c r="E1440">
        <f t="shared" si="88"/>
        <v>-15</v>
      </c>
      <c r="F1440" t="s">
        <v>2121</v>
      </c>
      <c r="G1440" t="str">
        <f>IFERROR(VLOOKUP($A1440,Sheet2!$A$2:$C$397,2,FALSE),"C")</f>
        <v>B</v>
      </c>
      <c r="H1440">
        <f>IFERROR(VLOOKUP($A1440,Sheet2!$A$2:$C$397,3,FALSE),0)</f>
        <v>0.26403360999999997</v>
      </c>
      <c r="I1440">
        <f>VLOOKUP($G1440,Sheet2!$F$4:$G$16,2,FALSE)</f>
        <v>3</v>
      </c>
      <c r="J1440">
        <f t="shared" si="89"/>
        <v>40.132016804999999</v>
      </c>
      <c r="K1440">
        <f t="shared" si="90"/>
        <v>54.867983195000001</v>
      </c>
      <c r="L1440">
        <f t="shared" si="91"/>
        <v>-14.735966390000002</v>
      </c>
    </row>
    <row r="1441" spans="1:12" x14ac:dyDescent="0.3">
      <c r="A1441" t="s">
        <v>10</v>
      </c>
      <c r="B1441" t="s">
        <v>2009</v>
      </c>
      <c r="C1441">
        <v>36</v>
      </c>
      <c r="D1441">
        <v>59</v>
      </c>
      <c r="E1441">
        <f t="shared" si="88"/>
        <v>-23</v>
      </c>
      <c r="F1441" t="s">
        <v>2121</v>
      </c>
      <c r="G1441" t="str">
        <f>IFERROR(VLOOKUP($A1441,Sheet2!$A$2:$C$397,2,FALSE),"C")</f>
        <v>B+</v>
      </c>
      <c r="H1441">
        <f>IFERROR(VLOOKUP($A1441,Sheet2!$A$2:$C$397,3,FALSE),0)</f>
        <v>0.59550000000000003</v>
      </c>
      <c r="I1441">
        <f>VLOOKUP($G1441,Sheet2!$F$4:$G$16,2,FALSE)</f>
        <v>3.3</v>
      </c>
      <c r="J1441">
        <f t="shared" si="89"/>
        <v>36.297750000000001</v>
      </c>
      <c r="K1441">
        <f t="shared" si="90"/>
        <v>58.702249999999999</v>
      </c>
      <c r="L1441">
        <f t="shared" si="91"/>
        <v>-22.404499999999999</v>
      </c>
    </row>
    <row r="1442" spans="1:12" x14ac:dyDescent="0.3">
      <c r="A1442" t="s">
        <v>15</v>
      </c>
      <c r="B1442" t="s">
        <v>2010</v>
      </c>
      <c r="C1442">
        <v>38</v>
      </c>
      <c r="D1442">
        <v>55</v>
      </c>
      <c r="E1442">
        <f t="shared" si="88"/>
        <v>-17</v>
      </c>
      <c r="F1442" t="s">
        <v>2121</v>
      </c>
      <c r="G1442" t="str">
        <f>IFERROR(VLOOKUP($A1442,Sheet2!$A$2:$C$397,2,FALSE),"C")</f>
        <v>A-</v>
      </c>
      <c r="H1442">
        <f>IFERROR(VLOOKUP($A1442,Sheet2!$A$2:$C$397,3,FALSE),0)</f>
        <v>6.8150290000000002E-2</v>
      </c>
      <c r="I1442">
        <f>VLOOKUP($G1442,Sheet2!$F$4:$G$16,2,FALSE)</f>
        <v>3.7</v>
      </c>
      <c r="J1442">
        <f t="shared" si="89"/>
        <v>38.034075145000003</v>
      </c>
      <c r="K1442">
        <f t="shared" si="90"/>
        <v>54.965924854999997</v>
      </c>
      <c r="L1442">
        <f t="shared" si="91"/>
        <v>-16.931849709999995</v>
      </c>
    </row>
    <row r="1443" spans="1:12" x14ac:dyDescent="0.3">
      <c r="A1443" t="s">
        <v>12</v>
      </c>
      <c r="B1443" t="s">
        <v>2011</v>
      </c>
      <c r="C1443">
        <v>42</v>
      </c>
      <c r="D1443">
        <v>54</v>
      </c>
      <c r="E1443">
        <f t="shared" si="88"/>
        <v>-12</v>
      </c>
      <c r="F1443" t="s">
        <v>2121</v>
      </c>
      <c r="G1443" t="str">
        <f>IFERROR(VLOOKUP($A1443,Sheet2!$A$2:$C$397,2,FALSE),"C")</f>
        <v>A</v>
      </c>
      <c r="H1443">
        <f>IFERROR(VLOOKUP($A1443,Sheet2!$A$2:$C$397,3,FALSE),0)</f>
        <v>-0.45775194000000002</v>
      </c>
      <c r="I1443">
        <f>VLOOKUP($G1443,Sheet2!$F$4:$G$16,2,FALSE)</f>
        <v>4</v>
      </c>
      <c r="J1443">
        <f t="shared" si="89"/>
        <v>41.771124030000003</v>
      </c>
      <c r="K1443">
        <f t="shared" si="90"/>
        <v>54.228875969999997</v>
      </c>
      <c r="L1443">
        <f t="shared" si="91"/>
        <v>-12.457751939999994</v>
      </c>
    </row>
    <row r="1444" spans="1:12" x14ac:dyDescent="0.3">
      <c r="A1444" t="s">
        <v>16</v>
      </c>
      <c r="B1444" t="s">
        <v>2012</v>
      </c>
      <c r="C1444">
        <v>39</v>
      </c>
      <c r="D1444">
        <v>56</v>
      </c>
      <c r="E1444">
        <f t="shared" si="88"/>
        <v>-17</v>
      </c>
      <c r="F1444" t="s">
        <v>2121</v>
      </c>
      <c r="G1444" t="str">
        <f>IFERROR(VLOOKUP($A1444,Sheet2!$A$2:$C$397,2,FALSE),"C")</f>
        <v>B</v>
      </c>
      <c r="H1444">
        <f>IFERROR(VLOOKUP($A1444,Sheet2!$A$2:$C$397,3,FALSE),0)</f>
        <v>0.26403360999999997</v>
      </c>
      <c r="I1444">
        <f>VLOOKUP($G1444,Sheet2!$F$4:$G$16,2,FALSE)</f>
        <v>3</v>
      </c>
      <c r="J1444">
        <f t="shared" si="89"/>
        <v>39.132016804999999</v>
      </c>
      <c r="K1444">
        <f t="shared" si="90"/>
        <v>55.867983195000001</v>
      </c>
      <c r="L1444">
        <f t="shared" si="91"/>
        <v>-16.735966390000002</v>
      </c>
    </row>
    <row r="1445" spans="1:12" x14ac:dyDescent="0.3">
      <c r="A1445" t="s">
        <v>254</v>
      </c>
      <c r="B1445" t="s">
        <v>2012</v>
      </c>
      <c r="C1445">
        <v>41</v>
      </c>
      <c r="D1445">
        <v>59</v>
      </c>
      <c r="E1445">
        <f t="shared" si="88"/>
        <v>-18</v>
      </c>
      <c r="F1445" t="s">
        <v>2121</v>
      </c>
      <c r="G1445" t="str">
        <f>IFERROR(VLOOKUP($A1445,Sheet2!$A$2:$C$397,2,FALSE),"C")</f>
        <v>C+</v>
      </c>
      <c r="H1445">
        <f>IFERROR(VLOOKUP($A1445,Sheet2!$A$2:$C$397,3,FALSE),0)</f>
        <v>-1.5215757999999999</v>
      </c>
      <c r="I1445">
        <f>VLOOKUP($G1445,Sheet2!$F$4:$G$16,2,FALSE)</f>
        <v>2.2999999999999998</v>
      </c>
      <c r="J1445">
        <f t="shared" si="89"/>
        <v>40.239212100000003</v>
      </c>
      <c r="K1445">
        <f t="shared" si="90"/>
        <v>59.760787899999997</v>
      </c>
      <c r="L1445">
        <f t="shared" si="91"/>
        <v>-19.521575799999994</v>
      </c>
    </row>
    <row r="1446" spans="1:12" x14ac:dyDescent="0.3">
      <c r="A1446" t="s">
        <v>7</v>
      </c>
      <c r="B1446" t="s">
        <v>2012</v>
      </c>
      <c r="C1446">
        <v>45</v>
      </c>
      <c r="D1446">
        <v>53</v>
      </c>
      <c r="E1446">
        <f t="shared" si="88"/>
        <v>-8</v>
      </c>
      <c r="F1446" t="s">
        <v>2121</v>
      </c>
      <c r="G1446" t="str">
        <f>IFERROR(VLOOKUP($A1446,Sheet2!$A$2:$C$397,2,FALSE),"C")</f>
        <v>C+</v>
      </c>
      <c r="H1446">
        <f>IFERROR(VLOOKUP($A1446,Sheet2!$A$2:$C$397,3,FALSE),0)</f>
        <v>-1.4892512</v>
      </c>
      <c r="I1446">
        <f>VLOOKUP($G1446,Sheet2!$F$4:$G$16,2,FALSE)</f>
        <v>2.2999999999999998</v>
      </c>
      <c r="J1446">
        <f t="shared" si="89"/>
        <v>44.255374400000001</v>
      </c>
      <c r="K1446">
        <f t="shared" si="90"/>
        <v>53.744625599999999</v>
      </c>
      <c r="L1446">
        <f t="shared" si="91"/>
        <v>-9.4892511999999982</v>
      </c>
    </row>
    <row r="1447" spans="1:12" x14ac:dyDescent="0.3">
      <c r="A1447" t="s">
        <v>10</v>
      </c>
      <c r="B1447" t="s">
        <v>2012</v>
      </c>
      <c r="C1447">
        <v>37</v>
      </c>
      <c r="D1447">
        <v>59</v>
      </c>
      <c r="E1447">
        <f t="shared" si="88"/>
        <v>-22</v>
      </c>
      <c r="F1447" t="s">
        <v>2121</v>
      </c>
      <c r="G1447" t="str">
        <f>IFERROR(VLOOKUP($A1447,Sheet2!$A$2:$C$397,2,FALSE),"C")</f>
        <v>B+</v>
      </c>
      <c r="H1447">
        <f>IFERROR(VLOOKUP($A1447,Sheet2!$A$2:$C$397,3,FALSE),0)</f>
        <v>0.59550000000000003</v>
      </c>
      <c r="I1447">
        <f>VLOOKUP($G1447,Sheet2!$F$4:$G$16,2,FALSE)</f>
        <v>3.3</v>
      </c>
      <c r="J1447">
        <f t="shared" si="89"/>
        <v>37.297750000000001</v>
      </c>
      <c r="K1447">
        <f t="shared" si="90"/>
        <v>58.702249999999999</v>
      </c>
      <c r="L1447">
        <f t="shared" si="91"/>
        <v>-21.404499999999999</v>
      </c>
    </row>
    <row r="1448" spans="1:12" x14ac:dyDescent="0.3">
      <c r="A1448" t="s">
        <v>15</v>
      </c>
      <c r="B1448" t="s">
        <v>2013</v>
      </c>
      <c r="C1448">
        <v>35</v>
      </c>
      <c r="D1448">
        <v>58</v>
      </c>
      <c r="E1448">
        <f t="shared" si="88"/>
        <v>-23</v>
      </c>
      <c r="F1448" t="s">
        <v>2121</v>
      </c>
      <c r="G1448" t="str">
        <f>IFERROR(VLOOKUP($A1448,Sheet2!$A$2:$C$397,2,FALSE),"C")</f>
        <v>A-</v>
      </c>
      <c r="H1448">
        <f>IFERROR(VLOOKUP($A1448,Sheet2!$A$2:$C$397,3,FALSE),0)</f>
        <v>6.8150290000000002E-2</v>
      </c>
      <c r="I1448">
        <f>VLOOKUP($G1448,Sheet2!$F$4:$G$16,2,FALSE)</f>
        <v>3.7</v>
      </c>
      <c r="J1448">
        <f t="shared" si="89"/>
        <v>35.034075145000003</v>
      </c>
      <c r="K1448">
        <f t="shared" si="90"/>
        <v>57.965924854999997</v>
      </c>
      <c r="L1448">
        <f t="shared" si="91"/>
        <v>-22.931849709999995</v>
      </c>
    </row>
    <row r="1449" spans="1:12" x14ac:dyDescent="0.3">
      <c r="A1449" t="s">
        <v>12</v>
      </c>
      <c r="B1449" t="s">
        <v>2014</v>
      </c>
      <c r="C1449">
        <v>39</v>
      </c>
      <c r="D1449">
        <v>55</v>
      </c>
      <c r="E1449">
        <f t="shared" si="88"/>
        <v>-16</v>
      </c>
      <c r="F1449" t="s">
        <v>2121</v>
      </c>
      <c r="G1449" t="str">
        <f>IFERROR(VLOOKUP($A1449,Sheet2!$A$2:$C$397,2,FALSE),"C")</f>
        <v>A</v>
      </c>
      <c r="H1449">
        <f>IFERROR(VLOOKUP($A1449,Sheet2!$A$2:$C$397,3,FALSE),0)</f>
        <v>-0.45775194000000002</v>
      </c>
      <c r="I1449">
        <f>VLOOKUP($G1449,Sheet2!$F$4:$G$16,2,FALSE)</f>
        <v>4</v>
      </c>
      <c r="J1449">
        <f t="shared" si="89"/>
        <v>38.771124030000003</v>
      </c>
      <c r="K1449">
        <f t="shared" si="90"/>
        <v>55.228875969999997</v>
      </c>
      <c r="L1449">
        <f t="shared" si="91"/>
        <v>-16.457751939999994</v>
      </c>
    </row>
    <row r="1450" spans="1:12" x14ac:dyDescent="0.3">
      <c r="A1450" t="s">
        <v>16</v>
      </c>
      <c r="B1450" t="s">
        <v>2015</v>
      </c>
      <c r="C1450">
        <v>40</v>
      </c>
      <c r="D1450">
        <v>55</v>
      </c>
      <c r="E1450">
        <f t="shared" si="88"/>
        <v>-15</v>
      </c>
      <c r="F1450" t="s">
        <v>2121</v>
      </c>
      <c r="G1450" t="str">
        <f>IFERROR(VLOOKUP($A1450,Sheet2!$A$2:$C$397,2,FALSE),"C")</f>
        <v>B</v>
      </c>
      <c r="H1450">
        <f>IFERROR(VLOOKUP($A1450,Sheet2!$A$2:$C$397,3,FALSE),0)</f>
        <v>0.26403360999999997</v>
      </c>
      <c r="I1450">
        <f>VLOOKUP($G1450,Sheet2!$F$4:$G$16,2,FALSE)</f>
        <v>3</v>
      </c>
      <c r="J1450">
        <f t="shared" si="89"/>
        <v>40.132016804999999</v>
      </c>
      <c r="K1450">
        <f t="shared" si="90"/>
        <v>54.867983195000001</v>
      </c>
      <c r="L1450">
        <f t="shared" si="91"/>
        <v>-14.735966390000002</v>
      </c>
    </row>
    <row r="1451" spans="1:12" x14ac:dyDescent="0.3">
      <c r="A1451" t="s">
        <v>7</v>
      </c>
      <c r="B1451" t="s">
        <v>2015</v>
      </c>
      <c r="C1451">
        <v>42</v>
      </c>
      <c r="D1451">
        <v>57</v>
      </c>
      <c r="E1451">
        <f t="shared" si="88"/>
        <v>-15</v>
      </c>
      <c r="F1451" t="s">
        <v>2121</v>
      </c>
      <c r="G1451" t="str">
        <f>IFERROR(VLOOKUP($A1451,Sheet2!$A$2:$C$397,2,FALSE),"C")</f>
        <v>C+</v>
      </c>
      <c r="H1451">
        <f>IFERROR(VLOOKUP($A1451,Sheet2!$A$2:$C$397,3,FALSE),0)</f>
        <v>-1.4892512</v>
      </c>
      <c r="I1451">
        <f>VLOOKUP($G1451,Sheet2!$F$4:$G$16,2,FALSE)</f>
        <v>2.2999999999999998</v>
      </c>
      <c r="J1451">
        <f t="shared" si="89"/>
        <v>41.255374400000001</v>
      </c>
      <c r="K1451">
        <f t="shared" si="90"/>
        <v>57.744625599999999</v>
      </c>
      <c r="L1451">
        <f t="shared" si="91"/>
        <v>-16.489251199999998</v>
      </c>
    </row>
    <row r="1452" spans="1:12" x14ac:dyDescent="0.3">
      <c r="A1452" t="s">
        <v>10</v>
      </c>
      <c r="B1452" t="s">
        <v>2015</v>
      </c>
      <c r="C1452">
        <v>35</v>
      </c>
      <c r="D1452">
        <v>60</v>
      </c>
      <c r="E1452">
        <f t="shared" si="88"/>
        <v>-25</v>
      </c>
      <c r="F1452" t="s">
        <v>2121</v>
      </c>
      <c r="G1452" t="str">
        <f>IFERROR(VLOOKUP($A1452,Sheet2!$A$2:$C$397,2,FALSE),"C")</f>
        <v>B+</v>
      </c>
      <c r="H1452">
        <f>IFERROR(VLOOKUP($A1452,Sheet2!$A$2:$C$397,3,FALSE),0)</f>
        <v>0.59550000000000003</v>
      </c>
      <c r="I1452">
        <f>VLOOKUP($G1452,Sheet2!$F$4:$G$16,2,FALSE)</f>
        <v>3.3</v>
      </c>
      <c r="J1452">
        <f t="shared" si="89"/>
        <v>35.297750000000001</v>
      </c>
      <c r="K1452">
        <f t="shared" si="90"/>
        <v>59.702249999999999</v>
      </c>
      <c r="L1452">
        <f t="shared" si="91"/>
        <v>-24.404499999999999</v>
      </c>
    </row>
    <row r="1453" spans="1:12" x14ac:dyDescent="0.3">
      <c r="A1453" t="s">
        <v>9</v>
      </c>
      <c r="B1453" t="s">
        <v>2016</v>
      </c>
      <c r="C1453">
        <v>38</v>
      </c>
      <c r="D1453">
        <v>57</v>
      </c>
      <c r="E1453">
        <f t="shared" si="88"/>
        <v>-19</v>
      </c>
      <c r="F1453" t="s">
        <v>2121</v>
      </c>
      <c r="G1453" t="str">
        <f>IFERROR(VLOOKUP($A1453,Sheet2!$A$2:$C$397,2,FALSE),"C")</f>
        <v>B+</v>
      </c>
      <c r="H1453">
        <f>IFERROR(VLOOKUP($A1453,Sheet2!$A$2:$C$397,3,FALSE),0)</f>
        <v>6.0699999999999997E-2</v>
      </c>
      <c r="I1453">
        <f>VLOOKUP($G1453,Sheet2!$F$4:$G$16,2,FALSE)</f>
        <v>3.3</v>
      </c>
      <c r="J1453">
        <f t="shared" si="89"/>
        <v>38.030349999999999</v>
      </c>
      <c r="K1453">
        <f t="shared" si="90"/>
        <v>56.969650000000001</v>
      </c>
      <c r="L1453">
        <f t="shared" si="91"/>
        <v>-18.939300000000003</v>
      </c>
    </row>
    <row r="1454" spans="1:12" x14ac:dyDescent="0.3">
      <c r="A1454" t="s">
        <v>3</v>
      </c>
      <c r="B1454" t="s">
        <v>2017</v>
      </c>
      <c r="C1454">
        <v>36</v>
      </c>
      <c r="D1454">
        <v>58</v>
      </c>
      <c r="E1454">
        <f t="shared" si="88"/>
        <v>-22</v>
      </c>
      <c r="F1454" t="s">
        <v>2121</v>
      </c>
      <c r="G1454" t="str">
        <f>IFERROR(VLOOKUP($A1454,Sheet2!$A$2:$C$397,2,FALSE),"C")</f>
        <v>A-</v>
      </c>
      <c r="H1454">
        <f>IFERROR(VLOOKUP($A1454,Sheet2!$A$2:$C$397,3,FALSE),0)</f>
        <v>-0.78254902000000004</v>
      </c>
      <c r="I1454">
        <f>VLOOKUP($G1454,Sheet2!$F$4:$G$16,2,FALSE)</f>
        <v>3.7</v>
      </c>
      <c r="J1454">
        <f t="shared" si="89"/>
        <v>35.608725489999998</v>
      </c>
      <c r="K1454">
        <f t="shared" si="90"/>
        <v>58.391274510000002</v>
      </c>
      <c r="L1454">
        <f t="shared" si="91"/>
        <v>-22.782549020000005</v>
      </c>
    </row>
    <row r="1455" spans="1:12" x14ac:dyDescent="0.3">
      <c r="A1455" t="s">
        <v>13</v>
      </c>
      <c r="B1455" t="s">
        <v>2018</v>
      </c>
      <c r="C1455">
        <v>38</v>
      </c>
      <c r="D1455">
        <v>58</v>
      </c>
      <c r="E1455">
        <f t="shared" si="88"/>
        <v>-20</v>
      </c>
      <c r="F1455" t="s">
        <v>2121</v>
      </c>
      <c r="G1455" t="str">
        <f>IFERROR(VLOOKUP($A1455,Sheet2!$A$2:$C$397,2,FALSE),"C")</f>
        <v>A+</v>
      </c>
      <c r="H1455">
        <f>IFERROR(VLOOKUP($A1455,Sheet2!$A$2:$C$397,3,FALSE),0)</f>
        <v>0.61341175999999997</v>
      </c>
      <c r="I1455">
        <f>VLOOKUP($G1455,Sheet2!$F$4:$G$16,2,FALSE)</f>
        <v>4</v>
      </c>
      <c r="J1455">
        <f t="shared" si="89"/>
        <v>38.306705880000003</v>
      </c>
      <c r="K1455">
        <f t="shared" si="90"/>
        <v>57.693294119999997</v>
      </c>
      <c r="L1455">
        <f t="shared" si="91"/>
        <v>-19.386588239999995</v>
      </c>
    </row>
    <row r="1456" spans="1:12" x14ac:dyDescent="0.3">
      <c r="A1456" t="s">
        <v>16</v>
      </c>
      <c r="B1456" t="s">
        <v>2019</v>
      </c>
      <c r="C1456">
        <v>43</v>
      </c>
      <c r="D1456">
        <v>52</v>
      </c>
      <c r="E1456">
        <f t="shared" si="88"/>
        <v>-9</v>
      </c>
      <c r="F1456" t="s">
        <v>2121</v>
      </c>
      <c r="G1456" t="str">
        <f>IFERROR(VLOOKUP($A1456,Sheet2!$A$2:$C$397,2,FALSE),"C")</f>
        <v>B</v>
      </c>
      <c r="H1456">
        <f>IFERROR(VLOOKUP($A1456,Sheet2!$A$2:$C$397,3,FALSE),0)</f>
        <v>0.26403360999999997</v>
      </c>
      <c r="I1456">
        <f>VLOOKUP($G1456,Sheet2!$F$4:$G$16,2,FALSE)</f>
        <v>3</v>
      </c>
      <c r="J1456">
        <f t="shared" si="89"/>
        <v>43.132016804999999</v>
      </c>
      <c r="K1456">
        <f t="shared" si="90"/>
        <v>51.867983195000001</v>
      </c>
      <c r="L1456">
        <f t="shared" si="91"/>
        <v>-8.7359663900000015</v>
      </c>
    </row>
    <row r="1457" spans="1:12" x14ac:dyDescent="0.3">
      <c r="A1457" t="s">
        <v>10</v>
      </c>
      <c r="B1457" t="s">
        <v>2019</v>
      </c>
      <c r="C1457">
        <v>36</v>
      </c>
      <c r="D1457">
        <v>60</v>
      </c>
      <c r="E1457">
        <f t="shared" si="88"/>
        <v>-24</v>
      </c>
      <c r="F1457" t="s">
        <v>2121</v>
      </c>
      <c r="G1457" t="str">
        <f>IFERROR(VLOOKUP($A1457,Sheet2!$A$2:$C$397,2,FALSE),"C")</f>
        <v>B+</v>
      </c>
      <c r="H1457">
        <f>IFERROR(VLOOKUP($A1457,Sheet2!$A$2:$C$397,3,FALSE),0)</f>
        <v>0.59550000000000003</v>
      </c>
      <c r="I1457">
        <f>VLOOKUP($G1457,Sheet2!$F$4:$G$16,2,FALSE)</f>
        <v>3.3</v>
      </c>
      <c r="J1457">
        <f t="shared" si="89"/>
        <v>36.297750000000001</v>
      </c>
      <c r="K1457">
        <f t="shared" si="90"/>
        <v>59.702249999999999</v>
      </c>
      <c r="L1457">
        <f t="shared" si="91"/>
        <v>-23.404499999999999</v>
      </c>
    </row>
    <row r="1458" spans="1:12" x14ac:dyDescent="0.3">
      <c r="A1458" t="s">
        <v>7</v>
      </c>
      <c r="B1458" t="s">
        <v>2019</v>
      </c>
      <c r="C1458">
        <v>43</v>
      </c>
      <c r="D1458">
        <v>55</v>
      </c>
      <c r="E1458">
        <f t="shared" si="88"/>
        <v>-12</v>
      </c>
      <c r="F1458" t="s">
        <v>2121</v>
      </c>
      <c r="G1458" t="str">
        <f>IFERROR(VLOOKUP($A1458,Sheet2!$A$2:$C$397,2,FALSE),"C")</f>
        <v>C+</v>
      </c>
      <c r="H1458">
        <f>IFERROR(VLOOKUP($A1458,Sheet2!$A$2:$C$397,3,FALSE),0)</f>
        <v>-1.4892512</v>
      </c>
      <c r="I1458">
        <f>VLOOKUP($G1458,Sheet2!$F$4:$G$16,2,FALSE)</f>
        <v>2.2999999999999998</v>
      </c>
      <c r="J1458">
        <f t="shared" si="89"/>
        <v>42.255374400000001</v>
      </c>
      <c r="K1458">
        <f t="shared" si="90"/>
        <v>55.744625599999999</v>
      </c>
      <c r="L1458">
        <f t="shared" si="91"/>
        <v>-13.489251199999998</v>
      </c>
    </row>
    <row r="1459" spans="1:12" x14ac:dyDescent="0.3">
      <c r="A1459" t="s">
        <v>5</v>
      </c>
      <c r="B1459" t="s">
        <v>2020</v>
      </c>
      <c r="C1459">
        <v>39</v>
      </c>
      <c r="D1459">
        <v>55</v>
      </c>
      <c r="E1459">
        <f t="shared" si="88"/>
        <v>-16</v>
      </c>
      <c r="F1459" t="s">
        <v>2121</v>
      </c>
      <c r="G1459" t="str">
        <f>IFERROR(VLOOKUP($A1459,Sheet2!$A$2:$C$397,2,FALSE),"C")</f>
        <v>A-</v>
      </c>
      <c r="H1459">
        <f>IFERROR(VLOOKUP($A1459,Sheet2!$A$2:$C$397,3,FALSE),0)</f>
        <v>0.43547944999999999</v>
      </c>
      <c r="I1459">
        <f>VLOOKUP($G1459,Sheet2!$F$4:$G$16,2,FALSE)</f>
        <v>3.7</v>
      </c>
      <c r="J1459">
        <f t="shared" si="89"/>
        <v>39.217739725000001</v>
      </c>
      <c r="K1459">
        <f t="shared" si="90"/>
        <v>54.782260274999999</v>
      </c>
      <c r="L1459">
        <f t="shared" si="91"/>
        <v>-15.564520549999997</v>
      </c>
    </row>
    <row r="1460" spans="1:12" x14ac:dyDescent="0.3">
      <c r="A1460" t="s">
        <v>14</v>
      </c>
      <c r="B1460" t="s">
        <v>2021</v>
      </c>
      <c r="C1460">
        <v>38</v>
      </c>
      <c r="D1460">
        <v>56</v>
      </c>
      <c r="E1460">
        <f t="shared" si="88"/>
        <v>-18</v>
      </c>
      <c r="F1460" t="s">
        <v>2121</v>
      </c>
      <c r="G1460" t="str">
        <f>IFERROR(VLOOKUP($A1460,Sheet2!$A$2:$C$397,2,FALSE),"C")</f>
        <v>B</v>
      </c>
      <c r="H1460">
        <f>IFERROR(VLOOKUP($A1460,Sheet2!$A$2:$C$397,3,FALSE),0)</f>
        <v>0.26406832000000002</v>
      </c>
      <c r="I1460">
        <f>VLOOKUP($G1460,Sheet2!$F$4:$G$16,2,FALSE)</f>
        <v>3</v>
      </c>
      <c r="J1460">
        <f t="shared" si="89"/>
        <v>38.132034160000003</v>
      </c>
      <c r="K1460">
        <f t="shared" si="90"/>
        <v>55.867965839999997</v>
      </c>
      <c r="L1460">
        <f t="shared" si="91"/>
        <v>-17.735931679999993</v>
      </c>
    </row>
    <row r="1461" spans="1:12" x14ac:dyDescent="0.3">
      <c r="A1461" t="s">
        <v>11</v>
      </c>
      <c r="B1461" t="s">
        <v>2020</v>
      </c>
      <c r="C1461">
        <v>34</v>
      </c>
      <c r="D1461">
        <v>59</v>
      </c>
      <c r="E1461">
        <f t="shared" si="88"/>
        <v>-25</v>
      </c>
      <c r="F1461" t="s">
        <v>2121</v>
      </c>
      <c r="G1461" t="str">
        <f>IFERROR(VLOOKUP($A1461,Sheet2!$A$2:$C$397,2,FALSE),"C")</f>
        <v>B-</v>
      </c>
      <c r="H1461">
        <f>IFERROR(VLOOKUP($A1461,Sheet2!$A$2:$C$397,3,FALSE),0)</f>
        <v>0.62980391999999996</v>
      </c>
      <c r="I1461">
        <f>VLOOKUP($G1461,Sheet2!$F$4:$G$16,2,FALSE)</f>
        <v>2.7</v>
      </c>
      <c r="J1461">
        <f t="shared" si="89"/>
        <v>34.31490196</v>
      </c>
      <c r="K1461">
        <f t="shared" si="90"/>
        <v>58.68509804</v>
      </c>
      <c r="L1461">
        <f t="shared" si="91"/>
        <v>-24.370196079999999</v>
      </c>
    </row>
    <row r="1462" spans="1:12" x14ac:dyDescent="0.3">
      <c r="A1462" t="s">
        <v>4</v>
      </c>
      <c r="B1462" t="s">
        <v>2022</v>
      </c>
      <c r="C1462">
        <v>38</v>
      </c>
      <c r="D1462">
        <v>58</v>
      </c>
      <c r="E1462">
        <f t="shared" si="88"/>
        <v>-20</v>
      </c>
      <c r="F1462" t="s">
        <v>2121</v>
      </c>
      <c r="G1462" t="str">
        <f>IFERROR(VLOOKUP($A1462,Sheet2!$A$2:$C$397,2,FALSE),"C")</f>
        <v>A-</v>
      </c>
      <c r="H1462">
        <f>IFERROR(VLOOKUP($A1462,Sheet2!$A$2:$C$397,3,FALSE),0)</f>
        <v>0.80923076999999999</v>
      </c>
      <c r="I1462">
        <f>VLOOKUP($G1462,Sheet2!$F$4:$G$16,2,FALSE)</f>
        <v>3.7</v>
      </c>
      <c r="J1462">
        <f t="shared" si="89"/>
        <v>38.404615385</v>
      </c>
      <c r="K1462">
        <f t="shared" si="90"/>
        <v>57.595384615</v>
      </c>
      <c r="L1462">
        <f t="shared" si="91"/>
        <v>-19.190769230000001</v>
      </c>
    </row>
    <row r="1463" spans="1:12" x14ac:dyDescent="0.3">
      <c r="A1463" t="s">
        <v>366</v>
      </c>
      <c r="B1463" t="s">
        <v>2023</v>
      </c>
      <c r="C1463">
        <v>38</v>
      </c>
      <c r="D1463">
        <v>57</v>
      </c>
      <c r="E1463">
        <f t="shared" si="88"/>
        <v>-19</v>
      </c>
      <c r="F1463" t="s">
        <v>2121</v>
      </c>
      <c r="G1463" t="str">
        <f>IFERROR(VLOOKUP($A1463,Sheet2!$A$2:$C$397,2,FALSE),"C")</f>
        <v>A</v>
      </c>
      <c r="H1463">
        <f>IFERROR(VLOOKUP($A1463,Sheet2!$A$2:$C$397,3,FALSE),0)</f>
        <v>-1.5</v>
      </c>
      <c r="I1463">
        <f>VLOOKUP($G1463,Sheet2!$F$4:$G$16,2,FALSE)</f>
        <v>4</v>
      </c>
      <c r="J1463">
        <f t="shared" si="89"/>
        <v>37.25</v>
      </c>
      <c r="K1463">
        <f t="shared" si="90"/>
        <v>57.75</v>
      </c>
      <c r="L1463">
        <f t="shared" si="91"/>
        <v>-20.5</v>
      </c>
    </row>
    <row r="1464" spans="1:12" x14ac:dyDescent="0.3">
      <c r="A1464" t="s">
        <v>16</v>
      </c>
      <c r="B1464" t="s">
        <v>2023</v>
      </c>
      <c r="C1464">
        <v>41</v>
      </c>
      <c r="D1464">
        <v>56</v>
      </c>
      <c r="E1464">
        <f t="shared" si="88"/>
        <v>-15</v>
      </c>
      <c r="F1464" t="s">
        <v>2121</v>
      </c>
      <c r="G1464" t="str">
        <f>IFERROR(VLOOKUP($A1464,Sheet2!$A$2:$C$397,2,FALSE),"C")</f>
        <v>B</v>
      </c>
      <c r="H1464">
        <f>IFERROR(VLOOKUP($A1464,Sheet2!$A$2:$C$397,3,FALSE),0)</f>
        <v>0.26403360999999997</v>
      </c>
      <c r="I1464">
        <f>VLOOKUP($G1464,Sheet2!$F$4:$G$16,2,FALSE)</f>
        <v>3</v>
      </c>
      <c r="J1464">
        <f t="shared" si="89"/>
        <v>41.132016804999999</v>
      </c>
      <c r="K1464">
        <f t="shared" si="90"/>
        <v>55.867983195000001</v>
      </c>
      <c r="L1464">
        <f t="shared" si="91"/>
        <v>-14.735966390000002</v>
      </c>
    </row>
    <row r="1465" spans="1:12" x14ac:dyDescent="0.3">
      <c r="A1465" t="s">
        <v>10</v>
      </c>
      <c r="B1465" t="s">
        <v>2023</v>
      </c>
      <c r="C1465">
        <v>35</v>
      </c>
      <c r="D1465">
        <v>60</v>
      </c>
      <c r="E1465">
        <f t="shared" si="88"/>
        <v>-25</v>
      </c>
      <c r="F1465" t="s">
        <v>2121</v>
      </c>
      <c r="G1465" t="str">
        <f>IFERROR(VLOOKUP($A1465,Sheet2!$A$2:$C$397,2,FALSE),"C")</f>
        <v>B+</v>
      </c>
      <c r="H1465">
        <f>IFERROR(VLOOKUP($A1465,Sheet2!$A$2:$C$397,3,FALSE),0)</f>
        <v>0.59550000000000003</v>
      </c>
      <c r="I1465">
        <f>VLOOKUP($G1465,Sheet2!$F$4:$G$16,2,FALSE)</f>
        <v>3.3</v>
      </c>
      <c r="J1465">
        <f t="shared" si="89"/>
        <v>35.297750000000001</v>
      </c>
      <c r="K1465">
        <f t="shared" si="90"/>
        <v>59.702249999999999</v>
      </c>
      <c r="L1465">
        <f t="shared" si="91"/>
        <v>-24.404499999999999</v>
      </c>
    </row>
    <row r="1466" spans="1:12" x14ac:dyDescent="0.3">
      <c r="A1466" t="s">
        <v>7</v>
      </c>
      <c r="B1466" t="s">
        <v>2023</v>
      </c>
      <c r="C1466">
        <v>42</v>
      </c>
      <c r="D1466">
        <v>56</v>
      </c>
      <c r="E1466">
        <f t="shared" si="88"/>
        <v>-14</v>
      </c>
      <c r="F1466" t="s">
        <v>2121</v>
      </c>
      <c r="G1466" t="str">
        <f>IFERROR(VLOOKUP($A1466,Sheet2!$A$2:$C$397,2,FALSE),"C")</f>
        <v>C+</v>
      </c>
      <c r="H1466">
        <f>IFERROR(VLOOKUP($A1466,Sheet2!$A$2:$C$397,3,FALSE),0)</f>
        <v>-1.4892512</v>
      </c>
      <c r="I1466">
        <f>VLOOKUP($G1466,Sheet2!$F$4:$G$16,2,FALSE)</f>
        <v>2.2999999999999998</v>
      </c>
      <c r="J1466">
        <f t="shared" si="89"/>
        <v>41.255374400000001</v>
      </c>
      <c r="K1466">
        <f t="shared" si="90"/>
        <v>56.744625599999999</v>
      </c>
      <c r="L1466">
        <f t="shared" si="91"/>
        <v>-15.489251199999998</v>
      </c>
    </row>
    <row r="1467" spans="1:12" x14ac:dyDescent="0.3">
      <c r="A1467" t="s">
        <v>254</v>
      </c>
      <c r="B1467" t="s">
        <v>2024</v>
      </c>
      <c r="C1467">
        <v>42</v>
      </c>
      <c r="D1467">
        <v>58</v>
      </c>
      <c r="E1467">
        <f t="shared" si="88"/>
        <v>-16</v>
      </c>
      <c r="F1467" t="s">
        <v>2121</v>
      </c>
      <c r="G1467" t="str">
        <f>IFERROR(VLOOKUP($A1467,Sheet2!$A$2:$C$397,2,FALSE),"C")</f>
        <v>C+</v>
      </c>
      <c r="H1467">
        <f>IFERROR(VLOOKUP($A1467,Sheet2!$A$2:$C$397,3,FALSE),0)</f>
        <v>-1.5215757999999999</v>
      </c>
      <c r="I1467">
        <f>VLOOKUP($G1467,Sheet2!$F$4:$G$16,2,FALSE)</f>
        <v>2.2999999999999998</v>
      </c>
      <c r="J1467">
        <f t="shared" si="89"/>
        <v>41.239212100000003</v>
      </c>
      <c r="K1467">
        <f t="shared" si="90"/>
        <v>58.760787899999997</v>
      </c>
      <c r="L1467">
        <f t="shared" si="91"/>
        <v>-17.521575799999994</v>
      </c>
    </row>
    <row r="1468" spans="1:12" x14ac:dyDescent="0.3">
      <c r="A1468" t="s">
        <v>12</v>
      </c>
      <c r="B1468" t="s">
        <v>2025</v>
      </c>
      <c r="C1468">
        <v>38</v>
      </c>
      <c r="D1468">
        <v>54</v>
      </c>
      <c r="E1468">
        <f t="shared" si="88"/>
        <v>-16</v>
      </c>
      <c r="F1468" t="s">
        <v>2121</v>
      </c>
      <c r="G1468" t="str">
        <f>IFERROR(VLOOKUP($A1468,Sheet2!$A$2:$C$397,2,FALSE),"C")</f>
        <v>A</v>
      </c>
      <c r="H1468">
        <f>IFERROR(VLOOKUP($A1468,Sheet2!$A$2:$C$397,3,FALSE),0)</f>
        <v>-0.45775194000000002</v>
      </c>
      <c r="I1468">
        <f>VLOOKUP($G1468,Sheet2!$F$4:$G$16,2,FALSE)</f>
        <v>4</v>
      </c>
      <c r="J1468">
        <f t="shared" si="89"/>
        <v>37.771124030000003</v>
      </c>
      <c r="K1468">
        <f t="shared" si="90"/>
        <v>54.228875969999997</v>
      </c>
      <c r="L1468">
        <f t="shared" si="91"/>
        <v>-16.457751939999994</v>
      </c>
    </row>
    <row r="1469" spans="1:12" x14ac:dyDescent="0.3">
      <c r="A1469" t="s">
        <v>7</v>
      </c>
      <c r="B1469" t="s">
        <v>2025</v>
      </c>
      <c r="C1469">
        <v>43</v>
      </c>
      <c r="D1469">
        <v>55</v>
      </c>
      <c r="E1469">
        <f t="shared" si="88"/>
        <v>-12</v>
      </c>
      <c r="F1469" t="s">
        <v>2121</v>
      </c>
      <c r="G1469" t="str">
        <f>IFERROR(VLOOKUP($A1469,Sheet2!$A$2:$C$397,2,FALSE),"C")</f>
        <v>C+</v>
      </c>
      <c r="H1469">
        <f>IFERROR(VLOOKUP($A1469,Sheet2!$A$2:$C$397,3,FALSE),0)</f>
        <v>-1.4892512</v>
      </c>
      <c r="I1469">
        <f>VLOOKUP($G1469,Sheet2!$F$4:$G$16,2,FALSE)</f>
        <v>2.2999999999999998</v>
      </c>
      <c r="J1469">
        <f t="shared" si="89"/>
        <v>42.255374400000001</v>
      </c>
      <c r="K1469">
        <f t="shared" si="90"/>
        <v>55.744625599999999</v>
      </c>
      <c r="L1469">
        <f t="shared" si="91"/>
        <v>-13.489251199999998</v>
      </c>
    </row>
    <row r="1470" spans="1:12" x14ac:dyDescent="0.3">
      <c r="A1470" t="s">
        <v>10</v>
      </c>
      <c r="B1470" t="s">
        <v>2025</v>
      </c>
      <c r="C1470">
        <v>38</v>
      </c>
      <c r="D1470">
        <v>58</v>
      </c>
      <c r="E1470">
        <f t="shared" si="88"/>
        <v>-20</v>
      </c>
      <c r="F1470" t="s">
        <v>2121</v>
      </c>
      <c r="G1470" t="str">
        <f>IFERROR(VLOOKUP($A1470,Sheet2!$A$2:$C$397,2,FALSE),"C")</f>
        <v>B+</v>
      </c>
      <c r="H1470">
        <f>IFERROR(VLOOKUP($A1470,Sheet2!$A$2:$C$397,3,FALSE),0)</f>
        <v>0.59550000000000003</v>
      </c>
      <c r="I1470">
        <f>VLOOKUP($G1470,Sheet2!$F$4:$G$16,2,FALSE)</f>
        <v>3.3</v>
      </c>
      <c r="J1470">
        <f t="shared" si="89"/>
        <v>38.297750000000001</v>
      </c>
      <c r="K1470">
        <f t="shared" si="90"/>
        <v>57.702249999999999</v>
      </c>
      <c r="L1470">
        <f t="shared" si="91"/>
        <v>-19.404499999999999</v>
      </c>
    </row>
    <row r="1471" spans="1:12" x14ac:dyDescent="0.3">
      <c r="A1471" t="s">
        <v>16</v>
      </c>
      <c r="B1471" t="s">
        <v>2026</v>
      </c>
      <c r="C1471">
        <v>41</v>
      </c>
      <c r="D1471">
        <v>54</v>
      </c>
      <c r="E1471">
        <f t="shared" si="88"/>
        <v>-13</v>
      </c>
      <c r="F1471" t="s">
        <v>2121</v>
      </c>
      <c r="G1471" t="str">
        <f>IFERROR(VLOOKUP($A1471,Sheet2!$A$2:$C$397,2,FALSE),"C")</f>
        <v>B</v>
      </c>
      <c r="H1471">
        <f>IFERROR(VLOOKUP($A1471,Sheet2!$A$2:$C$397,3,FALSE),0)</f>
        <v>0.26403360999999997</v>
      </c>
      <c r="I1471">
        <f>VLOOKUP($G1471,Sheet2!$F$4:$G$16,2,FALSE)</f>
        <v>3</v>
      </c>
      <c r="J1471">
        <f t="shared" si="89"/>
        <v>41.132016804999999</v>
      </c>
      <c r="K1471">
        <f t="shared" si="90"/>
        <v>53.867983195000001</v>
      </c>
      <c r="L1471">
        <f t="shared" si="91"/>
        <v>-12.735966390000002</v>
      </c>
    </row>
    <row r="1472" spans="1:12" x14ac:dyDescent="0.3">
      <c r="A1472" t="s">
        <v>9</v>
      </c>
      <c r="B1472" t="s">
        <v>2027</v>
      </c>
      <c r="C1472">
        <v>38</v>
      </c>
      <c r="D1472">
        <v>57</v>
      </c>
      <c r="E1472">
        <f t="shared" si="88"/>
        <v>-19</v>
      </c>
      <c r="F1472" t="s">
        <v>2121</v>
      </c>
      <c r="G1472" t="str">
        <f>IFERROR(VLOOKUP($A1472,Sheet2!$A$2:$C$397,2,FALSE),"C")</f>
        <v>B+</v>
      </c>
      <c r="H1472">
        <f>IFERROR(VLOOKUP($A1472,Sheet2!$A$2:$C$397,3,FALSE),0)</f>
        <v>6.0699999999999997E-2</v>
      </c>
      <c r="I1472">
        <f>VLOOKUP($G1472,Sheet2!$F$4:$G$16,2,FALSE)</f>
        <v>3.3</v>
      </c>
      <c r="J1472">
        <f t="shared" si="89"/>
        <v>38.030349999999999</v>
      </c>
      <c r="K1472">
        <f t="shared" si="90"/>
        <v>56.969650000000001</v>
      </c>
      <c r="L1472">
        <f t="shared" si="91"/>
        <v>-18.939300000000003</v>
      </c>
    </row>
    <row r="1473" spans="1:12" x14ac:dyDescent="0.3">
      <c r="A1473" t="s">
        <v>386</v>
      </c>
      <c r="B1473" t="s">
        <v>2028</v>
      </c>
      <c r="C1473">
        <v>44</v>
      </c>
      <c r="D1473">
        <v>50</v>
      </c>
      <c r="E1473">
        <f t="shared" si="88"/>
        <v>-6</v>
      </c>
      <c r="F1473" t="s">
        <v>2121</v>
      </c>
      <c r="G1473" t="str">
        <f>IFERROR(VLOOKUP($A1473,Sheet2!$A$2:$C$397,2,FALSE),"C")</f>
        <v>B+</v>
      </c>
      <c r="H1473">
        <f>IFERROR(VLOOKUP($A1473,Sheet2!$A$2:$C$397,3,FALSE),0)</f>
        <v>-0.6</v>
      </c>
      <c r="I1473">
        <f>VLOOKUP($G1473,Sheet2!$F$4:$G$16,2,FALSE)</f>
        <v>3.3</v>
      </c>
      <c r="J1473">
        <f t="shared" si="89"/>
        <v>43.7</v>
      </c>
      <c r="K1473">
        <f t="shared" si="90"/>
        <v>50.3</v>
      </c>
      <c r="L1473">
        <f t="shared" si="91"/>
        <v>-6.5999999999999943</v>
      </c>
    </row>
    <row r="1474" spans="1:12" x14ac:dyDescent="0.3">
      <c r="A1474" t="s">
        <v>16</v>
      </c>
      <c r="B1474" t="s">
        <v>2029</v>
      </c>
      <c r="C1474">
        <v>41</v>
      </c>
      <c r="D1474">
        <v>53</v>
      </c>
      <c r="E1474">
        <f t="shared" si="88"/>
        <v>-12</v>
      </c>
      <c r="F1474" t="s">
        <v>2121</v>
      </c>
      <c r="G1474" t="str">
        <f>IFERROR(VLOOKUP($A1474,Sheet2!$A$2:$C$397,2,FALSE),"C")</f>
        <v>B</v>
      </c>
      <c r="H1474">
        <f>IFERROR(VLOOKUP($A1474,Sheet2!$A$2:$C$397,3,FALSE),0)</f>
        <v>0.26403360999999997</v>
      </c>
      <c r="I1474">
        <f>VLOOKUP($G1474,Sheet2!$F$4:$G$16,2,FALSE)</f>
        <v>3</v>
      </c>
      <c r="J1474">
        <f t="shared" si="89"/>
        <v>41.132016804999999</v>
      </c>
      <c r="K1474">
        <f t="shared" si="90"/>
        <v>52.867983195000001</v>
      </c>
      <c r="L1474">
        <f t="shared" si="91"/>
        <v>-11.735966390000002</v>
      </c>
    </row>
    <row r="1475" spans="1:12" x14ac:dyDescent="0.3">
      <c r="A1475" t="s">
        <v>10</v>
      </c>
      <c r="B1475" t="s">
        <v>2029</v>
      </c>
      <c r="C1475">
        <v>36</v>
      </c>
      <c r="D1475">
        <v>59</v>
      </c>
      <c r="E1475">
        <f t="shared" ref="E1475:E1538" si="92">C1475-D1475</f>
        <v>-23</v>
      </c>
      <c r="F1475" t="s">
        <v>2121</v>
      </c>
      <c r="G1475" t="str">
        <f>IFERROR(VLOOKUP($A1475,Sheet2!$A$2:$C$397,2,FALSE),"C")</f>
        <v>B+</v>
      </c>
      <c r="H1475">
        <f>IFERROR(VLOOKUP($A1475,Sheet2!$A$2:$C$397,3,FALSE),0)</f>
        <v>0.59550000000000003</v>
      </c>
      <c r="I1475">
        <f>VLOOKUP($G1475,Sheet2!$F$4:$G$16,2,FALSE)</f>
        <v>3.3</v>
      </c>
      <c r="J1475">
        <f t="shared" ref="J1475:J1538" si="93">IF(OR($F1475="Bush",$F1475="Trump"),C1475+(H1475/2),C1475-(H1475/2))</f>
        <v>36.297750000000001</v>
      </c>
      <c r="K1475">
        <f t="shared" ref="K1475:K1538" si="94">IF(OR($F1475="Bush",$F1475="Trump"),D1475-(H1475/2),D1475+(H1475/2))</f>
        <v>58.702249999999999</v>
      </c>
      <c r="L1475">
        <f t="shared" ref="L1475:L1538" si="95">J1475-K1475</f>
        <v>-22.404499999999999</v>
      </c>
    </row>
    <row r="1476" spans="1:12" x14ac:dyDescent="0.3">
      <c r="A1476" t="s">
        <v>15</v>
      </c>
      <c r="B1476" t="s">
        <v>2029</v>
      </c>
      <c r="C1476">
        <v>38</v>
      </c>
      <c r="D1476">
        <v>56</v>
      </c>
      <c r="E1476">
        <f t="shared" si="92"/>
        <v>-18</v>
      </c>
      <c r="F1476" t="s">
        <v>2121</v>
      </c>
      <c r="G1476" t="str">
        <f>IFERROR(VLOOKUP($A1476,Sheet2!$A$2:$C$397,2,FALSE),"C")</f>
        <v>A-</v>
      </c>
      <c r="H1476">
        <f>IFERROR(VLOOKUP($A1476,Sheet2!$A$2:$C$397,3,FALSE),0)</f>
        <v>6.8150290000000002E-2</v>
      </c>
      <c r="I1476">
        <f>VLOOKUP($G1476,Sheet2!$F$4:$G$16,2,FALSE)</f>
        <v>3.7</v>
      </c>
      <c r="J1476">
        <f t="shared" si="93"/>
        <v>38.034075145000003</v>
      </c>
      <c r="K1476">
        <f t="shared" si="94"/>
        <v>55.965924854999997</v>
      </c>
      <c r="L1476">
        <f t="shared" si="95"/>
        <v>-17.931849709999995</v>
      </c>
    </row>
    <row r="1477" spans="1:12" x14ac:dyDescent="0.3">
      <c r="A1477" t="s">
        <v>7</v>
      </c>
      <c r="B1477" t="s">
        <v>2029</v>
      </c>
      <c r="C1477">
        <v>43</v>
      </c>
      <c r="D1477">
        <v>56</v>
      </c>
      <c r="E1477">
        <f t="shared" si="92"/>
        <v>-13</v>
      </c>
      <c r="F1477" t="s">
        <v>2121</v>
      </c>
      <c r="G1477" t="str">
        <f>IFERROR(VLOOKUP($A1477,Sheet2!$A$2:$C$397,2,FALSE),"C")</f>
        <v>C+</v>
      </c>
      <c r="H1477">
        <f>IFERROR(VLOOKUP($A1477,Sheet2!$A$2:$C$397,3,FALSE),0)</f>
        <v>-1.4892512</v>
      </c>
      <c r="I1477">
        <f>VLOOKUP($G1477,Sheet2!$F$4:$G$16,2,FALSE)</f>
        <v>2.2999999999999998</v>
      </c>
      <c r="J1477">
        <f t="shared" si="93"/>
        <v>42.255374400000001</v>
      </c>
      <c r="K1477">
        <f t="shared" si="94"/>
        <v>56.744625599999999</v>
      </c>
      <c r="L1477">
        <f t="shared" si="95"/>
        <v>-14.489251199999998</v>
      </c>
    </row>
    <row r="1478" spans="1:12" x14ac:dyDescent="0.3">
      <c r="A1478" t="s">
        <v>16</v>
      </c>
      <c r="B1478" t="s">
        <v>2030</v>
      </c>
      <c r="C1478">
        <v>42</v>
      </c>
      <c r="D1478">
        <v>55</v>
      </c>
      <c r="E1478">
        <f t="shared" si="92"/>
        <v>-13</v>
      </c>
      <c r="F1478" t="s">
        <v>2121</v>
      </c>
      <c r="G1478" t="str">
        <f>IFERROR(VLOOKUP($A1478,Sheet2!$A$2:$C$397,2,FALSE),"C")</f>
        <v>B</v>
      </c>
      <c r="H1478">
        <f>IFERROR(VLOOKUP($A1478,Sheet2!$A$2:$C$397,3,FALSE),0)</f>
        <v>0.26403360999999997</v>
      </c>
      <c r="I1478">
        <f>VLOOKUP($G1478,Sheet2!$F$4:$G$16,2,FALSE)</f>
        <v>3</v>
      </c>
      <c r="J1478">
        <f t="shared" si="93"/>
        <v>42.132016804999999</v>
      </c>
      <c r="K1478">
        <f t="shared" si="94"/>
        <v>54.867983195000001</v>
      </c>
      <c r="L1478">
        <f t="shared" si="95"/>
        <v>-12.735966390000002</v>
      </c>
    </row>
    <row r="1479" spans="1:12" x14ac:dyDescent="0.3">
      <c r="A1479" t="s">
        <v>3</v>
      </c>
      <c r="B1479" t="s">
        <v>2031</v>
      </c>
      <c r="C1479">
        <v>33</v>
      </c>
      <c r="D1479">
        <v>61</v>
      </c>
      <c r="E1479">
        <f t="shared" si="92"/>
        <v>-28</v>
      </c>
      <c r="F1479" t="s">
        <v>2121</v>
      </c>
      <c r="G1479" t="str">
        <f>IFERROR(VLOOKUP($A1479,Sheet2!$A$2:$C$397,2,FALSE),"C")</f>
        <v>A-</v>
      </c>
      <c r="H1479">
        <f>IFERROR(VLOOKUP($A1479,Sheet2!$A$2:$C$397,3,FALSE),0)</f>
        <v>-0.78254902000000004</v>
      </c>
      <c r="I1479">
        <f>VLOOKUP($G1479,Sheet2!$F$4:$G$16,2,FALSE)</f>
        <v>3.7</v>
      </c>
      <c r="J1479">
        <f t="shared" si="93"/>
        <v>32.608725489999998</v>
      </c>
      <c r="K1479">
        <f t="shared" si="94"/>
        <v>61.391274510000002</v>
      </c>
      <c r="L1479">
        <f t="shared" si="95"/>
        <v>-28.782549020000005</v>
      </c>
    </row>
    <row r="1480" spans="1:12" x14ac:dyDescent="0.3">
      <c r="A1480" t="s">
        <v>10</v>
      </c>
      <c r="B1480" t="s">
        <v>2030</v>
      </c>
      <c r="C1480">
        <v>37</v>
      </c>
      <c r="D1480">
        <v>58</v>
      </c>
      <c r="E1480">
        <f t="shared" si="92"/>
        <v>-21</v>
      </c>
      <c r="F1480" t="s">
        <v>2121</v>
      </c>
      <c r="G1480" t="str">
        <f>IFERROR(VLOOKUP($A1480,Sheet2!$A$2:$C$397,2,FALSE),"C")</f>
        <v>B+</v>
      </c>
      <c r="H1480">
        <f>IFERROR(VLOOKUP($A1480,Sheet2!$A$2:$C$397,3,FALSE),0)</f>
        <v>0.59550000000000003</v>
      </c>
      <c r="I1480">
        <f>VLOOKUP($G1480,Sheet2!$F$4:$G$16,2,FALSE)</f>
        <v>3.3</v>
      </c>
      <c r="J1480">
        <f t="shared" si="93"/>
        <v>37.297750000000001</v>
      </c>
      <c r="K1480">
        <f t="shared" si="94"/>
        <v>57.702249999999999</v>
      </c>
      <c r="L1480">
        <f t="shared" si="95"/>
        <v>-20.404499999999999</v>
      </c>
    </row>
    <row r="1481" spans="1:12" x14ac:dyDescent="0.3">
      <c r="A1481" t="s">
        <v>7</v>
      </c>
      <c r="B1481" t="s">
        <v>2030</v>
      </c>
      <c r="C1481">
        <v>44</v>
      </c>
      <c r="D1481">
        <v>55</v>
      </c>
      <c r="E1481">
        <f t="shared" si="92"/>
        <v>-11</v>
      </c>
      <c r="F1481" t="s">
        <v>2121</v>
      </c>
      <c r="G1481" t="str">
        <f>IFERROR(VLOOKUP($A1481,Sheet2!$A$2:$C$397,2,FALSE),"C")</f>
        <v>C+</v>
      </c>
      <c r="H1481">
        <f>IFERROR(VLOOKUP($A1481,Sheet2!$A$2:$C$397,3,FALSE),0)</f>
        <v>-1.4892512</v>
      </c>
      <c r="I1481">
        <f>VLOOKUP($G1481,Sheet2!$F$4:$G$16,2,FALSE)</f>
        <v>2.2999999999999998</v>
      </c>
      <c r="J1481">
        <f t="shared" si="93"/>
        <v>43.255374400000001</v>
      </c>
      <c r="K1481">
        <f t="shared" si="94"/>
        <v>55.744625599999999</v>
      </c>
      <c r="L1481">
        <f t="shared" si="95"/>
        <v>-12.489251199999998</v>
      </c>
    </row>
    <row r="1482" spans="1:12" x14ac:dyDescent="0.3">
      <c r="A1482" t="s">
        <v>400</v>
      </c>
      <c r="B1482" t="s">
        <v>2032</v>
      </c>
      <c r="C1482">
        <v>38</v>
      </c>
      <c r="D1482">
        <v>56</v>
      </c>
      <c r="E1482">
        <f t="shared" si="92"/>
        <v>-18</v>
      </c>
      <c r="F1482" t="s">
        <v>2121</v>
      </c>
      <c r="G1482" t="str">
        <f>IFERROR(VLOOKUP($A1482,Sheet2!$A$2:$C$397,2,FALSE),"C")</f>
        <v>B+</v>
      </c>
      <c r="H1482">
        <f>IFERROR(VLOOKUP($A1482,Sheet2!$A$2:$C$397,3,FALSE),0)</f>
        <v>0.59554054000000001</v>
      </c>
      <c r="I1482">
        <f>VLOOKUP($G1482,Sheet2!$F$4:$G$16,2,FALSE)</f>
        <v>3.3</v>
      </c>
      <c r="J1482">
        <f t="shared" si="93"/>
        <v>38.297770270000001</v>
      </c>
      <c r="K1482">
        <f t="shared" si="94"/>
        <v>55.702229729999999</v>
      </c>
      <c r="L1482">
        <f t="shared" si="95"/>
        <v>-17.404459459999998</v>
      </c>
    </row>
    <row r="1483" spans="1:12" x14ac:dyDescent="0.3">
      <c r="A1483" t="s">
        <v>9</v>
      </c>
      <c r="B1483" t="s">
        <v>2033</v>
      </c>
      <c r="C1483">
        <v>37</v>
      </c>
      <c r="D1483">
        <v>56</v>
      </c>
      <c r="E1483">
        <f t="shared" si="92"/>
        <v>-19</v>
      </c>
      <c r="F1483" t="s">
        <v>2121</v>
      </c>
      <c r="G1483" t="str">
        <f>IFERROR(VLOOKUP($A1483,Sheet2!$A$2:$C$397,2,FALSE),"C")</f>
        <v>B+</v>
      </c>
      <c r="H1483">
        <f>IFERROR(VLOOKUP($A1483,Sheet2!$A$2:$C$397,3,FALSE),0)</f>
        <v>6.0699999999999997E-2</v>
      </c>
      <c r="I1483">
        <f>VLOOKUP($G1483,Sheet2!$F$4:$G$16,2,FALSE)</f>
        <v>3.3</v>
      </c>
      <c r="J1483">
        <f t="shared" si="93"/>
        <v>37.030349999999999</v>
      </c>
      <c r="K1483">
        <f t="shared" si="94"/>
        <v>55.969650000000001</v>
      </c>
      <c r="L1483">
        <f t="shared" si="95"/>
        <v>-18.939300000000003</v>
      </c>
    </row>
    <row r="1484" spans="1:12" x14ac:dyDescent="0.3">
      <c r="A1484" t="s">
        <v>12</v>
      </c>
      <c r="B1484" t="s">
        <v>2034</v>
      </c>
      <c r="C1484">
        <v>39</v>
      </c>
      <c r="D1484">
        <v>54</v>
      </c>
      <c r="E1484">
        <f t="shared" si="92"/>
        <v>-15</v>
      </c>
      <c r="F1484" t="s">
        <v>2121</v>
      </c>
      <c r="G1484" t="str">
        <f>IFERROR(VLOOKUP($A1484,Sheet2!$A$2:$C$397,2,FALSE),"C")</f>
        <v>A</v>
      </c>
      <c r="H1484">
        <f>IFERROR(VLOOKUP($A1484,Sheet2!$A$2:$C$397,3,FALSE),0)</f>
        <v>-0.45775194000000002</v>
      </c>
      <c r="I1484">
        <f>VLOOKUP($G1484,Sheet2!$F$4:$G$16,2,FALSE)</f>
        <v>4</v>
      </c>
      <c r="J1484">
        <f t="shared" si="93"/>
        <v>38.771124030000003</v>
      </c>
      <c r="K1484">
        <f t="shared" si="94"/>
        <v>54.228875969999997</v>
      </c>
      <c r="L1484">
        <f t="shared" si="95"/>
        <v>-15.457751939999994</v>
      </c>
    </row>
    <row r="1485" spans="1:12" x14ac:dyDescent="0.3">
      <c r="A1485" t="s">
        <v>1969</v>
      </c>
      <c r="B1485" t="s">
        <v>2034</v>
      </c>
      <c r="C1485">
        <v>38</v>
      </c>
      <c r="D1485">
        <v>52</v>
      </c>
      <c r="E1485">
        <f t="shared" si="92"/>
        <v>-14</v>
      </c>
      <c r="F1485" t="s">
        <v>2121</v>
      </c>
      <c r="G1485" t="str">
        <f>IFERROR(VLOOKUP($A1485,Sheet2!$A$2:$C$397,2,FALSE),"C")</f>
        <v>C</v>
      </c>
      <c r="H1485">
        <f>IFERROR(VLOOKUP($A1485,Sheet2!$A$2:$C$397,3,FALSE),0)</f>
        <v>0</v>
      </c>
      <c r="I1485">
        <f>VLOOKUP($G1485,Sheet2!$F$4:$G$16,2,FALSE)</f>
        <v>2</v>
      </c>
      <c r="J1485">
        <f t="shared" si="93"/>
        <v>38</v>
      </c>
      <c r="K1485">
        <f t="shared" si="94"/>
        <v>52</v>
      </c>
      <c r="L1485">
        <f t="shared" si="95"/>
        <v>-14</v>
      </c>
    </row>
    <row r="1486" spans="1:12" x14ac:dyDescent="0.3">
      <c r="A1486" t="s">
        <v>366</v>
      </c>
      <c r="B1486" t="s">
        <v>2035</v>
      </c>
      <c r="C1486">
        <v>42</v>
      </c>
      <c r="D1486">
        <v>53</v>
      </c>
      <c r="E1486">
        <f t="shared" si="92"/>
        <v>-11</v>
      </c>
      <c r="F1486" t="s">
        <v>2121</v>
      </c>
      <c r="G1486" t="str">
        <f>IFERROR(VLOOKUP($A1486,Sheet2!$A$2:$C$397,2,FALSE),"C")</f>
        <v>A</v>
      </c>
      <c r="H1486">
        <f>IFERROR(VLOOKUP($A1486,Sheet2!$A$2:$C$397,3,FALSE),0)</f>
        <v>-1.5</v>
      </c>
      <c r="I1486">
        <f>VLOOKUP($G1486,Sheet2!$F$4:$G$16,2,FALSE)</f>
        <v>4</v>
      </c>
      <c r="J1486">
        <f t="shared" si="93"/>
        <v>41.25</v>
      </c>
      <c r="K1486">
        <f t="shared" si="94"/>
        <v>53.75</v>
      </c>
      <c r="L1486">
        <f t="shared" si="95"/>
        <v>-12.5</v>
      </c>
    </row>
    <row r="1487" spans="1:12" x14ac:dyDescent="0.3">
      <c r="A1487" t="s">
        <v>16</v>
      </c>
      <c r="B1487" t="s">
        <v>2035</v>
      </c>
      <c r="C1487">
        <v>40</v>
      </c>
      <c r="D1487">
        <v>55</v>
      </c>
      <c r="E1487">
        <f t="shared" si="92"/>
        <v>-15</v>
      </c>
      <c r="F1487" t="s">
        <v>2121</v>
      </c>
      <c r="G1487" t="str">
        <f>IFERROR(VLOOKUP($A1487,Sheet2!$A$2:$C$397,2,FALSE),"C")</f>
        <v>B</v>
      </c>
      <c r="H1487">
        <f>IFERROR(VLOOKUP($A1487,Sheet2!$A$2:$C$397,3,FALSE),0)</f>
        <v>0.26403360999999997</v>
      </c>
      <c r="I1487">
        <f>VLOOKUP($G1487,Sheet2!$F$4:$G$16,2,FALSE)</f>
        <v>3</v>
      </c>
      <c r="J1487">
        <f t="shared" si="93"/>
        <v>40.132016804999999</v>
      </c>
      <c r="K1487">
        <f t="shared" si="94"/>
        <v>54.867983195000001</v>
      </c>
      <c r="L1487">
        <f t="shared" si="95"/>
        <v>-14.735966390000002</v>
      </c>
    </row>
    <row r="1488" spans="1:12" x14ac:dyDescent="0.3">
      <c r="A1488" t="s">
        <v>10</v>
      </c>
      <c r="B1488" t="s">
        <v>2035</v>
      </c>
      <c r="C1488">
        <v>38</v>
      </c>
      <c r="D1488">
        <v>57</v>
      </c>
      <c r="E1488">
        <f t="shared" si="92"/>
        <v>-19</v>
      </c>
      <c r="F1488" t="s">
        <v>2121</v>
      </c>
      <c r="G1488" t="str">
        <f>IFERROR(VLOOKUP($A1488,Sheet2!$A$2:$C$397,2,FALSE),"C")</f>
        <v>B+</v>
      </c>
      <c r="H1488">
        <f>IFERROR(VLOOKUP($A1488,Sheet2!$A$2:$C$397,3,FALSE),0)</f>
        <v>0.59550000000000003</v>
      </c>
      <c r="I1488">
        <f>VLOOKUP($G1488,Sheet2!$F$4:$G$16,2,FALSE)</f>
        <v>3.3</v>
      </c>
      <c r="J1488">
        <f t="shared" si="93"/>
        <v>38.297750000000001</v>
      </c>
      <c r="K1488">
        <f t="shared" si="94"/>
        <v>56.702249999999999</v>
      </c>
      <c r="L1488">
        <f t="shared" si="95"/>
        <v>-18.404499999999999</v>
      </c>
    </row>
    <row r="1489" spans="1:12" x14ac:dyDescent="0.3">
      <c r="A1489" t="s">
        <v>7</v>
      </c>
      <c r="B1489" t="s">
        <v>2035</v>
      </c>
      <c r="C1489">
        <v>43</v>
      </c>
      <c r="D1489">
        <v>56</v>
      </c>
      <c r="E1489">
        <f t="shared" si="92"/>
        <v>-13</v>
      </c>
      <c r="F1489" t="s">
        <v>2121</v>
      </c>
      <c r="G1489" t="str">
        <f>IFERROR(VLOOKUP($A1489,Sheet2!$A$2:$C$397,2,FALSE),"C")</f>
        <v>C+</v>
      </c>
      <c r="H1489">
        <f>IFERROR(VLOOKUP($A1489,Sheet2!$A$2:$C$397,3,FALSE),0)</f>
        <v>-1.4892512</v>
      </c>
      <c r="I1489">
        <f>VLOOKUP($G1489,Sheet2!$F$4:$G$16,2,FALSE)</f>
        <v>2.2999999999999998</v>
      </c>
      <c r="J1489">
        <f t="shared" si="93"/>
        <v>42.255374400000001</v>
      </c>
      <c r="K1489">
        <f t="shared" si="94"/>
        <v>56.744625599999999</v>
      </c>
      <c r="L1489">
        <f t="shared" si="95"/>
        <v>-14.489251199999998</v>
      </c>
    </row>
    <row r="1490" spans="1:12" x14ac:dyDescent="0.3">
      <c r="A1490" t="s">
        <v>14</v>
      </c>
      <c r="B1490" t="s">
        <v>2036</v>
      </c>
      <c r="C1490">
        <v>42</v>
      </c>
      <c r="D1490">
        <v>53</v>
      </c>
      <c r="E1490">
        <f t="shared" si="92"/>
        <v>-11</v>
      </c>
      <c r="F1490" t="s">
        <v>2121</v>
      </c>
      <c r="G1490" t="str">
        <f>IFERROR(VLOOKUP($A1490,Sheet2!$A$2:$C$397,2,FALSE),"C")</f>
        <v>B</v>
      </c>
      <c r="H1490">
        <f>IFERROR(VLOOKUP($A1490,Sheet2!$A$2:$C$397,3,FALSE),0)</f>
        <v>0.26406832000000002</v>
      </c>
      <c r="I1490">
        <f>VLOOKUP($G1490,Sheet2!$F$4:$G$16,2,FALSE)</f>
        <v>3</v>
      </c>
      <c r="J1490">
        <f t="shared" si="93"/>
        <v>42.132034160000003</v>
      </c>
      <c r="K1490">
        <f t="shared" si="94"/>
        <v>52.867965839999997</v>
      </c>
      <c r="L1490">
        <f t="shared" si="95"/>
        <v>-10.735931679999993</v>
      </c>
    </row>
    <row r="1491" spans="1:12" x14ac:dyDescent="0.3">
      <c r="A1491" t="s">
        <v>15</v>
      </c>
      <c r="B1491" t="s">
        <v>2035</v>
      </c>
      <c r="C1491">
        <v>36</v>
      </c>
      <c r="D1491">
        <v>57</v>
      </c>
      <c r="E1491">
        <f t="shared" si="92"/>
        <v>-21</v>
      </c>
      <c r="F1491" t="s">
        <v>2121</v>
      </c>
      <c r="G1491" t="str">
        <f>IFERROR(VLOOKUP($A1491,Sheet2!$A$2:$C$397,2,FALSE),"C")</f>
        <v>A-</v>
      </c>
      <c r="H1491">
        <f>IFERROR(VLOOKUP($A1491,Sheet2!$A$2:$C$397,3,FALSE),0)</f>
        <v>6.8150290000000002E-2</v>
      </c>
      <c r="I1491">
        <f>VLOOKUP($G1491,Sheet2!$F$4:$G$16,2,FALSE)</f>
        <v>3.7</v>
      </c>
      <c r="J1491">
        <f t="shared" si="93"/>
        <v>36.034075145000003</v>
      </c>
      <c r="K1491">
        <f t="shared" si="94"/>
        <v>56.965924854999997</v>
      </c>
      <c r="L1491">
        <f t="shared" si="95"/>
        <v>-20.931849709999995</v>
      </c>
    </row>
    <row r="1492" spans="1:12" x14ac:dyDescent="0.3">
      <c r="A1492" t="s">
        <v>5</v>
      </c>
      <c r="B1492" t="s">
        <v>2037</v>
      </c>
      <c r="C1492">
        <v>35</v>
      </c>
      <c r="D1492">
        <v>55</v>
      </c>
      <c r="E1492">
        <f t="shared" si="92"/>
        <v>-20</v>
      </c>
      <c r="F1492" t="s">
        <v>2121</v>
      </c>
      <c r="G1492" t="str">
        <f>IFERROR(VLOOKUP($A1492,Sheet2!$A$2:$C$397,2,FALSE),"C")</f>
        <v>A-</v>
      </c>
      <c r="H1492">
        <f>IFERROR(VLOOKUP($A1492,Sheet2!$A$2:$C$397,3,FALSE),0)</f>
        <v>0.43547944999999999</v>
      </c>
      <c r="I1492">
        <f>VLOOKUP($G1492,Sheet2!$F$4:$G$16,2,FALSE)</f>
        <v>3.7</v>
      </c>
      <c r="J1492">
        <f t="shared" si="93"/>
        <v>35.217739725000001</v>
      </c>
      <c r="K1492">
        <f t="shared" si="94"/>
        <v>54.782260274999999</v>
      </c>
      <c r="L1492">
        <f t="shared" si="95"/>
        <v>-19.564520549999997</v>
      </c>
    </row>
    <row r="1493" spans="1:12" x14ac:dyDescent="0.3">
      <c r="A1493" t="s">
        <v>13</v>
      </c>
      <c r="B1493" t="s">
        <v>2038</v>
      </c>
      <c r="C1493">
        <v>42</v>
      </c>
      <c r="D1493">
        <v>54</v>
      </c>
      <c r="E1493">
        <f t="shared" si="92"/>
        <v>-12</v>
      </c>
      <c r="F1493" t="s">
        <v>2121</v>
      </c>
      <c r="G1493" t="str">
        <f>IFERROR(VLOOKUP($A1493,Sheet2!$A$2:$C$397,2,FALSE),"C")</f>
        <v>A+</v>
      </c>
      <c r="H1493">
        <f>IFERROR(VLOOKUP($A1493,Sheet2!$A$2:$C$397,3,FALSE),0)</f>
        <v>0.61341175999999997</v>
      </c>
      <c r="I1493">
        <f>VLOOKUP($G1493,Sheet2!$F$4:$G$16,2,FALSE)</f>
        <v>4</v>
      </c>
      <c r="J1493">
        <f t="shared" si="93"/>
        <v>42.306705880000003</v>
      </c>
      <c r="K1493">
        <f t="shared" si="94"/>
        <v>53.693294119999997</v>
      </c>
      <c r="L1493">
        <f t="shared" si="95"/>
        <v>-11.386588239999995</v>
      </c>
    </row>
    <row r="1494" spans="1:12" x14ac:dyDescent="0.3">
      <c r="A1494" t="s">
        <v>9</v>
      </c>
      <c r="B1494" t="s">
        <v>2039</v>
      </c>
      <c r="C1494">
        <v>42</v>
      </c>
      <c r="D1494">
        <v>53</v>
      </c>
      <c r="E1494">
        <f t="shared" si="92"/>
        <v>-11</v>
      </c>
      <c r="F1494" t="s">
        <v>2121</v>
      </c>
      <c r="G1494" t="str">
        <f>IFERROR(VLOOKUP($A1494,Sheet2!$A$2:$C$397,2,FALSE),"C")</f>
        <v>B+</v>
      </c>
      <c r="H1494">
        <f>IFERROR(VLOOKUP($A1494,Sheet2!$A$2:$C$397,3,FALSE),0)</f>
        <v>6.0699999999999997E-2</v>
      </c>
      <c r="I1494">
        <f>VLOOKUP($G1494,Sheet2!$F$4:$G$16,2,FALSE)</f>
        <v>3.3</v>
      </c>
      <c r="J1494">
        <f t="shared" si="93"/>
        <v>42.030349999999999</v>
      </c>
      <c r="K1494">
        <f t="shared" si="94"/>
        <v>52.969650000000001</v>
      </c>
      <c r="L1494">
        <f t="shared" si="95"/>
        <v>-10.939300000000003</v>
      </c>
    </row>
    <row r="1495" spans="1:12" x14ac:dyDescent="0.3">
      <c r="A1495" t="s">
        <v>16</v>
      </c>
      <c r="B1495" t="s">
        <v>2040</v>
      </c>
      <c r="C1495">
        <v>43</v>
      </c>
      <c r="D1495">
        <v>51</v>
      </c>
      <c r="E1495">
        <f t="shared" si="92"/>
        <v>-8</v>
      </c>
      <c r="F1495" t="s">
        <v>2121</v>
      </c>
      <c r="G1495" t="str">
        <f>IFERROR(VLOOKUP($A1495,Sheet2!$A$2:$C$397,2,FALSE),"C")</f>
        <v>B</v>
      </c>
      <c r="H1495">
        <f>IFERROR(VLOOKUP($A1495,Sheet2!$A$2:$C$397,3,FALSE),0)</f>
        <v>0.26403360999999997</v>
      </c>
      <c r="I1495">
        <f>VLOOKUP($G1495,Sheet2!$F$4:$G$16,2,FALSE)</f>
        <v>3</v>
      </c>
      <c r="J1495">
        <f t="shared" si="93"/>
        <v>43.132016804999999</v>
      </c>
      <c r="K1495">
        <f t="shared" si="94"/>
        <v>50.867983195000001</v>
      </c>
      <c r="L1495">
        <f t="shared" si="95"/>
        <v>-7.7359663900000015</v>
      </c>
    </row>
    <row r="1496" spans="1:12" x14ac:dyDescent="0.3">
      <c r="A1496" t="s">
        <v>354</v>
      </c>
      <c r="B1496" t="s">
        <v>2040</v>
      </c>
      <c r="C1496">
        <v>42</v>
      </c>
      <c r="D1496">
        <v>48</v>
      </c>
      <c r="E1496">
        <f t="shared" si="92"/>
        <v>-6</v>
      </c>
      <c r="F1496" t="s">
        <v>2121</v>
      </c>
      <c r="G1496" t="str">
        <f>IFERROR(VLOOKUP($A1496,Sheet2!$A$2:$C$397,2,FALSE),"C")</f>
        <v>A+</v>
      </c>
      <c r="H1496">
        <f>IFERROR(VLOOKUP($A1496,Sheet2!$A$2:$C$397,3,FALSE),0)</f>
        <v>0.2</v>
      </c>
      <c r="I1496">
        <f>VLOOKUP($G1496,Sheet2!$F$4:$G$16,2,FALSE)</f>
        <v>4</v>
      </c>
      <c r="J1496">
        <f t="shared" si="93"/>
        <v>42.1</v>
      </c>
      <c r="K1496">
        <f t="shared" si="94"/>
        <v>47.9</v>
      </c>
      <c r="L1496">
        <f t="shared" si="95"/>
        <v>-5.7999999999999972</v>
      </c>
    </row>
    <row r="1497" spans="1:12" x14ac:dyDescent="0.3">
      <c r="A1497" t="s">
        <v>10</v>
      </c>
      <c r="B1497" t="s">
        <v>2040</v>
      </c>
      <c r="C1497">
        <v>39</v>
      </c>
      <c r="D1497">
        <v>55</v>
      </c>
      <c r="E1497">
        <f t="shared" si="92"/>
        <v>-16</v>
      </c>
      <c r="F1497" t="s">
        <v>2121</v>
      </c>
      <c r="G1497" t="str">
        <f>IFERROR(VLOOKUP($A1497,Sheet2!$A$2:$C$397,2,FALSE),"C")</f>
        <v>B+</v>
      </c>
      <c r="H1497">
        <f>IFERROR(VLOOKUP($A1497,Sheet2!$A$2:$C$397,3,FALSE),0)</f>
        <v>0.59550000000000003</v>
      </c>
      <c r="I1497">
        <f>VLOOKUP($G1497,Sheet2!$F$4:$G$16,2,FALSE)</f>
        <v>3.3</v>
      </c>
      <c r="J1497">
        <f t="shared" si="93"/>
        <v>39.297750000000001</v>
      </c>
      <c r="K1497">
        <f t="shared" si="94"/>
        <v>54.702249999999999</v>
      </c>
      <c r="L1497">
        <f t="shared" si="95"/>
        <v>-15.404499999999999</v>
      </c>
    </row>
    <row r="1498" spans="1:12" x14ac:dyDescent="0.3">
      <c r="A1498" t="s">
        <v>7</v>
      </c>
      <c r="B1498" t="s">
        <v>2040</v>
      </c>
      <c r="C1498">
        <v>42</v>
      </c>
      <c r="D1498">
        <v>56</v>
      </c>
      <c r="E1498">
        <f t="shared" si="92"/>
        <v>-14</v>
      </c>
      <c r="F1498" t="s">
        <v>2121</v>
      </c>
      <c r="G1498" t="str">
        <f>IFERROR(VLOOKUP($A1498,Sheet2!$A$2:$C$397,2,FALSE),"C")</f>
        <v>C+</v>
      </c>
      <c r="H1498">
        <f>IFERROR(VLOOKUP($A1498,Sheet2!$A$2:$C$397,3,FALSE),0)</f>
        <v>-1.4892512</v>
      </c>
      <c r="I1498">
        <f>VLOOKUP($G1498,Sheet2!$F$4:$G$16,2,FALSE)</f>
        <v>2.2999999999999998</v>
      </c>
      <c r="J1498">
        <f t="shared" si="93"/>
        <v>41.255374400000001</v>
      </c>
      <c r="K1498">
        <f t="shared" si="94"/>
        <v>56.744625599999999</v>
      </c>
      <c r="L1498">
        <f t="shared" si="95"/>
        <v>-15.489251199999998</v>
      </c>
    </row>
    <row r="1499" spans="1:12" x14ac:dyDescent="0.3">
      <c r="A1499" t="s">
        <v>4</v>
      </c>
      <c r="B1499" t="s">
        <v>2041</v>
      </c>
      <c r="C1499">
        <v>43</v>
      </c>
      <c r="D1499">
        <v>52</v>
      </c>
      <c r="E1499">
        <f t="shared" si="92"/>
        <v>-9</v>
      </c>
      <c r="F1499" t="s">
        <v>2121</v>
      </c>
      <c r="G1499" t="str">
        <f>IFERROR(VLOOKUP($A1499,Sheet2!$A$2:$C$397,2,FALSE),"C")</f>
        <v>A-</v>
      </c>
      <c r="H1499">
        <f>IFERROR(VLOOKUP($A1499,Sheet2!$A$2:$C$397,3,FALSE),0)</f>
        <v>0.80923076999999999</v>
      </c>
      <c r="I1499">
        <f>VLOOKUP($G1499,Sheet2!$F$4:$G$16,2,FALSE)</f>
        <v>3.7</v>
      </c>
      <c r="J1499">
        <f t="shared" si="93"/>
        <v>43.404615385</v>
      </c>
      <c r="K1499">
        <f t="shared" si="94"/>
        <v>51.595384615</v>
      </c>
      <c r="L1499">
        <f t="shared" si="95"/>
        <v>-8.1907692300000008</v>
      </c>
    </row>
    <row r="1500" spans="1:12" x14ac:dyDescent="0.3">
      <c r="A1500" t="s">
        <v>12</v>
      </c>
      <c r="B1500" t="s">
        <v>2042</v>
      </c>
      <c r="C1500">
        <v>41</v>
      </c>
      <c r="D1500">
        <v>50</v>
      </c>
      <c r="E1500">
        <f t="shared" si="92"/>
        <v>-9</v>
      </c>
      <c r="F1500" t="s">
        <v>2121</v>
      </c>
      <c r="G1500" t="str">
        <f>IFERROR(VLOOKUP($A1500,Sheet2!$A$2:$C$397,2,FALSE),"C")</f>
        <v>A</v>
      </c>
      <c r="H1500">
        <f>IFERROR(VLOOKUP($A1500,Sheet2!$A$2:$C$397,3,FALSE),0)</f>
        <v>-0.45775194000000002</v>
      </c>
      <c r="I1500">
        <f>VLOOKUP($G1500,Sheet2!$F$4:$G$16,2,FALSE)</f>
        <v>4</v>
      </c>
      <c r="J1500">
        <f t="shared" si="93"/>
        <v>40.771124030000003</v>
      </c>
      <c r="K1500">
        <f t="shared" si="94"/>
        <v>50.228875969999997</v>
      </c>
      <c r="L1500">
        <f t="shared" si="95"/>
        <v>-9.4577519399999943</v>
      </c>
    </row>
    <row r="1501" spans="1:12" x14ac:dyDescent="0.3">
      <c r="A1501" t="s">
        <v>16</v>
      </c>
      <c r="B1501" t="s">
        <v>2043</v>
      </c>
      <c r="C1501">
        <v>42</v>
      </c>
      <c r="D1501">
        <v>54</v>
      </c>
      <c r="E1501">
        <f t="shared" si="92"/>
        <v>-12</v>
      </c>
      <c r="F1501" t="s">
        <v>2121</v>
      </c>
      <c r="G1501" t="str">
        <f>IFERROR(VLOOKUP($A1501,Sheet2!$A$2:$C$397,2,FALSE),"C")</f>
        <v>B</v>
      </c>
      <c r="H1501">
        <f>IFERROR(VLOOKUP($A1501,Sheet2!$A$2:$C$397,3,FALSE),0)</f>
        <v>0.26403360999999997</v>
      </c>
      <c r="I1501">
        <f>VLOOKUP($G1501,Sheet2!$F$4:$G$16,2,FALSE)</f>
        <v>3</v>
      </c>
      <c r="J1501">
        <f t="shared" si="93"/>
        <v>42.132016804999999</v>
      </c>
      <c r="K1501">
        <f t="shared" si="94"/>
        <v>53.867983195000001</v>
      </c>
      <c r="L1501">
        <f t="shared" si="95"/>
        <v>-11.735966390000002</v>
      </c>
    </row>
    <row r="1502" spans="1:12" x14ac:dyDescent="0.3">
      <c r="A1502" t="s">
        <v>7</v>
      </c>
      <c r="B1502" t="s">
        <v>2043</v>
      </c>
      <c r="C1502">
        <v>42</v>
      </c>
      <c r="D1502">
        <v>56</v>
      </c>
      <c r="E1502">
        <f t="shared" si="92"/>
        <v>-14</v>
      </c>
      <c r="F1502" t="s">
        <v>2121</v>
      </c>
      <c r="G1502" t="str">
        <f>IFERROR(VLOOKUP($A1502,Sheet2!$A$2:$C$397,2,FALSE),"C")</f>
        <v>C+</v>
      </c>
      <c r="H1502">
        <f>IFERROR(VLOOKUP($A1502,Sheet2!$A$2:$C$397,3,FALSE),0)</f>
        <v>-1.4892512</v>
      </c>
      <c r="I1502">
        <f>VLOOKUP($G1502,Sheet2!$F$4:$G$16,2,FALSE)</f>
        <v>2.2999999999999998</v>
      </c>
      <c r="J1502">
        <f t="shared" si="93"/>
        <v>41.255374400000001</v>
      </c>
      <c r="K1502">
        <f t="shared" si="94"/>
        <v>56.744625599999999</v>
      </c>
      <c r="L1502">
        <f t="shared" si="95"/>
        <v>-15.489251199999998</v>
      </c>
    </row>
    <row r="1503" spans="1:12" x14ac:dyDescent="0.3">
      <c r="A1503" t="s">
        <v>10</v>
      </c>
      <c r="B1503" t="s">
        <v>2043</v>
      </c>
      <c r="C1503">
        <v>35</v>
      </c>
      <c r="D1503">
        <v>59</v>
      </c>
      <c r="E1503">
        <f t="shared" si="92"/>
        <v>-24</v>
      </c>
      <c r="F1503" t="s">
        <v>2121</v>
      </c>
      <c r="G1503" t="str">
        <f>IFERROR(VLOOKUP($A1503,Sheet2!$A$2:$C$397,2,FALSE),"C")</f>
        <v>B+</v>
      </c>
      <c r="H1503">
        <f>IFERROR(VLOOKUP($A1503,Sheet2!$A$2:$C$397,3,FALSE),0)</f>
        <v>0.59550000000000003</v>
      </c>
      <c r="I1503">
        <f>VLOOKUP($G1503,Sheet2!$F$4:$G$16,2,FALSE)</f>
        <v>3.3</v>
      </c>
      <c r="J1503">
        <f t="shared" si="93"/>
        <v>35.297750000000001</v>
      </c>
      <c r="K1503">
        <f t="shared" si="94"/>
        <v>58.702249999999999</v>
      </c>
      <c r="L1503">
        <f t="shared" si="95"/>
        <v>-23.404499999999999</v>
      </c>
    </row>
    <row r="1504" spans="1:12" x14ac:dyDescent="0.3">
      <c r="A1504" t="s">
        <v>16</v>
      </c>
      <c r="B1504" t="s">
        <v>2044</v>
      </c>
      <c r="C1504">
        <v>42</v>
      </c>
      <c r="D1504">
        <v>54</v>
      </c>
      <c r="E1504">
        <f t="shared" si="92"/>
        <v>-12</v>
      </c>
      <c r="F1504" t="s">
        <v>2121</v>
      </c>
      <c r="G1504" t="str">
        <f>IFERROR(VLOOKUP($A1504,Sheet2!$A$2:$C$397,2,FALSE),"C")</f>
        <v>B</v>
      </c>
      <c r="H1504">
        <f>IFERROR(VLOOKUP($A1504,Sheet2!$A$2:$C$397,3,FALSE),0)</f>
        <v>0.26403360999999997</v>
      </c>
      <c r="I1504">
        <f>VLOOKUP($G1504,Sheet2!$F$4:$G$16,2,FALSE)</f>
        <v>3</v>
      </c>
      <c r="J1504">
        <f t="shared" si="93"/>
        <v>42.132016804999999</v>
      </c>
      <c r="K1504">
        <f t="shared" si="94"/>
        <v>53.867983195000001</v>
      </c>
      <c r="L1504">
        <f t="shared" si="95"/>
        <v>-11.735966390000002</v>
      </c>
    </row>
    <row r="1505" spans="1:12" x14ac:dyDescent="0.3">
      <c r="A1505" t="s">
        <v>7</v>
      </c>
      <c r="B1505" t="s">
        <v>2044</v>
      </c>
      <c r="C1505">
        <v>45</v>
      </c>
      <c r="D1505">
        <v>53</v>
      </c>
      <c r="E1505">
        <f t="shared" si="92"/>
        <v>-8</v>
      </c>
      <c r="F1505" t="s">
        <v>2121</v>
      </c>
      <c r="G1505" t="str">
        <f>IFERROR(VLOOKUP($A1505,Sheet2!$A$2:$C$397,2,FALSE),"C")</f>
        <v>C+</v>
      </c>
      <c r="H1505">
        <f>IFERROR(VLOOKUP($A1505,Sheet2!$A$2:$C$397,3,FALSE),0)</f>
        <v>-1.4892512</v>
      </c>
      <c r="I1505">
        <f>VLOOKUP($G1505,Sheet2!$F$4:$G$16,2,FALSE)</f>
        <v>2.2999999999999998</v>
      </c>
      <c r="J1505">
        <f t="shared" si="93"/>
        <v>44.255374400000001</v>
      </c>
      <c r="K1505">
        <f t="shared" si="94"/>
        <v>53.744625599999999</v>
      </c>
      <c r="L1505">
        <f t="shared" si="95"/>
        <v>-9.4892511999999982</v>
      </c>
    </row>
    <row r="1506" spans="1:12" x14ac:dyDescent="0.3">
      <c r="A1506" t="s">
        <v>10</v>
      </c>
      <c r="B1506" t="s">
        <v>2044</v>
      </c>
      <c r="C1506">
        <v>40</v>
      </c>
      <c r="D1506">
        <v>57</v>
      </c>
      <c r="E1506">
        <f t="shared" si="92"/>
        <v>-17</v>
      </c>
      <c r="F1506" t="s">
        <v>2121</v>
      </c>
      <c r="G1506" t="str">
        <f>IFERROR(VLOOKUP($A1506,Sheet2!$A$2:$C$397,2,FALSE),"C")</f>
        <v>B+</v>
      </c>
      <c r="H1506">
        <f>IFERROR(VLOOKUP($A1506,Sheet2!$A$2:$C$397,3,FALSE),0)</f>
        <v>0.59550000000000003</v>
      </c>
      <c r="I1506">
        <f>VLOOKUP($G1506,Sheet2!$F$4:$G$16,2,FALSE)</f>
        <v>3.3</v>
      </c>
      <c r="J1506">
        <f t="shared" si="93"/>
        <v>40.297750000000001</v>
      </c>
      <c r="K1506">
        <f t="shared" si="94"/>
        <v>56.702249999999999</v>
      </c>
      <c r="L1506">
        <f t="shared" si="95"/>
        <v>-16.404499999999999</v>
      </c>
    </row>
    <row r="1507" spans="1:12" x14ac:dyDescent="0.3">
      <c r="A1507" t="s">
        <v>366</v>
      </c>
      <c r="B1507" t="s">
        <v>2045</v>
      </c>
      <c r="C1507">
        <v>41</v>
      </c>
      <c r="D1507">
        <v>55</v>
      </c>
      <c r="E1507">
        <f t="shared" si="92"/>
        <v>-14</v>
      </c>
      <c r="F1507" t="s">
        <v>2121</v>
      </c>
      <c r="G1507" t="str">
        <f>IFERROR(VLOOKUP($A1507,Sheet2!$A$2:$C$397,2,FALSE),"C")</f>
        <v>A</v>
      </c>
      <c r="H1507">
        <f>IFERROR(VLOOKUP($A1507,Sheet2!$A$2:$C$397,3,FALSE),0)</f>
        <v>-1.5</v>
      </c>
      <c r="I1507">
        <f>VLOOKUP($G1507,Sheet2!$F$4:$G$16,2,FALSE)</f>
        <v>4</v>
      </c>
      <c r="J1507">
        <f t="shared" si="93"/>
        <v>40.25</v>
      </c>
      <c r="K1507">
        <f t="shared" si="94"/>
        <v>55.75</v>
      </c>
      <c r="L1507">
        <f t="shared" si="95"/>
        <v>-15.5</v>
      </c>
    </row>
    <row r="1508" spans="1:12" x14ac:dyDescent="0.3">
      <c r="A1508" t="s">
        <v>16</v>
      </c>
      <c r="B1508" t="s">
        <v>2045</v>
      </c>
      <c r="C1508">
        <v>40</v>
      </c>
      <c r="D1508">
        <v>55</v>
      </c>
      <c r="E1508">
        <f t="shared" si="92"/>
        <v>-15</v>
      </c>
      <c r="F1508" t="s">
        <v>2121</v>
      </c>
      <c r="G1508" t="str">
        <f>IFERROR(VLOOKUP($A1508,Sheet2!$A$2:$C$397,2,FALSE),"C")</f>
        <v>B</v>
      </c>
      <c r="H1508">
        <f>IFERROR(VLOOKUP($A1508,Sheet2!$A$2:$C$397,3,FALSE),0)</f>
        <v>0.26403360999999997</v>
      </c>
      <c r="I1508">
        <f>VLOOKUP($G1508,Sheet2!$F$4:$G$16,2,FALSE)</f>
        <v>3</v>
      </c>
      <c r="J1508">
        <f t="shared" si="93"/>
        <v>40.132016804999999</v>
      </c>
      <c r="K1508">
        <f t="shared" si="94"/>
        <v>54.867983195000001</v>
      </c>
      <c r="L1508">
        <f t="shared" si="95"/>
        <v>-14.735966390000002</v>
      </c>
    </row>
    <row r="1509" spans="1:12" x14ac:dyDescent="0.3">
      <c r="A1509" t="s">
        <v>3</v>
      </c>
      <c r="B1509" t="s">
        <v>2046</v>
      </c>
      <c r="C1509">
        <v>38</v>
      </c>
      <c r="D1509">
        <v>57</v>
      </c>
      <c r="E1509">
        <f t="shared" si="92"/>
        <v>-19</v>
      </c>
      <c r="F1509" t="s">
        <v>2121</v>
      </c>
      <c r="G1509" t="str">
        <f>IFERROR(VLOOKUP($A1509,Sheet2!$A$2:$C$397,2,FALSE),"C")</f>
        <v>A-</v>
      </c>
      <c r="H1509">
        <f>IFERROR(VLOOKUP($A1509,Sheet2!$A$2:$C$397,3,FALSE),0)</f>
        <v>-0.78254902000000004</v>
      </c>
      <c r="I1509">
        <f>VLOOKUP($G1509,Sheet2!$F$4:$G$16,2,FALSE)</f>
        <v>3.7</v>
      </c>
      <c r="J1509">
        <f t="shared" si="93"/>
        <v>37.608725489999998</v>
      </c>
      <c r="K1509">
        <f t="shared" si="94"/>
        <v>57.391274510000002</v>
      </c>
      <c r="L1509">
        <f t="shared" si="95"/>
        <v>-19.782549020000005</v>
      </c>
    </row>
    <row r="1510" spans="1:12" x14ac:dyDescent="0.3">
      <c r="A1510" t="s">
        <v>7</v>
      </c>
      <c r="B1510" t="s">
        <v>2045</v>
      </c>
      <c r="C1510">
        <v>41</v>
      </c>
      <c r="D1510">
        <v>58</v>
      </c>
      <c r="E1510">
        <f t="shared" si="92"/>
        <v>-17</v>
      </c>
      <c r="F1510" t="s">
        <v>2121</v>
      </c>
      <c r="G1510" t="str">
        <f>IFERROR(VLOOKUP($A1510,Sheet2!$A$2:$C$397,2,FALSE),"C")</f>
        <v>C+</v>
      </c>
      <c r="H1510">
        <f>IFERROR(VLOOKUP($A1510,Sheet2!$A$2:$C$397,3,FALSE),0)</f>
        <v>-1.4892512</v>
      </c>
      <c r="I1510">
        <f>VLOOKUP($G1510,Sheet2!$F$4:$G$16,2,FALSE)</f>
        <v>2.2999999999999998</v>
      </c>
      <c r="J1510">
        <f t="shared" si="93"/>
        <v>40.255374400000001</v>
      </c>
      <c r="K1510">
        <f t="shared" si="94"/>
        <v>58.744625599999999</v>
      </c>
      <c r="L1510">
        <f t="shared" si="95"/>
        <v>-18.489251199999998</v>
      </c>
    </row>
    <row r="1511" spans="1:12" x14ac:dyDescent="0.3">
      <c r="A1511" t="s">
        <v>10</v>
      </c>
      <c r="B1511" t="s">
        <v>2045</v>
      </c>
      <c r="C1511">
        <v>37</v>
      </c>
      <c r="D1511">
        <v>58</v>
      </c>
      <c r="E1511">
        <f t="shared" si="92"/>
        <v>-21</v>
      </c>
      <c r="F1511" t="s">
        <v>2121</v>
      </c>
      <c r="G1511" t="str">
        <f>IFERROR(VLOOKUP($A1511,Sheet2!$A$2:$C$397,2,FALSE),"C")</f>
        <v>B+</v>
      </c>
      <c r="H1511">
        <f>IFERROR(VLOOKUP($A1511,Sheet2!$A$2:$C$397,3,FALSE),0)</f>
        <v>0.59550000000000003</v>
      </c>
      <c r="I1511">
        <f>VLOOKUP($G1511,Sheet2!$F$4:$G$16,2,FALSE)</f>
        <v>3.3</v>
      </c>
      <c r="J1511">
        <f t="shared" si="93"/>
        <v>37.297750000000001</v>
      </c>
      <c r="K1511">
        <f t="shared" si="94"/>
        <v>57.702249999999999</v>
      </c>
      <c r="L1511">
        <f t="shared" si="95"/>
        <v>-20.404499999999999</v>
      </c>
    </row>
    <row r="1512" spans="1:12" x14ac:dyDescent="0.3">
      <c r="A1512" t="s">
        <v>16</v>
      </c>
      <c r="B1512" t="s">
        <v>2047</v>
      </c>
      <c r="C1512">
        <v>40</v>
      </c>
      <c r="D1512">
        <v>54</v>
      </c>
      <c r="E1512">
        <f t="shared" si="92"/>
        <v>-14</v>
      </c>
      <c r="F1512" t="s">
        <v>2121</v>
      </c>
      <c r="G1512" t="str">
        <f>IFERROR(VLOOKUP($A1512,Sheet2!$A$2:$C$397,2,FALSE),"C")</f>
        <v>B</v>
      </c>
      <c r="H1512">
        <f>IFERROR(VLOOKUP($A1512,Sheet2!$A$2:$C$397,3,FALSE),0)</f>
        <v>0.26403360999999997</v>
      </c>
      <c r="I1512">
        <f>VLOOKUP($G1512,Sheet2!$F$4:$G$16,2,FALSE)</f>
        <v>3</v>
      </c>
      <c r="J1512">
        <f t="shared" si="93"/>
        <v>40.132016804999999</v>
      </c>
      <c r="K1512">
        <f t="shared" si="94"/>
        <v>53.867983195000001</v>
      </c>
      <c r="L1512">
        <f t="shared" si="95"/>
        <v>-13.735966390000002</v>
      </c>
    </row>
    <row r="1513" spans="1:12" x14ac:dyDescent="0.3">
      <c r="A1513" t="s">
        <v>10</v>
      </c>
      <c r="B1513" t="s">
        <v>2047</v>
      </c>
      <c r="C1513">
        <v>36</v>
      </c>
      <c r="D1513">
        <v>59</v>
      </c>
      <c r="E1513">
        <f t="shared" si="92"/>
        <v>-23</v>
      </c>
      <c r="F1513" t="s">
        <v>2121</v>
      </c>
      <c r="G1513" t="str">
        <f>IFERROR(VLOOKUP($A1513,Sheet2!$A$2:$C$397,2,FALSE),"C")</f>
        <v>B+</v>
      </c>
      <c r="H1513">
        <f>IFERROR(VLOOKUP($A1513,Sheet2!$A$2:$C$397,3,FALSE),0)</f>
        <v>0.59550000000000003</v>
      </c>
      <c r="I1513">
        <f>VLOOKUP($G1513,Sheet2!$F$4:$G$16,2,FALSE)</f>
        <v>3.3</v>
      </c>
      <c r="J1513">
        <f t="shared" si="93"/>
        <v>36.297750000000001</v>
      </c>
      <c r="K1513">
        <f t="shared" si="94"/>
        <v>58.702249999999999</v>
      </c>
      <c r="L1513">
        <f t="shared" si="95"/>
        <v>-22.404499999999999</v>
      </c>
    </row>
    <row r="1514" spans="1:12" x14ac:dyDescent="0.3">
      <c r="A1514" t="s">
        <v>15</v>
      </c>
      <c r="B1514" t="s">
        <v>2047</v>
      </c>
      <c r="C1514">
        <v>35</v>
      </c>
      <c r="D1514">
        <v>59</v>
      </c>
      <c r="E1514">
        <f t="shared" si="92"/>
        <v>-24</v>
      </c>
      <c r="F1514" t="s">
        <v>2121</v>
      </c>
      <c r="G1514" t="str">
        <f>IFERROR(VLOOKUP($A1514,Sheet2!$A$2:$C$397,2,FALSE),"C")</f>
        <v>A-</v>
      </c>
      <c r="H1514">
        <f>IFERROR(VLOOKUP($A1514,Sheet2!$A$2:$C$397,3,FALSE),0)</f>
        <v>6.8150290000000002E-2</v>
      </c>
      <c r="I1514">
        <f>VLOOKUP($G1514,Sheet2!$F$4:$G$16,2,FALSE)</f>
        <v>3.7</v>
      </c>
      <c r="J1514">
        <f t="shared" si="93"/>
        <v>35.034075145000003</v>
      </c>
      <c r="K1514">
        <f t="shared" si="94"/>
        <v>58.965924854999997</v>
      </c>
      <c r="L1514">
        <f t="shared" si="95"/>
        <v>-23.931849709999995</v>
      </c>
    </row>
    <row r="1515" spans="1:12" x14ac:dyDescent="0.3">
      <c r="A1515" t="s">
        <v>7</v>
      </c>
      <c r="B1515" t="s">
        <v>2047</v>
      </c>
      <c r="C1515">
        <v>41</v>
      </c>
      <c r="D1515">
        <v>57</v>
      </c>
      <c r="E1515">
        <f t="shared" si="92"/>
        <v>-16</v>
      </c>
      <c r="F1515" t="s">
        <v>2121</v>
      </c>
      <c r="G1515" t="str">
        <f>IFERROR(VLOOKUP($A1515,Sheet2!$A$2:$C$397,2,FALSE),"C")</f>
        <v>C+</v>
      </c>
      <c r="H1515">
        <f>IFERROR(VLOOKUP($A1515,Sheet2!$A$2:$C$397,3,FALSE),0)</f>
        <v>-1.4892512</v>
      </c>
      <c r="I1515">
        <f>VLOOKUP($G1515,Sheet2!$F$4:$G$16,2,FALSE)</f>
        <v>2.2999999999999998</v>
      </c>
      <c r="J1515">
        <f t="shared" si="93"/>
        <v>40.255374400000001</v>
      </c>
      <c r="K1515">
        <f t="shared" si="94"/>
        <v>57.744625599999999</v>
      </c>
      <c r="L1515">
        <f t="shared" si="95"/>
        <v>-17.489251199999998</v>
      </c>
    </row>
    <row r="1516" spans="1:12" x14ac:dyDescent="0.3">
      <c r="A1516" t="s">
        <v>14</v>
      </c>
      <c r="B1516" t="s">
        <v>2048</v>
      </c>
      <c r="C1516">
        <v>40</v>
      </c>
      <c r="D1516">
        <v>53</v>
      </c>
      <c r="E1516">
        <f t="shared" si="92"/>
        <v>-13</v>
      </c>
      <c r="F1516" t="s">
        <v>2121</v>
      </c>
      <c r="G1516" t="str">
        <f>IFERROR(VLOOKUP($A1516,Sheet2!$A$2:$C$397,2,FALSE),"C")</f>
        <v>B</v>
      </c>
      <c r="H1516">
        <f>IFERROR(VLOOKUP($A1516,Sheet2!$A$2:$C$397,3,FALSE),0)</f>
        <v>0.26406832000000002</v>
      </c>
      <c r="I1516">
        <f>VLOOKUP($G1516,Sheet2!$F$4:$G$16,2,FALSE)</f>
        <v>3</v>
      </c>
      <c r="J1516">
        <f t="shared" si="93"/>
        <v>40.132034160000003</v>
      </c>
      <c r="K1516">
        <f t="shared" si="94"/>
        <v>52.867965839999997</v>
      </c>
      <c r="L1516">
        <f t="shared" si="95"/>
        <v>-12.735931679999993</v>
      </c>
    </row>
    <row r="1517" spans="1:12" x14ac:dyDescent="0.3">
      <c r="A1517" t="s">
        <v>13</v>
      </c>
      <c r="B1517" t="s">
        <v>2049</v>
      </c>
      <c r="C1517">
        <v>39</v>
      </c>
      <c r="D1517">
        <v>58</v>
      </c>
      <c r="E1517">
        <f t="shared" si="92"/>
        <v>-19</v>
      </c>
      <c r="F1517" t="s">
        <v>2121</v>
      </c>
      <c r="G1517" t="str">
        <f>IFERROR(VLOOKUP($A1517,Sheet2!$A$2:$C$397,2,FALSE),"C")</f>
        <v>A+</v>
      </c>
      <c r="H1517">
        <f>IFERROR(VLOOKUP($A1517,Sheet2!$A$2:$C$397,3,FALSE),0)</f>
        <v>0.61341175999999997</v>
      </c>
      <c r="I1517">
        <f>VLOOKUP($G1517,Sheet2!$F$4:$G$16,2,FALSE)</f>
        <v>4</v>
      </c>
      <c r="J1517">
        <f t="shared" si="93"/>
        <v>39.306705880000003</v>
      </c>
      <c r="K1517">
        <f t="shared" si="94"/>
        <v>57.693294119999997</v>
      </c>
      <c r="L1517">
        <f t="shared" si="95"/>
        <v>-18.386588239999995</v>
      </c>
    </row>
    <row r="1518" spans="1:12" x14ac:dyDescent="0.3">
      <c r="A1518" t="s">
        <v>8</v>
      </c>
      <c r="B1518" t="s">
        <v>2050</v>
      </c>
      <c r="C1518">
        <v>42</v>
      </c>
      <c r="D1518">
        <v>53</v>
      </c>
      <c r="E1518">
        <f t="shared" si="92"/>
        <v>-11</v>
      </c>
      <c r="F1518" t="s">
        <v>2121</v>
      </c>
      <c r="G1518" t="str">
        <f>IFERROR(VLOOKUP($A1518,Sheet2!$A$2:$C$397,2,FALSE),"C")</f>
        <v>B</v>
      </c>
      <c r="H1518">
        <f>IFERROR(VLOOKUP($A1518,Sheet2!$A$2:$C$397,3,FALSE),0)</f>
        <v>-0.97508196999999996</v>
      </c>
      <c r="I1518">
        <f>VLOOKUP($G1518,Sheet2!$F$4:$G$16,2,FALSE)</f>
        <v>3</v>
      </c>
      <c r="J1518">
        <f t="shared" si="93"/>
        <v>41.512459014999997</v>
      </c>
      <c r="K1518">
        <f t="shared" si="94"/>
        <v>53.487540985000003</v>
      </c>
      <c r="L1518">
        <f t="shared" si="95"/>
        <v>-11.975081970000005</v>
      </c>
    </row>
    <row r="1519" spans="1:12" x14ac:dyDescent="0.3">
      <c r="A1519" t="s">
        <v>11</v>
      </c>
      <c r="B1519" t="s">
        <v>2048</v>
      </c>
      <c r="C1519">
        <v>36</v>
      </c>
      <c r="D1519">
        <v>63</v>
      </c>
      <c r="E1519">
        <f t="shared" si="92"/>
        <v>-27</v>
      </c>
      <c r="F1519" t="s">
        <v>2121</v>
      </c>
      <c r="G1519" t="str">
        <f>IFERROR(VLOOKUP($A1519,Sheet2!$A$2:$C$397,2,FALSE),"C")</f>
        <v>B-</v>
      </c>
      <c r="H1519">
        <f>IFERROR(VLOOKUP($A1519,Sheet2!$A$2:$C$397,3,FALSE),0)</f>
        <v>0.62980391999999996</v>
      </c>
      <c r="I1519">
        <f>VLOOKUP($G1519,Sheet2!$F$4:$G$16,2,FALSE)</f>
        <v>2.7</v>
      </c>
      <c r="J1519">
        <f t="shared" si="93"/>
        <v>36.31490196</v>
      </c>
      <c r="K1519">
        <f t="shared" si="94"/>
        <v>62.68509804</v>
      </c>
      <c r="L1519">
        <f t="shared" si="95"/>
        <v>-26.370196079999999</v>
      </c>
    </row>
    <row r="1520" spans="1:12" x14ac:dyDescent="0.3">
      <c r="A1520" t="s">
        <v>12</v>
      </c>
      <c r="B1520" t="s">
        <v>2051</v>
      </c>
      <c r="C1520">
        <v>38</v>
      </c>
      <c r="D1520">
        <v>51</v>
      </c>
      <c r="E1520">
        <f t="shared" si="92"/>
        <v>-13</v>
      </c>
      <c r="F1520" t="s">
        <v>2121</v>
      </c>
      <c r="G1520" t="str">
        <f>IFERROR(VLOOKUP($A1520,Sheet2!$A$2:$C$397,2,FALSE),"C")</f>
        <v>A</v>
      </c>
      <c r="H1520">
        <f>IFERROR(VLOOKUP($A1520,Sheet2!$A$2:$C$397,3,FALSE),0)</f>
        <v>-0.45775194000000002</v>
      </c>
      <c r="I1520">
        <f>VLOOKUP($G1520,Sheet2!$F$4:$G$16,2,FALSE)</f>
        <v>4</v>
      </c>
      <c r="J1520">
        <f t="shared" si="93"/>
        <v>37.771124030000003</v>
      </c>
      <c r="K1520">
        <f t="shared" si="94"/>
        <v>51.228875969999997</v>
      </c>
      <c r="L1520">
        <f t="shared" si="95"/>
        <v>-13.457751939999994</v>
      </c>
    </row>
    <row r="1521" spans="1:12" x14ac:dyDescent="0.3">
      <c r="A1521" t="s">
        <v>16</v>
      </c>
      <c r="B1521" t="s">
        <v>2051</v>
      </c>
      <c r="C1521">
        <v>42</v>
      </c>
      <c r="D1521">
        <v>54</v>
      </c>
      <c r="E1521">
        <f t="shared" si="92"/>
        <v>-12</v>
      </c>
      <c r="F1521" t="s">
        <v>2121</v>
      </c>
      <c r="G1521" t="str">
        <f>IFERROR(VLOOKUP($A1521,Sheet2!$A$2:$C$397,2,FALSE),"C")</f>
        <v>B</v>
      </c>
      <c r="H1521">
        <f>IFERROR(VLOOKUP($A1521,Sheet2!$A$2:$C$397,3,FALSE),0)</f>
        <v>0.26403360999999997</v>
      </c>
      <c r="I1521">
        <f>VLOOKUP($G1521,Sheet2!$F$4:$G$16,2,FALSE)</f>
        <v>3</v>
      </c>
      <c r="J1521">
        <f t="shared" si="93"/>
        <v>42.132016804999999</v>
      </c>
      <c r="K1521">
        <f t="shared" si="94"/>
        <v>53.867983195000001</v>
      </c>
      <c r="L1521">
        <f t="shared" si="95"/>
        <v>-11.735966390000002</v>
      </c>
    </row>
    <row r="1522" spans="1:12" x14ac:dyDescent="0.3">
      <c r="A1522" t="s">
        <v>10</v>
      </c>
      <c r="B1522" t="s">
        <v>2051</v>
      </c>
      <c r="C1522">
        <v>35</v>
      </c>
      <c r="D1522">
        <v>58</v>
      </c>
      <c r="E1522">
        <f t="shared" si="92"/>
        <v>-23</v>
      </c>
      <c r="F1522" t="s">
        <v>2121</v>
      </c>
      <c r="G1522" t="str">
        <f>IFERROR(VLOOKUP($A1522,Sheet2!$A$2:$C$397,2,FALSE),"C")</f>
        <v>B+</v>
      </c>
      <c r="H1522">
        <f>IFERROR(VLOOKUP($A1522,Sheet2!$A$2:$C$397,3,FALSE),0)</f>
        <v>0.59550000000000003</v>
      </c>
      <c r="I1522">
        <f>VLOOKUP($G1522,Sheet2!$F$4:$G$16,2,FALSE)</f>
        <v>3.3</v>
      </c>
      <c r="J1522">
        <f t="shared" si="93"/>
        <v>35.297750000000001</v>
      </c>
      <c r="K1522">
        <f t="shared" si="94"/>
        <v>57.702249999999999</v>
      </c>
      <c r="L1522">
        <f t="shared" si="95"/>
        <v>-22.404499999999999</v>
      </c>
    </row>
    <row r="1523" spans="1:12" x14ac:dyDescent="0.3">
      <c r="A1523" t="s">
        <v>7</v>
      </c>
      <c r="B1523" t="s">
        <v>2051</v>
      </c>
      <c r="C1523">
        <v>40</v>
      </c>
      <c r="D1523">
        <v>58</v>
      </c>
      <c r="E1523">
        <f t="shared" si="92"/>
        <v>-18</v>
      </c>
      <c r="F1523" t="s">
        <v>2121</v>
      </c>
      <c r="G1523" t="str">
        <f>IFERROR(VLOOKUP($A1523,Sheet2!$A$2:$C$397,2,FALSE),"C")</f>
        <v>C+</v>
      </c>
      <c r="H1523">
        <f>IFERROR(VLOOKUP($A1523,Sheet2!$A$2:$C$397,3,FALSE),0)</f>
        <v>-1.4892512</v>
      </c>
      <c r="I1523">
        <f>VLOOKUP($G1523,Sheet2!$F$4:$G$16,2,FALSE)</f>
        <v>2.2999999999999998</v>
      </c>
      <c r="J1523">
        <f t="shared" si="93"/>
        <v>39.255374400000001</v>
      </c>
      <c r="K1523">
        <f t="shared" si="94"/>
        <v>58.744625599999999</v>
      </c>
      <c r="L1523">
        <f t="shared" si="95"/>
        <v>-19.489251199999998</v>
      </c>
    </row>
    <row r="1524" spans="1:12" x14ac:dyDescent="0.3">
      <c r="A1524" t="s">
        <v>15</v>
      </c>
      <c r="B1524" t="s">
        <v>2051</v>
      </c>
      <c r="C1524">
        <v>39</v>
      </c>
      <c r="D1524">
        <v>57</v>
      </c>
      <c r="E1524">
        <f t="shared" si="92"/>
        <v>-18</v>
      </c>
      <c r="F1524" t="s">
        <v>2121</v>
      </c>
      <c r="G1524" t="str">
        <f>IFERROR(VLOOKUP($A1524,Sheet2!$A$2:$C$397,2,FALSE),"C")</f>
        <v>A-</v>
      </c>
      <c r="H1524">
        <f>IFERROR(VLOOKUP($A1524,Sheet2!$A$2:$C$397,3,FALSE),0)</f>
        <v>6.8150290000000002E-2</v>
      </c>
      <c r="I1524">
        <f>VLOOKUP($G1524,Sheet2!$F$4:$G$16,2,FALSE)</f>
        <v>3.7</v>
      </c>
      <c r="J1524">
        <f t="shared" si="93"/>
        <v>39.034075145000003</v>
      </c>
      <c r="K1524">
        <f t="shared" si="94"/>
        <v>56.965924854999997</v>
      </c>
      <c r="L1524">
        <f t="shared" si="95"/>
        <v>-17.931849709999995</v>
      </c>
    </row>
    <row r="1525" spans="1:12" x14ac:dyDescent="0.3">
      <c r="A1525" t="s">
        <v>354</v>
      </c>
      <c r="B1525" t="s">
        <v>2052</v>
      </c>
      <c r="C1525">
        <v>42</v>
      </c>
      <c r="D1525">
        <v>49</v>
      </c>
      <c r="E1525">
        <f t="shared" si="92"/>
        <v>-7</v>
      </c>
      <c r="F1525" t="s">
        <v>2121</v>
      </c>
      <c r="G1525" t="str">
        <f>IFERROR(VLOOKUP($A1525,Sheet2!$A$2:$C$397,2,FALSE),"C")</f>
        <v>A+</v>
      </c>
      <c r="H1525">
        <f>IFERROR(VLOOKUP($A1525,Sheet2!$A$2:$C$397,3,FALSE),0)</f>
        <v>0.2</v>
      </c>
      <c r="I1525">
        <f>VLOOKUP($G1525,Sheet2!$F$4:$G$16,2,FALSE)</f>
        <v>4</v>
      </c>
      <c r="J1525">
        <f t="shared" si="93"/>
        <v>42.1</v>
      </c>
      <c r="K1525">
        <f t="shared" si="94"/>
        <v>48.9</v>
      </c>
      <c r="L1525">
        <f t="shared" si="95"/>
        <v>-6.7999999999999972</v>
      </c>
    </row>
    <row r="1526" spans="1:12" x14ac:dyDescent="0.3">
      <c r="A1526" t="s">
        <v>12</v>
      </c>
      <c r="B1526" t="s">
        <v>2053</v>
      </c>
      <c r="C1526">
        <v>37</v>
      </c>
      <c r="D1526">
        <v>55</v>
      </c>
      <c r="E1526">
        <f t="shared" si="92"/>
        <v>-18</v>
      </c>
      <c r="F1526" t="s">
        <v>2121</v>
      </c>
      <c r="G1526" t="str">
        <f>IFERROR(VLOOKUP($A1526,Sheet2!$A$2:$C$397,2,FALSE),"C")</f>
        <v>A</v>
      </c>
      <c r="H1526">
        <f>IFERROR(VLOOKUP($A1526,Sheet2!$A$2:$C$397,3,FALSE),0)</f>
        <v>-0.45775194000000002</v>
      </c>
      <c r="I1526">
        <f>VLOOKUP($G1526,Sheet2!$F$4:$G$16,2,FALSE)</f>
        <v>4</v>
      </c>
      <c r="J1526">
        <f t="shared" si="93"/>
        <v>36.771124030000003</v>
      </c>
      <c r="K1526">
        <f t="shared" si="94"/>
        <v>55.228875969999997</v>
      </c>
      <c r="L1526">
        <f t="shared" si="95"/>
        <v>-18.457751939999994</v>
      </c>
    </row>
    <row r="1527" spans="1:12" x14ac:dyDescent="0.3">
      <c r="A1527" t="s">
        <v>16</v>
      </c>
      <c r="B1527" t="s">
        <v>2054</v>
      </c>
      <c r="C1527">
        <v>40</v>
      </c>
      <c r="D1527">
        <v>54</v>
      </c>
      <c r="E1527">
        <f t="shared" si="92"/>
        <v>-14</v>
      </c>
      <c r="F1527" t="s">
        <v>2121</v>
      </c>
      <c r="G1527" t="str">
        <f>IFERROR(VLOOKUP($A1527,Sheet2!$A$2:$C$397,2,FALSE),"C")</f>
        <v>B</v>
      </c>
      <c r="H1527">
        <f>IFERROR(VLOOKUP($A1527,Sheet2!$A$2:$C$397,3,FALSE),0)</f>
        <v>0.26403360999999997</v>
      </c>
      <c r="I1527">
        <f>VLOOKUP($G1527,Sheet2!$F$4:$G$16,2,FALSE)</f>
        <v>3</v>
      </c>
      <c r="J1527">
        <f t="shared" si="93"/>
        <v>40.132016804999999</v>
      </c>
      <c r="K1527">
        <f t="shared" si="94"/>
        <v>53.867983195000001</v>
      </c>
      <c r="L1527">
        <f t="shared" si="95"/>
        <v>-13.735966390000002</v>
      </c>
    </row>
    <row r="1528" spans="1:12" x14ac:dyDescent="0.3">
      <c r="A1528" t="s">
        <v>7</v>
      </c>
      <c r="B1528" t="s">
        <v>2054</v>
      </c>
      <c r="C1528">
        <v>42</v>
      </c>
      <c r="D1528">
        <v>56</v>
      </c>
      <c r="E1528">
        <f t="shared" si="92"/>
        <v>-14</v>
      </c>
      <c r="F1528" t="s">
        <v>2121</v>
      </c>
      <c r="G1528" t="str">
        <f>IFERROR(VLOOKUP($A1528,Sheet2!$A$2:$C$397,2,FALSE),"C")</f>
        <v>C+</v>
      </c>
      <c r="H1528">
        <f>IFERROR(VLOOKUP($A1528,Sheet2!$A$2:$C$397,3,FALSE),0)</f>
        <v>-1.4892512</v>
      </c>
      <c r="I1528">
        <f>VLOOKUP($G1528,Sheet2!$F$4:$G$16,2,FALSE)</f>
        <v>2.2999999999999998</v>
      </c>
      <c r="J1528">
        <f t="shared" si="93"/>
        <v>41.255374400000001</v>
      </c>
      <c r="K1528">
        <f t="shared" si="94"/>
        <v>56.744625599999999</v>
      </c>
      <c r="L1528">
        <f t="shared" si="95"/>
        <v>-15.489251199999998</v>
      </c>
    </row>
    <row r="1529" spans="1:12" x14ac:dyDescent="0.3">
      <c r="A1529" t="s">
        <v>10</v>
      </c>
      <c r="B1529" t="s">
        <v>2054</v>
      </c>
      <c r="C1529">
        <v>37</v>
      </c>
      <c r="D1529">
        <v>59</v>
      </c>
      <c r="E1529">
        <f t="shared" si="92"/>
        <v>-22</v>
      </c>
      <c r="F1529" t="s">
        <v>2121</v>
      </c>
      <c r="G1529" t="str">
        <f>IFERROR(VLOOKUP($A1529,Sheet2!$A$2:$C$397,2,FALSE),"C")</f>
        <v>B+</v>
      </c>
      <c r="H1529">
        <f>IFERROR(VLOOKUP($A1529,Sheet2!$A$2:$C$397,3,FALSE),0)</f>
        <v>0.59550000000000003</v>
      </c>
      <c r="I1529">
        <f>VLOOKUP($G1529,Sheet2!$F$4:$G$16,2,FALSE)</f>
        <v>3.3</v>
      </c>
      <c r="J1529">
        <f t="shared" si="93"/>
        <v>37.297750000000001</v>
      </c>
      <c r="K1529">
        <f t="shared" si="94"/>
        <v>58.702249999999999</v>
      </c>
      <c r="L1529">
        <f t="shared" si="95"/>
        <v>-21.404499999999999</v>
      </c>
    </row>
    <row r="1530" spans="1:12" x14ac:dyDescent="0.3">
      <c r="A1530" t="s">
        <v>5</v>
      </c>
      <c r="B1530" t="s">
        <v>2055</v>
      </c>
      <c r="C1530">
        <v>36</v>
      </c>
      <c r="D1530">
        <v>58</v>
      </c>
      <c r="E1530">
        <f t="shared" si="92"/>
        <v>-22</v>
      </c>
      <c r="F1530" t="s">
        <v>2121</v>
      </c>
      <c r="G1530" t="str">
        <f>IFERROR(VLOOKUP($A1530,Sheet2!$A$2:$C$397,2,FALSE),"C")</f>
        <v>A-</v>
      </c>
      <c r="H1530">
        <f>IFERROR(VLOOKUP($A1530,Sheet2!$A$2:$C$397,3,FALSE),0)</f>
        <v>0.43547944999999999</v>
      </c>
      <c r="I1530">
        <f>VLOOKUP($G1530,Sheet2!$F$4:$G$16,2,FALSE)</f>
        <v>3.7</v>
      </c>
      <c r="J1530">
        <f t="shared" si="93"/>
        <v>36.217739725000001</v>
      </c>
      <c r="K1530">
        <f t="shared" si="94"/>
        <v>57.782260274999999</v>
      </c>
      <c r="L1530">
        <f t="shared" si="95"/>
        <v>-21.564520549999997</v>
      </c>
    </row>
    <row r="1531" spans="1:12" x14ac:dyDescent="0.3">
      <c r="A1531" t="s">
        <v>9</v>
      </c>
      <c r="B1531" t="s">
        <v>2055</v>
      </c>
      <c r="C1531">
        <v>40</v>
      </c>
      <c r="D1531">
        <v>56</v>
      </c>
      <c r="E1531">
        <f t="shared" si="92"/>
        <v>-16</v>
      </c>
      <c r="F1531" t="s">
        <v>2121</v>
      </c>
      <c r="G1531" t="str">
        <f>IFERROR(VLOOKUP($A1531,Sheet2!$A$2:$C$397,2,FALSE),"C")</f>
        <v>B+</v>
      </c>
      <c r="H1531">
        <f>IFERROR(VLOOKUP($A1531,Sheet2!$A$2:$C$397,3,FALSE),0)</f>
        <v>6.0699999999999997E-2</v>
      </c>
      <c r="I1531">
        <f>VLOOKUP($G1531,Sheet2!$F$4:$G$16,2,FALSE)</f>
        <v>3.3</v>
      </c>
      <c r="J1531">
        <f t="shared" si="93"/>
        <v>40.030349999999999</v>
      </c>
      <c r="K1531">
        <f t="shared" si="94"/>
        <v>55.969650000000001</v>
      </c>
      <c r="L1531">
        <f t="shared" si="95"/>
        <v>-15.939300000000003</v>
      </c>
    </row>
    <row r="1532" spans="1:12" x14ac:dyDescent="0.3">
      <c r="A1532" t="s">
        <v>3</v>
      </c>
      <c r="B1532" t="s">
        <v>2056</v>
      </c>
      <c r="C1532">
        <v>32</v>
      </c>
      <c r="D1532">
        <v>59</v>
      </c>
      <c r="E1532">
        <f t="shared" si="92"/>
        <v>-27</v>
      </c>
      <c r="F1532" t="s">
        <v>2121</v>
      </c>
      <c r="G1532" t="str">
        <f>IFERROR(VLOOKUP($A1532,Sheet2!$A$2:$C$397,2,FALSE),"C")</f>
        <v>A-</v>
      </c>
      <c r="H1532">
        <f>IFERROR(VLOOKUP($A1532,Sheet2!$A$2:$C$397,3,FALSE),0)</f>
        <v>-0.78254902000000004</v>
      </c>
      <c r="I1532">
        <f>VLOOKUP($G1532,Sheet2!$F$4:$G$16,2,FALSE)</f>
        <v>3.7</v>
      </c>
      <c r="J1532">
        <f t="shared" si="93"/>
        <v>31.608725490000001</v>
      </c>
      <c r="K1532">
        <f t="shared" si="94"/>
        <v>59.391274510000002</v>
      </c>
      <c r="L1532">
        <f t="shared" si="95"/>
        <v>-27.782549020000001</v>
      </c>
    </row>
    <row r="1533" spans="1:12" x14ac:dyDescent="0.3">
      <c r="A1533" t="s">
        <v>16</v>
      </c>
      <c r="B1533" t="s">
        <v>2057</v>
      </c>
      <c r="C1533">
        <v>39</v>
      </c>
      <c r="D1533">
        <v>55</v>
      </c>
      <c r="E1533">
        <f t="shared" si="92"/>
        <v>-16</v>
      </c>
      <c r="F1533" t="s">
        <v>2121</v>
      </c>
      <c r="G1533" t="str">
        <f>IFERROR(VLOOKUP($A1533,Sheet2!$A$2:$C$397,2,FALSE),"C")</f>
        <v>B</v>
      </c>
      <c r="H1533">
        <f>IFERROR(VLOOKUP($A1533,Sheet2!$A$2:$C$397,3,FALSE),0)</f>
        <v>0.26403360999999997</v>
      </c>
      <c r="I1533">
        <f>VLOOKUP($G1533,Sheet2!$F$4:$G$16,2,FALSE)</f>
        <v>3</v>
      </c>
      <c r="J1533">
        <f t="shared" si="93"/>
        <v>39.132016804999999</v>
      </c>
      <c r="K1533">
        <f t="shared" si="94"/>
        <v>54.867983195000001</v>
      </c>
      <c r="L1533">
        <f t="shared" si="95"/>
        <v>-15.735966390000002</v>
      </c>
    </row>
    <row r="1534" spans="1:12" x14ac:dyDescent="0.3">
      <c r="A1534" t="s">
        <v>7</v>
      </c>
      <c r="B1534" t="s">
        <v>2057</v>
      </c>
      <c r="C1534">
        <v>38</v>
      </c>
      <c r="D1534">
        <v>62</v>
      </c>
      <c r="E1534">
        <f t="shared" si="92"/>
        <v>-24</v>
      </c>
      <c r="F1534" t="s">
        <v>2121</v>
      </c>
      <c r="G1534" t="str">
        <f>IFERROR(VLOOKUP($A1534,Sheet2!$A$2:$C$397,2,FALSE),"C")</f>
        <v>C+</v>
      </c>
      <c r="H1534">
        <f>IFERROR(VLOOKUP($A1534,Sheet2!$A$2:$C$397,3,FALSE),0)</f>
        <v>-1.4892512</v>
      </c>
      <c r="I1534">
        <f>VLOOKUP($G1534,Sheet2!$F$4:$G$16,2,FALSE)</f>
        <v>2.2999999999999998</v>
      </c>
      <c r="J1534">
        <f t="shared" si="93"/>
        <v>37.255374400000001</v>
      </c>
      <c r="K1534">
        <f t="shared" si="94"/>
        <v>62.744625599999999</v>
      </c>
      <c r="L1534">
        <f t="shared" si="95"/>
        <v>-25.489251199999998</v>
      </c>
    </row>
    <row r="1535" spans="1:12" x14ac:dyDescent="0.3">
      <c r="A1535" t="s">
        <v>10</v>
      </c>
      <c r="B1535" t="s">
        <v>2057</v>
      </c>
      <c r="C1535">
        <v>37</v>
      </c>
      <c r="D1535">
        <v>59</v>
      </c>
      <c r="E1535">
        <f t="shared" si="92"/>
        <v>-22</v>
      </c>
      <c r="F1535" t="s">
        <v>2121</v>
      </c>
      <c r="G1535" t="str">
        <f>IFERROR(VLOOKUP($A1535,Sheet2!$A$2:$C$397,2,FALSE),"C")</f>
        <v>B+</v>
      </c>
      <c r="H1535">
        <f>IFERROR(VLOOKUP($A1535,Sheet2!$A$2:$C$397,3,FALSE),0)</f>
        <v>0.59550000000000003</v>
      </c>
      <c r="I1535">
        <f>VLOOKUP($G1535,Sheet2!$F$4:$G$16,2,FALSE)</f>
        <v>3.3</v>
      </c>
      <c r="J1535">
        <f t="shared" si="93"/>
        <v>37.297750000000001</v>
      </c>
      <c r="K1535">
        <f t="shared" si="94"/>
        <v>58.702249999999999</v>
      </c>
      <c r="L1535">
        <f t="shared" si="95"/>
        <v>-21.404499999999999</v>
      </c>
    </row>
    <row r="1536" spans="1:12" x14ac:dyDescent="0.3">
      <c r="A1536" t="s">
        <v>15</v>
      </c>
      <c r="B1536" t="s">
        <v>2057</v>
      </c>
      <c r="C1536">
        <v>33</v>
      </c>
      <c r="D1536">
        <v>61</v>
      </c>
      <c r="E1536">
        <f t="shared" si="92"/>
        <v>-28</v>
      </c>
      <c r="F1536" t="s">
        <v>2121</v>
      </c>
      <c r="G1536" t="str">
        <f>IFERROR(VLOOKUP($A1536,Sheet2!$A$2:$C$397,2,FALSE),"C")</f>
        <v>A-</v>
      </c>
      <c r="H1536">
        <f>IFERROR(VLOOKUP($A1536,Sheet2!$A$2:$C$397,3,FALSE),0)</f>
        <v>6.8150290000000002E-2</v>
      </c>
      <c r="I1536">
        <f>VLOOKUP($G1536,Sheet2!$F$4:$G$16,2,FALSE)</f>
        <v>3.7</v>
      </c>
      <c r="J1536">
        <f t="shared" si="93"/>
        <v>33.034075145000003</v>
      </c>
      <c r="K1536">
        <f t="shared" si="94"/>
        <v>60.965924854999997</v>
      </c>
      <c r="L1536">
        <f t="shared" si="95"/>
        <v>-27.931849709999995</v>
      </c>
    </row>
    <row r="1537" spans="1:12" x14ac:dyDescent="0.3">
      <c r="A1537" t="s">
        <v>16</v>
      </c>
      <c r="B1537" t="s">
        <v>2058</v>
      </c>
      <c r="C1537">
        <v>41</v>
      </c>
      <c r="D1537">
        <v>54</v>
      </c>
      <c r="E1537">
        <f t="shared" si="92"/>
        <v>-13</v>
      </c>
      <c r="F1537" t="s">
        <v>2121</v>
      </c>
      <c r="G1537" t="str">
        <f>IFERROR(VLOOKUP($A1537,Sheet2!$A$2:$C$397,2,FALSE),"C")</f>
        <v>B</v>
      </c>
      <c r="H1537">
        <f>IFERROR(VLOOKUP($A1537,Sheet2!$A$2:$C$397,3,FALSE),0)</f>
        <v>0.26403360999999997</v>
      </c>
      <c r="I1537">
        <f>VLOOKUP($G1537,Sheet2!$F$4:$G$16,2,FALSE)</f>
        <v>3</v>
      </c>
      <c r="J1537">
        <f t="shared" si="93"/>
        <v>41.132016804999999</v>
      </c>
      <c r="K1537">
        <f t="shared" si="94"/>
        <v>53.867983195000001</v>
      </c>
      <c r="L1537">
        <f t="shared" si="95"/>
        <v>-12.735966390000002</v>
      </c>
    </row>
    <row r="1538" spans="1:12" x14ac:dyDescent="0.3">
      <c r="A1538" t="s">
        <v>7</v>
      </c>
      <c r="B1538" t="s">
        <v>2058</v>
      </c>
      <c r="C1538">
        <v>43</v>
      </c>
      <c r="D1538">
        <v>57</v>
      </c>
      <c r="E1538">
        <f t="shared" si="92"/>
        <v>-14</v>
      </c>
      <c r="F1538" t="s">
        <v>2121</v>
      </c>
      <c r="G1538" t="str">
        <f>IFERROR(VLOOKUP($A1538,Sheet2!$A$2:$C$397,2,FALSE),"C")</f>
        <v>C+</v>
      </c>
      <c r="H1538">
        <f>IFERROR(VLOOKUP($A1538,Sheet2!$A$2:$C$397,3,FALSE),0)</f>
        <v>-1.4892512</v>
      </c>
      <c r="I1538">
        <f>VLOOKUP($G1538,Sheet2!$F$4:$G$16,2,FALSE)</f>
        <v>2.2999999999999998</v>
      </c>
      <c r="J1538">
        <f t="shared" si="93"/>
        <v>42.255374400000001</v>
      </c>
      <c r="K1538">
        <f t="shared" si="94"/>
        <v>57.744625599999999</v>
      </c>
      <c r="L1538">
        <f t="shared" si="95"/>
        <v>-15.489251199999998</v>
      </c>
    </row>
    <row r="1539" spans="1:12" x14ac:dyDescent="0.3">
      <c r="A1539" t="s">
        <v>10</v>
      </c>
      <c r="B1539" t="s">
        <v>2058</v>
      </c>
      <c r="C1539">
        <v>35</v>
      </c>
      <c r="D1539">
        <v>59</v>
      </c>
      <c r="E1539">
        <f t="shared" ref="E1539:E1602" si="96">C1539-D1539</f>
        <v>-24</v>
      </c>
      <c r="F1539" t="s">
        <v>2121</v>
      </c>
      <c r="G1539" t="str">
        <f>IFERROR(VLOOKUP($A1539,Sheet2!$A$2:$C$397,2,FALSE),"C")</f>
        <v>B+</v>
      </c>
      <c r="H1539">
        <f>IFERROR(VLOOKUP($A1539,Sheet2!$A$2:$C$397,3,FALSE),0)</f>
        <v>0.59550000000000003</v>
      </c>
      <c r="I1539">
        <f>VLOOKUP($G1539,Sheet2!$F$4:$G$16,2,FALSE)</f>
        <v>3.3</v>
      </c>
      <c r="J1539">
        <f t="shared" ref="J1539:J1602" si="97">IF(OR($F1539="Bush",$F1539="Trump"),C1539+(H1539/2),C1539-(H1539/2))</f>
        <v>35.297750000000001</v>
      </c>
      <c r="K1539">
        <f t="shared" ref="K1539:K1602" si="98">IF(OR($F1539="Bush",$F1539="Trump"),D1539-(H1539/2),D1539+(H1539/2))</f>
        <v>58.702249999999999</v>
      </c>
      <c r="L1539">
        <f t="shared" ref="L1539:L1602" si="99">J1539-K1539</f>
        <v>-23.404499999999999</v>
      </c>
    </row>
    <row r="1540" spans="1:12" x14ac:dyDescent="0.3">
      <c r="A1540" t="s">
        <v>366</v>
      </c>
      <c r="B1540" t="s">
        <v>2059</v>
      </c>
      <c r="C1540">
        <v>41</v>
      </c>
      <c r="D1540">
        <v>53</v>
      </c>
      <c r="E1540">
        <f t="shared" si="96"/>
        <v>-12</v>
      </c>
      <c r="F1540" t="s">
        <v>2121</v>
      </c>
      <c r="G1540" t="str">
        <f>IFERROR(VLOOKUP($A1540,Sheet2!$A$2:$C$397,2,FALSE),"C")</f>
        <v>A</v>
      </c>
      <c r="H1540">
        <f>IFERROR(VLOOKUP($A1540,Sheet2!$A$2:$C$397,3,FALSE),0)</f>
        <v>-1.5</v>
      </c>
      <c r="I1540">
        <f>VLOOKUP($G1540,Sheet2!$F$4:$G$16,2,FALSE)</f>
        <v>4</v>
      </c>
      <c r="J1540">
        <f t="shared" si="97"/>
        <v>40.25</v>
      </c>
      <c r="K1540">
        <f t="shared" si="98"/>
        <v>53.75</v>
      </c>
      <c r="L1540">
        <f t="shared" si="99"/>
        <v>-13.5</v>
      </c>
    </row>
    <row r="1541" spans="1:12" x14ac:dyDescent="0.3">
      <c r="A1541" t="s">
        <v>7</v>
      </c>
      <c r="B1541" t="s">
        <v>2059</v>
      </c>
      <c r="C1541">
        <v>42</v>
      </c>
      <c r="D1541">
        <v>58</v>
      </c>
      <c r="E1541">
        <f t="shared" si="96"/>
        <v>-16</v>
      </c>
      <c r="F1541" t="s">
        <v>2121</v>
      </c>
      <c r="G1541" t="str">
        <f>IFERROR(VLOOKUP($A1541,Sheet2!$A$2:$C$397,2,FALSE),"C")</f>
        <v>C+</v>
      </c>
      <c r="H1541">
        <f>IFERROR(VLOOKUP($A1541,Sheet2!$A$2:$C$397,3,FALSE),0)</f>
        <v>-1.4892512</v>
      </c>
      <c r="I1541">
        <f>VLOOKUP($G1541,Sheet2!$F$4:$G$16,2,FALSE)</f>
        <v>2.2999999999999998</v>
      </c>
      <c r="J1541">
        <f t="shared" si="97"/>
        <v>41.255374400000001</v>
      </c>
      <c r="K1541">
        <f t="shared" si="98"/>
        <v>58.744625599999999</v>
      </c>
      <c r="L1541">
        <f t="shared" si="99"/>
        <v>-17.489251199999998</v>
      </c>
    </row>
    <row r="1542" spans="1:12" x14ac:dyDescent="0.3">
      <c r="A1542" t="s">
        <v>14</v>
      </c>
      <c r="B1542" t="s">
        <v>2060</v>
      </c>
      <c r="C1542">
        <v>41</v>
      </c>
      <c r="D1542">
        <v>55</v>
      </c>
      <c r="E1542">
        <f t="shared" si="96"/>
        <v>-14</v>
      </c>
      <c r="F1542" t="s">
        <v>2121</v>
      </c>
      <c r="G1542" t="str">
        <f>IFERROR(VLOOKUP($A1542,Sheet2!$A$2:$C$397,2,FALSE),"C")</f>
        <v>B</v>
      </c>
      <c r="H1542">
        <f>IFERROR(VLOOKUP($A1542,Sheet2!$A$2:$C$397,3,FALSE),0)</f>
        <v>0.26406832000000002</v>
      </c>
      <c r="I1542">
        <f>VLOOKUP($G1542,Sheet2!$F$4:$G$16,2,FALSE)</f>
        <v>3</v>
      </c>
      <c r="J1542">
        <f t="shared" si="97"/>
        <v>41.132034160000003</v>
      </c>
      <c r="K1542">
        <f t="shared" si="98"/>
        <v>54.867965839999997</v>
      </c>
      <c r="L1542">
        <f t="shared" si="99"/>
        <v>-13.735931679999993</v>
      </c>
    </row>
    <row r="1543" spans="1:12" x14ac:dyDescent="0.3">
      <c r="A1543" t="s">
        <v>16</v>
      </c>
      <c r="B1543" t="s">
        <v>2059</v>
      </c>
      <c r="C1543">
        <v>39</v>
      </c>
      <c r="D1543">
        <v>56</v>
      </c>
      <c r="E1543">
        <f t="shared" si="96"/>
        <v>-17</v>
      </c>
      <c r="F1543" t="s">
        <v>2121</v>
      </c>
      <c r="G1543" t="str">
        <f>IFERROR(VLOOKUP($A1543,Sheet2!$A$2:$C$397,2,FALSE),"C")</f>
        <v>B</v>
      </c>
      <c r="H1543">
        <f>IFERROR(VLOOKUP($A1543,Sheet2!$A$2:$C$397,3,FALSE),0)</f>
        <v>0.26403360999999997</v>
      </c>
      <c r="I1543">
        <f>VLOOKUP($G1543,Sheet2!$F$4:$G$16,2,FALSE)</f>
        <v>3</v>
      </c>
      <c r="J1543">
        <f t="shared" si="97"/>
        <v>39.132016804999999</v>
      </c>
      <c r="K1543">
        <f t="shared" si="98"/>
        <v>55.867983195000001</v>
      </c>
      <c r="L1543">
        <f t="shared" si="99"/>
        <v>-16.735966390000002</v>
      </c>
    </row>
    <row r="1544" spans="1:12" x14ac:dyDescent="0.3">
      <c r="A1544" t="s">
        <v>10</v>
      </c>
      <c r="B1544" t="s">
        <v>2059</v>
      </c>
      <c r="C1544">
        <v>38</v>
      </c>
      <c r="D1544">
        <v>58</v>
      </c>
      <c r="E1544">
        <f t="shared" si="96"/>
        <v>-20</v>
      </c>
      <c r="F1544" t="s">
        <v>2121</v>
      </c>
      <c r="G1544" t="str">
        <f>IFERROR(VLOOKUP($A1544,Sheet2!$A$2:$C$397,2,FALSE),"C")</f>
        <v>B+</v>
      </c>
      <c r="H1544">
        <f>IFERROR(VLOOKUP($A1544,Sheet2!$A$2:$C$397,3,FALSE),0)</f>
        <v>0.59550000000000003</v>
      </c>
      <c r="I1544">
        <f>VLOOKUP($G1544,Sheet2!$F$4:$G$16,2,FALSE)</f>
        <v>3.3</v>
      </c>
      <c r="J1544">
        <f t="shared" si="97"/>
        <v>38.297750000000001</v>
      </c>
      <c r="K1544">
        <f t="shared" si="98"/>
        <v>57.702249999999999</v>
      </c>
      <c r="L1544">
        <f t="shared" si="99"/>
        <v>-19.404499999999999</v>
      </c>
    </row>
    <row r="1545" spans="1:12" x14ac:dyDescent="0.3">
      <c r="A1545" t="s">
        <v>354</v>
      </c>
      <c r="B1545" t="s">
        <v>2061</v>
      </c>
      <c r="C1545">
        <v>40</v>
      </c>
      <c r="D1545">
        <v>52</v>
      </c>
      <c r="E1545">
        <f t="shared" si="96"/>
        <v>-12</v>
      </c>
      <c r="F1545" t="s">
        <v>2121</v>
      </c>
      <c r="G1545" t="str">
        <f>IFERROR(VLOOKUP($A1545,Sheet2!$A$2:$C$397,2,FALSE),"C")</f>
        <v>A+</v>
      </c>
      <c r="H1545">
        <f>IFERROR(VLOOKUP($A1545,Sheet2!$A$2:$C$397,3,FALSE),0)</f>
        <v>0.2</v>
      </c>
      <c r="I1545">
        <f>VLOOKUP($G1545,Sheet2!$F$4:$G$16,2,FALSE)</f>
        <v>4</v>
      </c>
      <c r="J1545">
        <f t="shared" si="97"/>
        <v>40.1</v>
      </c>
      <c r="K1545">
        <f t="shared" si="98"/>
        <v>51.9</v>
      </c>
      <c r="L1545">
        <f t="shared" si="99"/>
        <v>-11.799999999999997</v>
      </c>
    </row>
    <row r="1546" spans="1:12" x14ac:dyDescent="0.3">
      <c r="A1546" t="s">
        <v>13</v>
      </c>
      <c r="B1546" t="s">
        <v>2062</v>
      </c>
      <c r="C1546">
        <v>39</v>
      </c>
      <c r="D1546">
        <v>56</v>
      </c>
      <c r="E1546">
        <f t="shared" si="96"/>
        <v>-17</v>
      </c>
      <c r="F1546" t="s">
        <v>2121</v>
      </c>
      <c r="G1546" t="str">
        <f>IFERROR(VLOOKUP($A1546,Sheet2!$A$2:$C$397,2,FALSE),"C")</f>
        <v>A+</v>
      </c>
      <c r="H1546">
        <f>IFERROR(VLOOKUP($A1546,Sheet2!$A$2:$C$397,3,FALSE),0)</f>
        <v>0.61341175999999997</v>
      </c>
      <c r="I1546">
        <f>VLOOKUP($G1546,Sheet2!$F$4:$G$16,2,FALSE)</f>
        <v>4</v>
      </c>
      <c r="J1546">
        <f t="shared" si="97"/>
        <v>39.306705880000003</v>
      </c>
      <c r="K1546">
        <f t="shared" si="98"/>
        <v>55.693294119999997</v>
      </c>
      <c r="L1546">
        <f t="shared" si="99"/>
        <v>-16.386588239999995</v>
      </c>
    </row>
    <row r="1547" spans="1:12" x14ac:dyDescent="0.3">
      <c r="A1547" t="s">
        <v>505</v>
      </c>
      <c r="B1547" t="s">
        <v>2063</v>
      </c>
      <c r="C1547">
        <v>40</v>
      </c>
      <c r="D1547">
        <v>56</v>
      </c>
      <c r="E1547">
        <f t="shared" si="96"/>
        <v>-16</v>
      </c>
      <c r="F1547" t="s">
        <v>2121</v>
      </c>
      <c r="G1547" t="str">
        <f>IFERROR(VLOOKUP($A1547,Sheet2!$A$2:$C$397,2,FALSE),"C")</f>
        <v>C</v>
      </c>
      <c r="H1547">
        <f>IFERROR(VLOOKUP($A1547,Sheet2!$A$2:$C$397,3,FALSE),0)</f>
        <v>0</v>
      </c>
      <c r="I1547">
        <f>VLOOKUP($G1547,Sheet2!$F$4:$G$16,2,FALSE)</f>
        <v>2</v>
      </c>
      <c r="J1547">
        <f t="shared" si="97"/>
        <v>40</v>
      </c>
      <c r="K1547">
        <f t="shared" si="98"/>
        <v>56</v>
      </c>
      <c r="L1547">
        <f t="shared" si="99"/>
        <v>-16</v>
      </c>
    </row>
    <row r="1548" spans="1:12" x14ac:dyDescent="0.3">
      <c r="A1548" t="s">
        <v>16</v>
      </c>
      <c r="B1548" t="s">
        <v>2064</v>
      </c>
      <c r="C1548">
        <v>41</v>
      </c>
      <c r="D1548">
        <v>52</v>
      </c>
      <c r="E1548">
        <f t="shared" si="96"/>
        <v>-11</v>
      </c>
      <c r="F1548" t="s">
        <v>2121</v>
      </c>
      <c r="G1548" t="str">
        <f>IFERROR(VLOOKUP($A1548,Sheet2!$A$2:$C$397,2,FALSE),"C")</f>
        <v>B</v>
      </c>
      <c r="H1548">
        <f>IFERROR(VLOOKUP($A1548,Sheet2!$A$2:$C$397,3,FALSE),0)</f>
        <v>0.26403360999999997</v>
      </c>
      <c r="I1548">
        <f>VLOOKUP($G1548,Sheet2!$F$4:$G$16,2,FALSE)</f>
        <v>3</v>
      </c>
      <c r="J1548">
        <f t="shared" si="97"/>
        <v>41.132016804999999</v>
      </c>
      <c r="K1548">
        <f t="shared" si="98"/>
        <v>51.867983195000001</v>
      </c>
      <c r="L1548">
        <f t="shared" si="99"/>
        <v>-10.735966390000002</v>
      </c>
    </row>
    <row r="1549" spans="1:12" x14ac:dyDescent="0.3">
      <c r="A1549" t="s">
        <v>7</v>
      </c>
      <c r="B1549" t="s">
        <v>2064</v>
      </c>
      <c r="C1549">
        <v>45</v>
      </c>
      <c r="D1549">
        <v>55</v>
      </c>
      <c r="E1549">
        <f t="shared" si="96"/>
        <v>-10</v>
      </c>
      <c r="F1549" t="s">
        <v>2121</v>
      </c>
      <c r="G1549" t="str">
        <f>IFERROR(VLOOKUP($A1549,Sheet2!$A$2:$C$397,2,FALSE),"C")</f>
        <v>C+</v>
      </c>
      <c r="H1549">
        <f>IFERROR(VLOOKUP($A1549,Sheet2!$A$2:$C$397,3,FALSE),0)</f>
        <v>-1.4892512</v>
      </c>
      <c r="I1549">
        <f>VLOOKUP($G1549,Sheet2!$F$4:$G$16,2,FALSE)</f>
        <v>2.2999999999999998</v>
      </c>
      <c r="J1549">
        <f t="shared" si="97"/>
        <v>44.255374400000001</v>
      </c>
      <c r="K1549">
        <f t="shared" si="98"/>
        <v>55.744625599999999</v>
      </c>
      <c r="L1549">
        <f t="shared" si="99"/>
        <v>-11.489251199999998</v>
      </c>
    </row>
    <row r="1550" spans="1:12" x14ac:dyDescent="0.3">
      <c r="A1550" t="s">
        <v>10</v>
      </c>
      <c r="B1550" t="s">
        <v>2064</v>
      </c>
      <c r="C1550">
        <v>40</v>
      </c>
      <c r="D1550">
        <v>56</v>
      </c>
      <c r="E1550">
        <f t="shared" si="96"/>
        <v>-16</v>
      </c>
      <c r="F1550" t="s">
        <v>2121</v>
      </c>
      <c r="G1550" t="str">
        <f>IFERROR(VLOOKUP($A1550,Sheet2!$A$2:$C$397,2,FALSE),"C")</f>
        <v>B+</v>
      </c>
      <c r="H1550">
        <f>IFERROR(VLOOKUP($A1550,Sheet2!$A$2:$C$397,3,FALSE),0)</f>
        <v>0.59550000000000003</v>
      </c>
      <c r="I1550">
        <f>VLOOKUP($G1550,Sheet2!$F$4:$G$16,2,FALSE)</f>
        <v>3.3</v>
      </c>
      <c r="J1550">
        <f t="shared" si="97"/>
        <v>40.297750000000001</v>
      </c>
      <c r="K1550">
        <f t="shared" si="98"/>
        <v>55.702249999999999</v>
      </c>
      <c r="L1550">
        <f t="shared" si="99"/>
        <v>-15.404499999999999</v>
      </c>
    </row>
    <row r="1551" spans="1:12" x14ac:dyDescent="0.3">
      <c r="A1551" t="s">
        <v>16</v>
      </c>
      <c r="B1551" t="s">
        <v>2065</v>
      </c>
      <c r="C1551">
        <v>41</v>
      </c>
      <c r="D1551">
        <v>53</v>
      </c>
      <c r="E1551">
        <f t="shared" si="96"/>
        <v>-12</v>
      </c>
      <c r="F1551" t="s">
        <v>2121</v>
      </c>
      <c r="G1551" t="str">
        <f>IFERROR(VLOOKUP($A1551,Sheet2!$A$2:$C$397,2,FALSE),"C")</f>
        <v>B</v>
      </c>
      <c r="H1551">
        <f>IFERROR(VLOOKUP($A1551,Sheet2!$A$2:$C$397,3,FALSE),0)</f>
        <v>0.26403360999999997</v>
      </c>
      <c r="I1551">
        <f>VLOOKUP($G1551,Sheet2!$F$4:$G$16,2,FALSE)</f>
        <v>3</v>
      </c>
      <c r="J1551">
        <f t="shared" si="97"/>
        <v>41.132016804999999</v>
      </c>
      <c r="K1551">
        <f t="shared" si="98"/>
        <v>52.867983195000001</v>
      </c>
      <c r="L1551">
        <f t="shared" si="99"/>
        <v>-11.735966390000002</v>
      </c>
    </row>
    <row r="1552" spans="1:12" x14ac:dyDescent="0.3">
      <c r="A1552" t="s">
        <v>10</v>
      </c>
      <c r="B1552" t="s">
        <v>2065</v>
      </c>
      <c r="C1552">
        <v>38</v>
      </c>
      <c r="D1552">
        <v>57</v>
      </c>
      <c r="E1552">
        <f t="shared" si="96"/>
        <v>-19</v>
      </c>
      <c r="F1552" t="s">
        <v>2121</v>
      </c>
      <c r="G1552" t="str">
        <f>IFERROR(VLOOKUP($A1552,Sheet2!$A$2:$C$397,2,FALSE),"C")</f>
        <v>B+</v>
      </c>
      <c r="H1552">
        <f>IFERROR(VLOOKUP($A1552,Sheet2!$A$2:$C$397,3,FALSE),0)</f>
        <v>0.59550000000000003</v>
      </c>
      <c r="I1552">
        <f>VLOOKUP($G1552,Sheet2!$F$4:$G$16,2,FALSE)</f>
        <v>3.3</v>
      </c>
      <c r="J1552">
        <f t="shared" si="97"/>
        <v>38.297750000000001</v>
      </c>
      <c r="K1552">
        <f t="shared" si="98"/>
        <v>56.702249999999999</v>
      </c>
      <c r="L1552">
        <f t="shared" si="99"/>
        <v>-18.404499999999999</v>
      </c>
    </row>
    <row r="1553" spans="1:12" x14ac:dyDescent="0.3">
      <c r="A1553" t="s">
        <v>3</v>
      </c>
      <c r="B1553" t="s">
        <v>2066</v>
      </c>
      <c r="C1553">
        <v>37</v>
      </c>
      <c r="D1553">
        <v>58</v>
      </c>
      <c r="E1553">
        <f t="shared" si="96"/>
        <v>-21</v>
      </c>
      <c r="F1553" t="s">
        <v>2121</v>
      </c>
      <c r="G1553" t="str">
        <f>IFERROR(VLOOKUP($A1553,Sheet2!$A$2:$C$397,2,FALSE),"C")</f>
        <v>A-</v>
      </c>
      <c r="H1553">
        <f>IFERROR(VLOOKUP($A1553,Sheet2!$A$2:$C$397,3,FALSE),0)</f>
        <v>-0.78254902000000004</v>
      </c>
      <c r="I1553">
        <f>VLOOKUP($G1553,Sheet2!$F$4:$G$16,2,FALSE)</f>
        <v>3.7</v>
      </c>
      <c r="J1553">
        <f t="shared" si="97"/>
        <v>36.608725489999998</v>
      </c>
      <c r="K1553">
        <f t="shared" si="98"/>
        <v>58.391274510000002</v>
      </c>
      <c r="L1553">
        <f t="shared" si="99"/>
        <v>-21.782549020000005</v>
      </c>
    </row>
    <row r="1554" spans="1:12" x14ac:dyDescent="0.3">
      <c r="A1554" t="s">
        <v>366</v>
      </c>
      <c r="B1554" t="s">
        <v>2067</v>
      </c>
      <c r="C1554">
        <v>44</v>
      </c>
      <c r="D1554">
        <v>50</v>
      </c>
      <c r="E1554">
        <f t="shared" si="96"/>
        <v>-6</v>
      </c>
      <c r="F1554" t="s">
        <v>2121</v>
      </c>
      <c r="G1554" t="str">
        <f>IFERROR(VLOOKUP($A1554,Sheet2!$A$2:$C$397,2,FALSE),"C")</f>
        <v>A</v>
      </c>
      <c r="H1554">
        <f>IFERROR(VLOOKUP($A1554,Sheet2!$A$2:$C$397,3,FALSE),0)</f>
        <v>-1.5</v>
      </c>
      <c r="I1554">
        <f>VLOOKUP($G1554,Sheet2!$F$4:$G$16,2,FALSE)</f>
        <v>4</v>
      </c>
      <c r="J1554">
        <f t="shared" si="97"/>
        <v>43.25</v>
      </c>
      <c r="K1554">
        <f t="shared" si="98"/>
        <v>50.75</v>
      </c>
      <c r="L1554">
        <f t="shared" si="99"/>
        <v>-7.5</v>
      </c>
    </row>
    <row r="1555" spans="1:12" x14ac:dyDescent="0.3">
      <c r="A1555" t="s">
        <v>16</v>
      </c>
      <c r="B1555" t="s">
        <v>2067</v>
      </c>
      <c r="C1555">
        <v>42</v>
      </c>
      <c r="D1555">
        <v>53</v>
      </c>
      <c r="E1555">
        <f t="shared" si="96"/>
        <v>-11</v>
      </c>
      <c r="F1555" t="s">
        <v>2121</v>
      </c>
      <c r="G1555" t="str">
        <f>IFERROR(VLOOKUP($A1555,Sheet2!$A$2:$C$397,2,FALSE),"C")</f>
        <v>B</v>
      </c>
      <c r="H1555">
        <f>IFERROR(VLOOKUP($A1555,Sheet2!$A$2:$C$397,3,FALSE),0)</f>
        <v>0.26403360999999997</v>
      </c>
      <c r="I1555">
        <f>VLOOKUP($G1555,Sheet2!$F$4:$G$16,2,FALSE)</f>
        <v>3</v>
      </c>
      <c r="J1555">
        <f t="shared" si="97"/>
        <v>42.132016804999999</v>
      </c>
      <c r="K1555">
        <f t="shared" si="98"/>
        <v>52.867983195000001</v>
      </c>
      <c r="L1555">
        <f t="shared" si="99"/>
        <v>-10.735966390000002</v>
      </c>
    </row>
    <row r="1556" spans="1:12" x14ac:dyDescent="0.3">
      <c r="A1556" t="s">
        <v>7</v>
      </c>
      <c r="B1556" t="s">
        <v>2067</v>
      </c>
      <c r="C1556">
        <v>46</v>
      </c>
      <c r="D1556">
        <v>54</v>
      </c>
      <c r="E1556">
        <f t="shared" si="96"/>
        <v>-8</v>
      </c>
      <c r="F1556" t="s">
        <v>2121</v>
      </c>
      <c r="G1556" t="str">
        <f>IFERROR(VLOOKUP($A1556,Sheet2!$A$2:$C$397,2,FALSE),"C")</f>
        <v>C+</v>
      </c>
      <c r="H1556">
        <f>IFERROR(VLOOKUP($A1556,Sheet2!$A$2:$C$397,3,FALSE),0)</f>
        <v>-1.4892512</v>
      </c>
      <c r="I1556">
        <f>VLOOKUP($G1556,Sheet2!$F$4:$G$16,2,FALSE)</f>
        <v>2.2999999999999998</v>
      </c>
      <c r="J1556">
        <f t="shared" si="97"/>
        <v>45.255374400000001</v>
      </c>
      <c r="K1556">
        <f t="shared" si="98"/>
        <v>54.744625599999999</v>
      </c>
      <c r="L1556">
        <f t="shared" si="99"/>
        <v>-9.4892511999999982</v>
      </c>
    </row>
    <row r="1557" spans="1:12" x14ac:dyDescent="0.3">
      <c r="A1557" t="s">
        <v>400</v>
      </c>
      <c r="B1557" t="s">
        <v>2067</v>
      </c>
      <c r="C1557">
        <v>42</v>
      </c>
      <c r="D1557">
        <v>53</v>
      </c>
      <c r="E1557">
        <f t="shared" si="96"/>
        <v>-11</v>
      </c>
      <c r="F1557" t="s">
        <v>2121</v>
      </c>
      <c r="G1557" t="str">
        <f>IFERROR(VLOOKUP($A1557,Sheet2!$A$2:$C$397,2,FALSE),"C")</f>
        <v>B+</v>
      </c>
      <c r="H1557">
        <f>IFERROR(VLOOKUP($A1557,Sheet2!$A$2:$C$397,3,FALSE),0)</f>
        <v>0.59554054000000001</v>
      </c>
      <c r="I1557">
        <f>VLOOKUP($G1557,Sheet2!$F$4:$G$16,2,FALSE)</f>
        <v>3.3</v>
      </c>
      <c r="J1557">
        <f t="shared" si="97"/>
        <v>42.297770270000001</v>
      </c>
      <c r="K1557">
        <f t="shared" si="98"/>
        <v>52.702229729999999</v>
      </c>
      <c r="L1557">
        <f t="shared" si="99"/>
        <v>-10.404459459999998</v>
      </c>
    </row>
    <row r="1558" spans="1:12" x14ac:dyDescent="0.3">
      <c r="A1558" t="s">
        <v>10</v>
      </c>
      <c r="B1558" t="s">
        <v>2067</v>
      </c>
      <c r="C1558">
        <v>35</v>
      </c>
      <c r="D1558">
        <v>58</v>
      </c>
      <c r="E1558">
        <f t="shared" si="96"/>
        <v>-23</v>
      </c>
      <c r="F1558" t="s">
        <v>2121</v>
      </c>
      <c r="G1558" t="str">
        <f>IFERROR(VLOOKUP($A1558,Sheet2!$A$2:$C$397,2,FALSE),"C")</f>
        <v>B+</v>
      </c>
      <c r="H1558">
        <f>IFERROR(VLOOKUP($A1558,Sheet2!$A$2:$C$397,3,FALSE),0)</f>
        <v>0.59550000000000003</v>
      </c>
      <c r="I1558">
        <f>VLOOKUP($G1558,Sheet2!$F$4:$G$16,2,FALSE)</f>
        <v>3.3</v>
      </c>
      <c r="J1558">
        <f t="shared" si="97"/>
        <v>35.297750000000001</v>
      </c>
      <c r="K1558">
        <f t="shared" si="98"/>
        <v>57.702249999999999</v>
      </c>
      <c r="L1558">
        <f t="shared" si="99"/>
        <v>-22.404499999999999</v>
      </c>
    </row>
    <row r="1559" spans="1:12" x14ac:dyDescent="0.3">
      <c r="A1559" t="s">
        <v>15</v>
      </c>
      <c r="B1559" t="s">
        <v>2067</v>
      </c>
      <c r="C1559">
        <v>40</v>
      </c>
      <c r="D1559">
        <v>55</v>
      </c>
      <c r="E1559">
        <f t="shared" si="96"/>
        <v>-15</v>
      </c>
      <c r="F1559" t="s">
        <v>2121</v>
      </c>
      <c r="G1559" t="str">
        <f>IFERROR(VLOOKUP($A1559,Sheet2!$A$2:$C$397,2,FALSE),"C")</f>
        <v>A-</v>
      </c>
      <c r="H1559">
        <f>IFERROR(VLOOKUP($A1559,Sheet2!$A$2:$C$397,3,FALSE),0)</f>
        <v>6.8150290000000002E-2</v>
      </c>
      <c r="I1559">
        <f>VLOOKUP($G1559,Sheet2!$F$4:$G$16,2,FALSE)</f>
        <v>3.7</v>
      </c>
      <c r="J1559">
        <f t="shared" si="97"/>
        <v>40.034075145000003</v>
      </c>
      <c r="K1559">
        <f t="shared" si="98"/>
        <v>54.965924854999997</v>
      </c>
      <c r="L1559">
        <f t="shared" si="99"/>
        <v>-14.931849709999995</v>
      </c>
    </row>
    <row r="1560" spans="1:12" x14ac:dyDescent="0.3">
      <c r="A1560" t="s">
        <v>12</v>
      </c>
      <c r="B1560" t="s">
        <v>2068</v>
      </c>
      <c r="C1560">
        <v>38</v>
      </c>
      <c r="D1560">
        <v>53</v>
      </c>
      <c r="E1560">
        <f t="shared" si="96"/>
        <v>-15</v>
      </c>
      <c r="F1560" t="s">
        <v>2121</v>
      </c>
      <c r="G1560" t="str">
        <f>IFERROR(VLOOKUP($A1560,Sheet2!$A$2:$C$397,2,FALSE),"C")</f>
        <v>A</v>
      </c>
      <c r="H1560">
        <f>IFERROR(VLOOKUP($A1560,Sheet2!$A$2:$C$397,3,FALSE),0)</f>
        <v>-0.45775194000000002</v>
      </c>
      <c r="I1560">
        <f>VLOOKUP($G1560,Sheet2!$F$4:$G$16,2,FALSE)</f>
        <v>4</v>
      </c>
      <c r="J1560">
        <f t="shared" si="97"/>
        <v>37.771124030000003</v>
      </c>
      <c r="K1560">
        <f t="shared" si="98"/>
        <v>53.228875969999997</v>
      </c>
      <c r="L1560">
        <f t="shared" si="99"/>
        <v>-15.457751939999994</v>
      </c>
    </row>
    <row r="1561" spans="1:12" x14ac:dyDescent="0.3">
      <c r="A1561" t="s">
        <v>16</v>
      </c>
      <c r="B1561" t="s">
        <v>2069</v>
      </c>
      <c r="C1561">
        <v>43</v>
      </c>
      <c r="D1561">
        <v>51</v>
      </c>
      <c r="E1561">
        <f t="shared" si="96"/>
        <v>-8</v>
      </c>
      <c r="F1561" t="s">
        <v>2121</v>
      </c>
      <c r="G1561" t="str">
        <f>IFERROR(VLOOKUP($A1561,Sheet2!$A$2:$C$397,2,FALSE),"C")</f>
        <v>B</v>
      </c>
      <c r="H1561">
        <f>IFERROR(VLOOKUP($A1561,Sheet2!$A$2:$C$397,3,FALSE),0)</f>
        <v>0.26403360999999997</v>
      </c>
      <c r="I1561">
        <f>VLOOKUP($G1561,Sheet2!$F$4:$G$16,2,FALSE)</f>
        <v>3</v>
      </c>
      <c r="J1561">
        <f t="shared" si="97"/>
        <v>43.132016804999999</v>
      </c>
      <c r="K1561">
        <f t="shared" si="98"/>
        <v>50.867983195000001</v>
      </c>
      <c r="L1561">
        <f t="shared" si="99"/>
        <v>-7.7359663900000015</v>
      </c>
    </row>
    <row r="1562" spans="1:12" x14ac:dyDescent="0.3">
      <c r="A1562" t="s">
        <v>7</v>
      </c>
      <c r="B1562" t="s">
        <v>2069</v>
      </c>
      <c r="C1562">
        <v>45</v>
      </c>
      <c r="D1562">
        <v>55</v>
      </c>
      <c r="E1562">
        <f t="shared" si="96"/>
        <v>-10</v>
      </c>
      <c r="F1562" t="s">
        <v>2121</v>
      </c>
      <c r="G1562" t="str">
        <f>IFERROR(VLOOKUP($A1562,Sheet2!$A$2:$C$397,2,FALSE),"C")</f>
        <v>C+</v>
      </c>
      <c r="H1562">
        <f>IFERROR(VLOOKUP($A1562,Sheet2!$A$2:$C$397,3,FALSE),0)</f>
        <v>-1.4892512</v>
      </c>
      <c r="I1562">
        <f>VLOOKUP($G1562,Sheet2!$F$4:$G$16,2,FALSE)</f>
        <v>2.2999999999999998</v>
      </c>
      <c r="J1562">
        <f t="shared" si="97"/>
        <v>44.255374400000001</v>
      </c>
      <c r="K1562">
        <f t="shared" si="98"/>
        <v>55.744625599999999</v>
      </c>
      <c r="L1562">
        <f t="shared" si="99"/>
        <v>-11.489251199999998</v>
      </c>
    </row>
    <row r="1563" spans="1:12" x14ac:dyDescent="0.3">
      <c r="A1563" t="s">
        <v>4</v>
      </c>
      <c r="B1563" t="s">
        <v>2069</v>
      </c>
      <c r="C1563">
        <v>40</v>
      </c>
      <c r="D1563">
        <v>55</v>
      </c>
      <c r="E1563">
        <f t="shared" si="96"/>
        <v>-15</v>
      </c>
      <c r="F1563" t="s">
        <v>2121</v>
      </c>
      <c r="G1563" t="str">
        <f>IFERROR(VLOOKUP($A1563,Sheet2!$A$2:$C$397,2,FALSE),"C")</f>
        <v>A-</v>
      </c>
      <c r="H1563">
        <f>IFERROR(VLOOKUP($A1563,Sheet2!$A$2:$C$397,3,FALSE),0)</f>
        <v>0.80923076999999999</v>
      </c>
      <c r="I1563">
        <f>VLOOKUP($G1563,Sheet2!$F$4:$G$16,2,FALSE)</f>
        <v>3.7</v>
      </c>
      <c r="J1563">
        <f t="shared" si="97"/>
        <v>40.404615385</v>
      </c>
      <c r="K1563">
        <f t="shared" si="98"/>
        <v>54.595384615</v>
      </c>
      <c r="L1563">
        <f t="shared" si="99"/>
        <v>-14.190769230000001</v>
      </c>
    </row>
    <row r="1564" spans="1:12" x14ac:dyDescent="0.3">
      <c r="A1564" t="s">
        <v>10</v>
      </c>
      <c r="B1564" t="s">
        <v>2069</v>
      </c>
      <c r="C1564">
        <v>38</v>
      </c>
      <c r="D1564">
        <v>59</v>
      </c>
      <c r="E1564">
        <f t="shared" si="96"/>
        <v>-21</v>
      </c>
      <c r="F1564" t="s">
        <v>2121</v>
      </c>
      <c r="G1564" t="str">
        <f>IFERROR(VLOOKUP($A1564,Sheet2!$A$2:$C$397,2,FALSE),"C")</f>
        <v>B+</v>
      </c>
      <c r="H1564">
        <f>IFERROR(VLOOKUP($A1564,Sheet2!$A$2:$C$397,3,FALSE),0)</f>
        <v>0.59550000000000003</v>
      </c>
      <c r="I1564">
        <f>VLOOKUP($G1564,Sheet2!$F$4:$G$16,2,FALSE)</f>
        <v>3.3</v>
      </c>
      <c r="J1564">
        <f t="shared" si="97"/>
        <v>38.297750000000001</v>
      </c>
      <c r="K1564">
        <f t="shared" si="98"/>
        <v>58.702249999999999</v>
      </c>
      <c r="L1564">
        <f t="shared" si="99"/>
        <v>-20.404499999999999</v>
      </c>
    </row>
    <row r="1565" spans="1:12" x14ac:dyDescent="0.3">
      <c r="A1565" t="s">
        <v>5</v>
      </c>
      <c r="B1565" t="s">
        <v>2070</v>
      </c>
      <c r="C1565">
        <v>36</v>
      </c>
      <c r="D1565">
        <v>57</v>
      </c>
      <c r="E1565">
        <f t="shared" si="96"/>
        <v>-21</v>
      </c>
      <c r="F1565" t="s">
        <v>2121</v>
      </c>
      <c r="G1565" t="str">
        <f>IFERROR(VLOOKUP($A1565,Sheet2!$A$2:$C$397,2,FALSE),"C")</f>
        <v>A-</v>
      </c>
      <c r="H1565">
        <f>IFERROR(VLOOKUP($A1565,Sheet2!$A$2:$C$397,3,FALSE),0)</f>
        <v>0.43547944999999999</v>
      </c>
      <c r="I1565">
        <f>VLOOKUP($G1565,Sheet2!$F$4:$G$16,2,FALSE)</f>
        <v>3.7</v>
      </c>
      <c r="J1565">
        <f t="shared" si="97"/>
        <v>36.217739725000001</v>
      </c>
      <c r="K1565">
        <f t="shared" si="98"/>
        <v>56.782260274999999</v>
      </c>
      <c r="L1565">
        <f t="shared" si="99"/>
        <v>-20.564520549999997</v>
      </c>
    </row>
    <row r="1566" spans="1:12" x14ac:dyDescent="0.3">
      <c r="A1566" t="s">
        <v>11</v>
      </c>
      <c r="B1566" t="s">
        <v>2070</v>
      </c>
      <c r="C1566">
        <v>42</v>
      </c>
      <c r="D1566">
        <v>54</v>
      </c>
      <c r="E1566">
        <f t="shared" si="96"/>
        <v>-12</v>
      </c>
      <c r="F1566" t="s">
        <v>2121</v>
      </c>
      <c r="G1566" t="str">
        <f>IFERROR(VLOOKUP($A1566,Sheet2!$A$2:$C$397,2,FALSE),"C")</f>
        <v>B-</v>
      </c>
      <c r="H1566">
        <f>IFERROR(VLOOKUP($A1566,Sheet2!$A$2:$C$397,3,FALSE),0)</f>
        <v>0.62980391999999996</v>
      </c>
      <c r="I1566">
        <f>VLOOKUP($G1566,Sheet2!$F$4:$G$16,2,FALSE)</f>
        <v>2.7</v>
      </c>
      <c r="J1566">
        <f t="shared" si="97"/>
        <v>42.31490196</v>
      </c>
      <c r="K1566">
        <f t="shared" si="98"/>
        <v>53.68509804</v>
      </c>
      <c r="L1566">
        <f t="shared" si="99"/>
        <v>-11.370196079999999</v>
      </c>
    </row>
    <row r="1567" spans="1:12" x14ac:dyDescent="0.3">
      <c r="A1567" t="s">
        <v>0</v>
      </c>
      <c r="B1567" t="s">
        <v>2071</v>
      </c>
      <c r="C1567">
        <v>36</v>
      </c>
      <c r="D1567">
        <v>59</v>
      </c>
      <c r="E1567">
        <f t="shared" si="96"/>
        <v>-23</v>
      </c>
      <c r="F1567" t="s">
        <v>2121</v>
      </c>
      <c r="G1567" t="str">
        <f>IFERROR(VLOOKUP($A1567,Sheet2!$A$2:$C$397,2,FALSE),"C")</f>
        <v>B</v>
      </c>
      <c r="H1567">
        <f>IFERROR(VLOOKUP($A1567,Sheet2!$A$2:$C$397,3,FALSE),0)</f>
        <v>-0.90473683999999999</v>
      </c>
      <c r="I1567">
        <f>VLOOKUP($G1567,Sheet2!$F$4:$G$16,2,FALSE)</f>
        <v>3</v>
      </c>
      <c r="J1567">
        <f t="shared" si="97"/>
        <v>35.547631580000001</v>
      </c>
      <c r="K1567">
        <f t="shared" si="98"/>
        <v>59.452368419999999</v>
      </c>
      <c r="L1567">
        <f t="shared" si="99"/>
        <v>-23.904736839999998</v>
      </c>
    </row>
    <row r="1568" spans="1:12" x14ac:dyDescent="0.3">
      <c r="A1568" t="s">
        <v>7</v>
      </c>
      <c r="B1568" t="s">
        <v>2071</v>
      </c>
      <c r="C1568">
        <v>45</v>
      </c>
      <c r="D1568">
        <v>55</v>
      </c>
      <c r="E1568">
        <f t="shared" si="96"/>
        <v>-10</v>
      </c>
      <c r="F1568" t="s">
        <v>2121</v>
      </c>
      <c r="G1568" t="str">
        <f>IFERROR(VLOOKUP($A1568,Sheet2!$A$2:$C$397,2,FALSE),"C")</f>
        <v>C+</v>
      </c>
      <c r="H1568">
        <f>IFERROR(VLOOKUP($A1568,Sheet2!$A$2:$C$397,3,FALSE),0)</f>
        <v>-1.4892512</v>
      </c>
      <c r="I1568">
        <f>VLOOKUP($G1568,Sheet2!$F$4:$G$16,2,FALSE)</f>
        <v>2.2999999999999998</v>
      </c>
      <c r="J1568">
        <f t="shared" si="97"/>
        <v>44.255374400000001</v>
      </c>
      <c r="K1568">
        <f t="shared" si="98"/>
        <v>55.744625599999999</v>
      </c>
      <c r="L1568">
        <f t="shared" si="99"/>
        <v>-11.489251199999998</v>
      </c>
    </row>
    <row r="1569" spans="1:12" x14ac:dyDescent="0.3">
      <c r="A1569" t="s">
        <v>16</v>
      </c>
      <c r="B1569" t="s">
        <v>2071</v>
      </c>
      <c r="C1569">
        <v>42</v>
      </c>
      <c r="D1569">
        <v>51</v>
      </c>
      <c r="E1569">
        <f t="shared" si="96"/>
        <v>-9</v>
      </c>
      <c r="F1569" t="s">
        <v>2121</v>
      </c>
      <c r="G1569" t="str">
        <f>IFERROR(VLOOKUP($A1569,Sheet2!$A$2:$C$397,2,FALSE),"C")</f>
        <v>B</v>
      </c>
      <c r="H1569">
        <f>IFERROR(VLOOKUP($A1569,Sheet2!$A$2:$C$397,3,FALSE),0)</f>
        <v>0.26403360999999997</v>
      </c>
      <c r="I1569">
        <f>VLOOKUP($G1569,Sheet2!$F$4:$G$16,2,FALSE)</f>
        <v>3</v>
      </c>
      <c r="J1569">
        <f t="shared" si="97"/>
        <v>42.132016804999999</v>
      </c>
      <c r="K1569">
        <f t="shared" si="98"/>
        <v>50.867983195000001</v>
      </c>
      <c r="L1569">
        <f t="shared" si="99"/>
        <v>-8.7359663900000015</v>
      </c>
    </row>
    <row r="1570" spans="1:12" x14ac:dyDescent="0.3">
      <c r="A1570" t="s">
        <v>10</v>
      </c>
      <c r="B1570" t="s">
        <v>2071</v>
      </c>
      <c r="C1570">
        <v>40</v>
      </c>
      <c r="D1570">
        <v>56</v>
      </c>
      <c r="E1570">
        <f t="shared" si="96"/>
        <v>-16</v>
      </c>
      <c r="F1570" t="s">
        <v>2121</v>
      </c>
      <c r="G1570" t="str">
        <f>IFERROR(VLOOKUP($A1570,Sheet2!$A$2:$C$397,2,FALSE),"C")</f>
        <v>B+</v>
      </c>
      <c r="H1570">
        <f>IFERROR(VLOOKUP($A1570,Sheet2!$A$2:$C$397,3,FALSE),0)</f>
        <v>0.59550000000000003</v>
      </c>
      <c r="I1570">
        <f>VLOOKUP($G1570,Sheet2!$F$4:$G$16,2,FALSE)</f>
        <v>3.3</v>
      </c>
      <c r="J1570">
        <f t="shared" si="97"/>
        <v>40.297750000000001</v>
      </c>
      <c r="K1570">
        <f t="shared" si="98"/>
        <v>55.702249999999999</v>
      </c>
      <c r="L1570">
        <f t="shared" si="99"/>
        <v>-15.404499999999999</v>
      </c>
    </row>
    <row r="1571" spans="1:12" x14ac:dyDescent="0.3">
      <c r="A1571" t="s">
        <v>1969</v>
      </c>
      <c r="B1571" t="s">
        <v>2072</v>
      </c>
      <c r="C1571">
        <v>37</v>
      </c>
      <c r="D1571">
        <v>51</v>
      </c>
      <c r="E1571">
        <f t="shared" si="96"/>
        <v>-14</v>
      </c>
      <c r="F1571" t="s">
        <v>2121</v>
      </c>
      <c r="G1571" t="str">
        <f>IFERROR(VLOOKUP($A1571,Sheet2!$A$2:$C$397,2,FALSE),"C")</f>
        <v>C</v>
      </c>
      <c r="H1571">
        <f>IFERROR(VLOOKUP($A1571,Sheet2!$A$2:$C$397,3,FALSE),0)</f>
        <v>0</v>
      </c>
      <c r="I1571">
        <f>VLOOKUP($G1571,Sheet2!$F$4:$G$16,2,FALSE)</f>
        <v>2</v>
      </c>
      <c r="J1571">
        <f t="shared" si="97"/>
        <v>37</v>
      </c>
      <c r="K1571">
        <f t="shared" si="98"/>
        <v>51</v>
      </c>
      <c r="L1571">
        <f t="shared" si="99"/>
        <v>-14</v>
      </c>
    </row>
    <row r="1572" spans="1:12" x14ac:dyDescent="0.3">
      <c r="A1572" t="s">
        <v>14</v>
      </c>
      <c r="B1572" t="s">
        <v>2073</v>
      </c>
      <c r="C1572">
        <v>41</v>
      </c>
      <c r="D1572">
        <v>52</v>
      </c>
      <c r="E1572">
        <f t="shared" si="96"/>
        <v>-11</v>
      </c>
      <c r="F1572" t="s">
        <v>2121</v>
      </c>
      <c r="G1572" t="str">
        <f>IFERROR(VLOOKUP($A1572,Sheet2!$A$2:$C$397,2,FALSE),"C")</f>
        <v>B</v>
      </c>
      <c r="H1572">
        <f>IFERROR(VLOOKUP($A1572,Sheet2!$A$2:$C$397,3,FALSE),0)</f>
        <v>0.26406832000000002</v>
      </c>
      <c r="I1572">
        <f>VLOOKUP($G1572,Sheet2!$F$4:$G$16,2,FALSE)</f>
        <v>3</v>
      </c>
      <c r="J1572">
        <f t="shared" si="97"/>
        <v>41.132034160000003</v>
      </c>
      <c r="K1572">
        <f t="shared" si="98"/>
        <v>51.867965839999997</v>
      </c>
      <c r="L1572">
        <f t="shared" si="99"/>
        <v>-10.735931679999993</v>
      </c>
    </row>
    <row r="1573" spans="1:12" x14ac:dyDescent="0.3">
      <c r="A1573" t="s">
        <v>7</v>
      </c>
      <c r="B1573" t="s">
        <v>2074</v>
      </c>
      <c r="C1573">
        <v>45</v>
      </c>
      <c r="D1573">
        <v>55</v>
      </c>
      <c r="E1573">
        <f t="shared" si="96"/>
        <v>-10</v>
      </c>
      <c r="F1573" t="s">
        <v>2121</v>
      </c>
      <c r="G1573" t="str">
        <f>IFERROR(VLOOKUP($A1573,Sheet2!$A$2:$C$397,2,FALSE),"C")</f>
        <v>C+</v>
      </c>
      <c r="H1573">
        <f>IFERROR(VLOOKUP($A1573,Sheet2!$A$2:$C$397,3,FALSE),0)</f>
        <v>-1.4892512</v>
      </c>
      <c r="I1573">
        <f>VLOOKUP($G1573,Sheet2!$F$4:$G$16,2,FALSE)</f>
        <v>2.2999999999999998</v>
      </c>
      <c r="J1573">
        <f t="shared" si="97"/>
        <v>44.255374400000001</v>
      </c>
      <c r="K1573">
        <f t="shared" si="98"/>
        <v>55.744625599999999</v>
      </c>
      <c r="L1573">
        <f t="shared" si="99"/>
        <v>-11.489251199999998</v>
      </c>
    </row>
    <row r="1574" spans="1:12" x14ac:dyDescent="0.3">
      <c r="A1574" t="s">
        <v>16</v>
      </c>
      <c r="B1574" t="s">
        <v>2074</v>
      </c>
      <c r="C1574">
        <v>40</v>
      </c>
      <c r="D1574">
        <v>56</v>
      </c>
      <c r="E1574">
        <f t="shared" si="96"/>
        <v>-16</v>
      </c>
      <c r="F1574" t="s">
        <v>2121</v>
      </c>
      <c r="G1574" t="str">
        <f>IFERROR(VLOOKUP($A1574,Sheet2!$A$2:$C$397,2,FALSE),"C")</f>
        <v>B</v>
      </c>
      <c r="H1574">
        <f>IFERROR(VLOOKUP($A1574,Sheet2!$A$2:$C$397,3,FALSE),0)</f>
        <v>0.26403360999999997</v>
      </c>
      <c r="I1574">
        <f>VLOOKUP($G1574,Sheet2!$F$4:$G$16,2,FALSE)</f>
        <v>3</v>
      </c>
      <c r="J1574">
        <f t="shared" si="97"/>
        <v>40.132016804999999</v>
      </c>
      <c r="K1574">
        <f t="shared" si="98"/>
        <v>55.867983195000001</v>
      </c>
      <c r="L1574">
        <f t="shared" si="99"/>
        <v>-15.735966390000002</v>
      </c>
    </row>
    <row r="1575" spans="1:12" x14ac:dyDescent="0.3">
      <c r="A1575" t="s">
        <v>10</v>
      </c>
      <c r="B1575" t="s">
        <v>2074</v>
      </c>
      <c r="C1575">
        <v>38</v>
      </c>
      <c r="D1575">
        <v>58</v>
      </c>
      <c r="E1575">
        <f t="shared" si="96"/>
        <v>-20</v>
      </c>
      <c r="F1575" t="s">
        <v>2121</v>
      </c>
      <c r="G1575" t="str">
        <f>IFERROR(VLOOKUP($A1575,Sheet2!$A$2:$C$397,2,FALSE),"C")</f>
        <v>B+</v>
      </c>
      <c r="H1575">
        <f>IFERROR(VLOOKUP($A1575,Sheet2!$A$2:$C$397,3,FALSE),0)</f>
        <v>0.59550000000000003</v>
      </c>
      <c r="I1575">
        <f>VLOOKUP($G1575,Sheet2!$F$4:$G$16,2,FALSE)</f>
        <v>3.3</v>
      </c>
      <c r="J1575">
        <f t="shared" si="97"/>
        <v>38.297750000000001</v>
      </c>
      <c r="K1575">
        <f t="shared" si="98"/>
        <v>57.702249999999999</v>
      </c>
      <c r="L1575">
        <f t="shared" si="99"/>
        <v>-19.404499999999999</v>
      </c>
    </row>
    <row r="1576" spans="1:12" x14ac:dyDescent="0.3">
      <c r="A1576" t="s">
        <v>15</v>
      </c>
      <c r="B1576" t="s">
        <v>2074</v>
      </c>
      <c r="C1576">
        <v>34</v>
      </c>
      <c r="D1576">
        <v>57</v>
      </c>
      <c r="E1576">
        <f t="shared" si="96"/>
        <v>-23</v>
      </c>
      <c r="F1576" t="s">
        <v>2121</v>
      </c>
      <c r="G1576" t="str">
        <f>IFERROR(VLOOKUP($A1576,Sheet2!$A$2:$C$397,2,FALSE),"C")</f>
        <v>A-</v>
      </c>
      <c r="H1576">
        <f>IFERROR(VLOOKUP($A1576,Sheet2!$A$2:$C$397,3,FALSE),0)</f>
        <v>6.8150290000000002E-2</v>
      </c>
      <c r="I1576">
        <f>VLOOKUP($G1576,Sheet2!$F$4:$G$16,2,FALSE)</f>
        <v>3.7</v>
      </c>
      <c r="J1576">
        <f t="shared" si="97"/>
        <v>34.034075145000003</v>
      </c>
      <c r="K1576">
        <f t="shared" si="98"/>
        <v>56.965924854999997</v>
      </c>
      <c r="L1576">
        <f t="shared" si="99"/>
        <v>-22.931849709999995</v>
      </c>
    </row>
    <row r="1577" spans="1:12" x14ac:dyDescent="0.3">
      <c r="A1577" t="s">
        <v>3</v>
      </c>
      <c r="B1577" t="s">
        <v>2074</v>
      </c>
      <c r="C1577">
        <v>37</v>
      </c>
      <c r="D1577">
        <v>55</v>
      </c>
      <c r="E1577">
        <f t="shared" si="96"/>
        <v>-18</v>
      </c>
      <c r="F1577" t="s">
        <v>2121</v>
      </c>
      <c r="G1577" t="str">
        <f>IFERROR(VLOOKUP($A1577,Sheet2!$A$2:$C$397,2,FALSE),"C")</f>
        <v>A-</v>
      </c>
      <c r="H1577">
        <f>IFERROR(VLOOKUP($A1577,Sheet2!$A$2:$C$397,3,FALSE),0)</f>
        <v>-0.78254902000000004</v>
      </c>
      <c r="I1577">
        <f>VLOOKUP($G1577,Sheet2!$F$4:$G$16,2,FALSE)</f>
        <v>3.7</v>
      </c>
      <c r="J1577">
        <f t="shared" si="97"/>
        <v>36.608725489999998</v>
      </c>
      <c r="K1577">
        <f t="shared" si="98"/>
        <v>55.391274510000002</v>
      </c>
      <c r="L1577">
        <f t="shared" si="99"/>
        <v>-18.782549020000005</v>
      </c>
    </row>
    <row r="1578" spans="1:12" x14ac:dyDescent="0.3">
      <c r="A1578" t="s">
        <v>7</v>
      </c>
      <c r="B1578" t="s">
        <v>2075</v>
      </c>
      <c r="C1578">
        <v>43</v>
      </c>
      <c r="D1578">
        <v>57</v>
      </c>
      <c r="E1578">
        <f t="shared" si="96"/>
        <v>-14</v>
      </c>
      <c r="F1578" t="s">
        <v>2121</v>
      </c>
      <c r="G1578" t="str">
        <f>IFERROR(VLOOKUP($A1578,Sheet2!$A$2:$C$397,2,FALSE),"C")</f>
        <v>C+</v>
      </c>
      <c r="H1578">
        <f>IFERROR(VLOOKUP($A1578,Sheet2!$A$2:$C$397,3,FALSE),0)</f>
        <v>-1.4892512</v>
      </c>
      <c r="I1578">
        <f>VLOOKUP($G1578,Sheet2!$F$4:$G$16,2,FALSE)</f>
        <v>2.2999999999999998</v>
      </c>
      <c r="J1578">
        <f t="shared" si="97"/>
        <v>42.255374400000001</v>
      </c>
      <c r="K1578">
        <f t="shared" si="98"/>
        <v>57.744625599999999</v>
      </c>
      <c r="L1578">
        <f t="shared" si="99"/>
        <v>-15.489251199999998</v>
      </c>
    </row>
    <row r="1579" spans="1:12" x14ac:dyDescent="0.3">
      <c r="A1579" t="s">
        <v>16</v>
      </c>
      <c r="B1579" t="s">
        <v>2075</v>
      </c>
      <c r="C1579">
        <v>40</v>
      </c>
      <c r="D1579">
        <v>53</v>
      </c>
      <c r="E1579">
        <f t="shared" si="96"/>
        <v>-13</v>
      </c>
      <c r="F1579" t="s">
        <v>2121</v>
      </c>
      <c r="G1579" t="str">
        <f>IFERROR(VLOOKUP($A1579,Sheet2!$A$2:$C$397,2,FALSE),"C")</f>
        <v>B</v>
      </c>
      <c r="H1579">
        <f>IFERROR(VLOOKUP($A1579,Sheet2!$A$2:$C$397,3,FALSE),0)</f>
        <v>0.26403360999999997</v>
      </c>
      <c r="I1579">
        <f>VLOOKUP($G1579,Sheet2!$F$4:$G$16,2,FALSE)</f>
        <v>3</v>
      </c>
      <c r="J1579">
        <f t="shared" si="97"/>
        <v>40.132016804999999</v>
      </c>
      <c r="K1579">
        <f t="shared" si="98"/>
        <v>52.867983195000001</v>
      </c>
      <c r="L1579">
        <f t="shared" si="99"/>
        <v>-12.735966390000002</v>
      </c>
    </row>
    <row r="1580" spans="1:12" x14ac:dyDescent="0.3">
      <c r="A1580" t="s">
        <v>10</v>
      </c>
      <c r="B1580" t="s">
        <v>2075</v>
      </c>
      <c r="C1580">
        <v>40</v>
      </c>
      <c r="D1580">
        <v>55</v>
      </c>
      <c r="E1580">
        <f t="shared" si="96"/>
        <v>-15</v>
      </c>
      <c r="F1580" t="s">
        <v>2121</v>
      </c>
      <c r="G1580" t="str">
        <f>IFERROR(VLOOKUP($A1580,Sheet2!$A$2:$C$397,2,FALSE),"C")</f>
        <v>B+</v>
      </c>
      <c r="H1580">
        <f>IFERROR(VLOOKUP($A1580,Sheet2!$A$2:$C$397,3,FALSE),0)</f>
        <v>0.59550000000000003</v>
      </c>
      <c r="I1580">
        <f>VLOOKUP($G1580,Sheet2!$F$4:$G$16,2,FALSE)</f>
        <v>3.3</v>
      </c>
      <c r="J1580">
        <f t="shared" si="97"/>
        <v>40.297750000000001</v>
      </c>
      <c r="K1580">
        <f t="shared" si="98"/>
        <v>54.702249999999999</v>
      </c>
      <c r="L1580">
        <f t="shared" si="99"/>
        <v>-14.404499999999999</v>
      </c>
    </row>
    <row r="1581" spans="1:12" x14ac:dyDescent="0.3">
      <c r="A1581" t="s">
        <v>366</v>
      </c>
      <c r="B1581" t="s">
        <v>2076</v>
      </c>
      <c r="C1581">
        <v>40</v>
      </c>
      <c r="D1581">
        <v>53</v>
      </c>
      <c r="E1581">
        <f t="shared" si="96"/>
        <v>-13</v>
      </c>
      <c r="F1581" t="s">
        <v>2121</v>
      </c>
      <c r="G1581" t="str">
        <f>IFERROR(VLOOKUP($A1581,Sheet2!$A$2:$C$397,2,FALSE),"C")</f>
        <v>A</v>
      </c>
      <c r="H1581">
        <f>IFERROR(VLOOKUP($A1581,Sheet2!$A$2:$C$397,3,FALSE),0)</f>
        <v>-1.5</v>
      </c>
      <c r="I1581">
        <f>VLOOKUP($G1581,Sheet2!$F$4:$G$16,2,FALSE)</f>
        <v>4</v>
      </c>
      <c r="J1581">
        <f t="shared" si="97"/>
        <v>39.25</v>
      </c>
      <c r="K1581">
        <f t="shared" si="98"/>
        <v>53.75</v>
      </c>
      <c r="L1581">
        <f t="shared" si="99"/>
        <v>-14.5</v>
      </c>
    </row>
    <row r="1582" spans="1:12" x14ac:dyDescent="0.3">
      <c r="A1582" t="s">
        <v>0</v>
      </c>
      <c r="B1582" t="s">
        <v>2076</v>
      </c>
      <c r="C1582">
        <v>39</v>
      </c>
      <c r="D1582">
        <v>55</v>
      </c>
      <c r="E1582">
        <f t="shared" si="96"/>
        <v>-16</v>
      </c>
      <c r="F1582" t="s">
        <v>2121</v>
      </c>
      <c r="G1582" t="str">
        <f>IFERROR(VLOOKUP($A1582,Sheet2!$A$2:$C$397,2,FALSE),"C")</f>
        <v>B</v>
      </c>
      <c r="H1582">
        <f>IFERROR(VLOOKUP($A1582,Sheet2!$A$2:$C$397,3,FALSE),0)</f>
        <v>-0.90473683999999999</v>
      </c>
      <c r="I1582">
        <f>VLOOKUP($G1582,Sheet2!$F$4:$G$16,2,FALSE)</f>
        <v>3</v>
      </c>
      <c r="J1582">
        <f t="shared" si="97"/>
        <v>38.547631580000001</v>
      </c>
      <c r="K1582">
        <f t="shared" si="98"/>
        <v>55.452368419999999</v>
      </c>
      <c r="L1582">
        <f t="shared" si="99"/>
        <v>-16.904736839999998</v>
      </c>
    </row>
    <row r="1583" spans="1:12" x14ac:dyDescent="0.3">
      <c r="A1583" t="s">
        <v>7</v>
      </c>
      <c r="B1583" t="s">
        <v>2076</v>
      </c>
      <c r="C1583">
        <v>48</v>
      </c>
      <c r="D1583">
        <v>52</v>
      </c>
      <c r="E1583">
        <f t="shared" si="96"/>
        <v>-4</v>
      </c>
      <c r="F1583" t="s">
        <v>2121</v>
      </c>
      <c r="G1583" t="str">
        <f>IFERROR(VLOOKUP($A1583,Sheet2!$A$2:$C$397,2,FALSE),"C")</f>
        <v>C+</v>
      </c>
      <c r="H1583">
        <f>IFERROR(VLOOKUP($A1583,Sheet2!$A$2:$C$397,3,FALSE),0)</f>
        <v>-1.4892512</v>
      </c>
      <c r="I1583">
        <f>VLOOKUP($G1583,Sheet2!$F$4:$G$16,2,FALSE)</f>
        <v>2.2999999999999998</v>
      </c>
      <c r="J1583">
        <f t="shared" si="97"/>
        <v>47.255374400000001</v>
      </c>
      <c r="K1583">
        <f t="shared" si="98"/>
        <v>52.744625599999999</v>
      </c>
      <c r="L1583">
        <f t="shared" si="99"/>
        <v>-5.4892511999999982</v>
      </c>
    </row>
    <row r="1584" spans="1:12" x14ac:dyDescent="0.3">
      <c r="A1584" t="s">
        <v>16</v>
      </c>
      <c r="B1584" t="s">
        <v>2076</v>
      </c>
      <c r="C1584">
        <v>40</v>
      </c>
      <c r="D1584">
        <v>53</v>
      </c>
      <c r="E1584">
        <f t="shared" si="96"/>
        <v>-13</v>
      </c>
      <c r="F1584" t="s">
        <v>2121</v>
      </c>
      <c r="G1584" t="str">
        <f>IFERROR(VLOOKUP($A1584,Sheet2!$A$2:$C$397,2,FALSE),"C")</f>
        <v>B</v>
      </c>
      <c r="H1584">
        <f>IFERROR(VLOOKUP($A1584,Sheet2!$A$2:$C$397,3,FALSE),0)</f>
        <v>0.26403360999999997</v>
      </c>
      <c r="I1584">
        <f>VLOOKUP($G1584,Sheet2!$F$4:$G$16,2,FALSE)</f>
        <v>3</v>
      </c>
      <c r="J1584">
        <f t="shared" si="97"/>
        <v>40.132016804999999</v>
      </c>
      <c r="K1584">
        <f t="shared" si="98"/>
        <v>52.867983195000001</v>
      </c>
      <c r="L1584">
        <f t="shared" si="99"/>
        <v>-12.735966390000002</v>
      </c>
    </row>
    <row r="1585" spans="1:12" x14ac:dyDescent="0.3">
      <c r="A1585" t="s">
        <v>10</v>
      </c>
      <c r="B1585" t="s">
        <v>2076</v>
      </c>
      <c r="C1585">
        <v>37</v>
      </c>
      <c r="D1585">
        <v>57</v>
      </c>
      <c r="E1585">
        <f t="shared" si="96"/>
        <v>-20</v>
      </c>
      <c r="F1585" t="s">
        <v>2121</v>
      </c>
      <c r="G1585" t="str">
        <f>IFERROR(VLOOKUP($A1585,Sheet2!$A$2:$C$397,2,FALSE),"C")</f>
        <v>B+</v>
      </c>
      <c r="H1585">
        <f>IFERROR(VLOOKUP($A1585,Sheet2!$A$2:$C$397,3,FALSE),0)</f>
        <v>0.59550000000000003</v>
      </c>
      <c r="I1585">
        <f>VLOOKUP($G1585,Sheet2!$F$4:$G$16,2,FALSE)</f>
        <v>3.3</v>
      </c>
      <c r="J1585">
        <f t="shared" si="97"/>
        <v>37.297750000000001</v>
      </c>
      <c r="K1585">
        <f t="shared" si="98"/>
        <v>56.702249999999999</v>
      </c>
      <c r="L1585">
        <f t="shared" si="99"/>
        <v>-19.404499999999999</v>
      </c>
    </row>
    <row r="1586" spans="1:12" x14ac:dyDescent="0.3">
      <c r="A1586" t="s">
        <v>15</v>
      </c>
      <c r="B1586" t="s">
        <v>2076</v>
      </c>
      <c r="C1586">
        <v>37</v>
      </c>
      <c r="D1586">
        <v>55</v>
      </c>
      <c r="E1586">
        <f t="shared" si="96"/>
        <v>-18</v>
      </c>
      <c r="F1586" t="s">
        <v>2121</v>
      </c>
      <c r="G1586" t="str">
        <f>IFERROR(VLOOKUP($A1586,Sheet2!$A$2:$C$397,2,FALSE),"C")</f>
        <v>A-</v>
      </c>
      <c r="H1586">
        <f>IFERROR(VLOOKUP($A1586,Sheet2!$A$2:$C$397,3,FALSE),0)</f>
        <v>6.8150290000000002E-2</v>
      </c>
      <c r="I1586">
        <f>VLOOKUP($G1586,Sheet2!$F$4:$G$16,2,FALSE)</f>
        <v>3.7</v>
      </c>
      <c r="J1586">
        <f t="shared" si="97"/>
        <v>37.034075145000003</v>
      </c>
      <c r="K1586">
        <f t="shared" si="98"/>
        <v>54.965924854999997</v>
      </c>
      <c r="L1586">
        <f t="shared" si="99"/>
        <v>-17.931849709999995</v>
      </c>
    </row>
    <row r="1587" spans="1:12" x14ac:dyDescent="0.3">
      <c r="A1587" t="s">
        <v>354</v>
      </c>
      <c r="B1587" t="s">
        <v>2077</v>
      </c>
      <c r="C1587">
        <v>39</v>
      </c>
      <c r="D1587">
        <v>54</v>
      </c>
      <c r="E1587">
        <f t="shared" si="96"/>
        <v>-15</v>
      </c>
      <c r="F1587" t="s">
        <v>2121</v>
      </c>
      <c r="G1587" t="str">
        <f>IFERROR(VLOOKUP($A1587,Sheet2!$A$2:$C$397,2,FALSE),"C")</f>
        <v>A+</v>
      </c>
      <c r="H1587">
        <f>IFERROR(VLOOKUP($A1587,Sheet2!$A$2:$C$397,3,FALSE),0)</f>
        <v>0.2</v>
      </c>
      <c r="I1587">
        <f>VLOOKUP($G1587,Sheet2!$F$4:$G$16,2,FALSE)</f>
        <v>4</v>
      </c>
      <c r="J1587">
        <f t="shared" si="97"/>
        <v>39.1</v>
      </c>
      <c r="K1587">
        <f t="shared" si="98"/>
        <v>53.9</v>
      </c>
      <c r="L1587">
        <f t="shared" si="99"/>
        <v>-14.799999999999997</v>
      </c>
    </row>
    <row r="1588" spans="1:12" x14ac:dyDescent="0.3">
      <c r="A1588" t="s">
        <v>0</v>
      </c>
      <c r="B1588" t="s">
        <v>2078</v>
      </c>
      <c r="C1588">
        <v>38</v>
      </c>
      <c r="D1588">
        <v>57</v>
      </c>
      <c r="E1588">
        <f t="shared" si="96"/>
        <v>-19</v>
      </c>
      <c r="F1588" t="s">
        <v>2121</v>
      </c>
      <c r="G1588" t="str">
        <f>IFERROR(VLOOKUP($A1588,Sheet2!$A$2:$C$397,2,FALSE),"C")</f>
        <v>B</v>
      </c>
      <c r="H1588">
        <f>IFERROR(VLOOKUP($A1588,Sheet2!$A$2:$C$397,3,FALSE),0)</f>
        <v>-0.90473683999999999</v>
      </c>
      <c r="I1588">
        <f>VLOOKUP($G1588,Sheet2!$F$4:$G$16,2,FALSE)</f>
        <v>3</v>
      </c>
      <c r="J1588">
        <f t="shared" si="97"/>
        <v>37.547631580000001</v>
      </c>
      <c r="K1588">
        <f t="shared" si="98"/>
        <v>57.452368419999999</v>
      </c>
      <c r="L1588">
        <f t="shared" si="99"/>
        <v>-19.904736839999998</v>
      </c>
    </row>
    <row r="1589" spans="1:12" x14ac:dyDescent="0.3">
      <c r="A1589" t="s">
        <v>7</v>
      </c>
      <c r="B1589" t="s">
        <v>2078</v>
      </c>
      <c r="C1589">
        <v>44</v>
      </c>
      <c r="D1589">
        <v>56</v>
      </c>
      <c r="E1589">
        <f t="shared" si="96"/>
        <v>-12</v>
      </c>
      <c r="F1589" t="s">
        <v>2121</v>
      </c>
      <c r="G1589" t="str">
        <f>IFERROR(VLOOKUP($A1589,Sheet2!$A$2:$C$397,2,FALSE),"C")</f>
        <v>C+</v>
      </c>
      <c r="H1589">
        <f>IFERROR(VLOOKUP($A1589,Sheet2!$A$2:$C$397,3,FALSE),0)</f>
        <v>-1.4892512</v>
      </c>
      <c r="I1589">
        <f>VLOOKUP($G1589,Sheet2!$F$4:$G$16,2,FALSE)</f>
        <v>2.2999999999999998</v>
      </c>
      <c r="J1589">
        <f t="shared" si="97"/>
        <v>43.255374400000001</v>
      </c>
      <c r="K1589">
        <f t="shared" si="98"/>
        <v>56.744625599999999</v>
      </c>
      <c r="L1589">
        <f t="shared" si="99"/>
        <v>-13.489251199999998</v>
      </c>
    </row>
    <row r="1590" spans="1:12" x14ac:dyDescent="0.3">
      <c r="A1590" t="s">
        <v>16</v>
      </c>
      <c r="B1590" t="s">
        <v>2078</v>
      </c>
      <c r="C1590">
        <v>39</v>
      </c>
      <c r="D1590">
        <v>54</v>
      </c>
      <c r="E1590">
        <f t="shared" si="96"/>
        <v>-15</v>
      </c>
      <c r="F1590" t="s">
        <v>2121</v>
      </c>
      <c r="G1590" t="str">
        <f>IFERROR(VLOOKUP($A1590,Sheet2!$A$2:$C$397,2,FALSE),"C")</f>
        <v>B</v>
      </c>
      <c r="H1590">
        <f>IFERROR(VLOOKUP($A1590,Sheet2!$A$2:$C$397,3,FALSE),0)</f>
        <v>0.26403360999999997</v>
      </c>
      <c r="I1590">
        <f>VLOOKUP($G1590,Sheet2!$F$4:$G$16,2,FALSE)</f>
        <v>3</v>
      </c>
      <c r="J1590">
        <f t="shared" si="97"/>
        <v>39.132016804999999</v>
      </c>
      <c r="K1590">
        <f t="shared" si="98"/>
        <v>53.867983195000001</v>
      </c>
      <c r="L1590">
        <f t="shared" si="99"/>
        <v>-14.735966390000002</v>
      </c>
    </row>
    <row r="1591" spans="1:12" x14ac:dyDescent="0.3">
      <c r="A1591" t="s">
        <v>10</v>
      </c>
      <c r="B1591" t="s">
        <v>2078</v>
      </c>
      <c r="C1591">
        <v>39</v>
      </c>
      <c r="D1591">
        <v>55</v>
      </c>
      <c r="E1591">
        <f t="shared" si="96"/>
        <v>-16</v>
      </c>
      <c r="F1591" t="s">
        <v>2121</v>
      </c>
      <c r="G1591" t="str">
        <f>IFERROR(VLOOKUP($A1591,Sheet2!$A$2:$C$397,2,FALSE),"C")</f>
        <v>B+</v>
      </c>
      <c r="H1591">
        <f>IFERROR(VLOOKUP($A1591,Sheet2!$A$2:$C$397,3,FALSE),0)</f>
        <v>0.59550000000000003</v>
      </c>
      <c r="I1591">
        <f>VLOOKUP($G1591,Sheet2!$F$4:$G$16,2,FALSE)</f>
        <v>3.3</v>
      </c>
      <c r="J1591">
        <f t="shared" si="97"/>
        <v>39.297750000000001</v>
      </c>
      <c r="K1591">
        <f t="shared" si="98"/>
        <v>54.702249999999999</v>
      </c>
      <c r="L1591">
        <f t="shared" si="99"/>
        <v>-15.404499999999999</v>
      </c>
    </row>
    <row r="1592" spans="1:12" x14ac:dyDescent="0.3">
      <c r="A1592" t="s">
        <v>14</v>
      </c>
      <c r="B1592" t="s">
        <v>2079</v>
      </c>
      <c r="C1592">
        <v>40</v>
      </c>
      <c r="D1592">
        <v>54</v>
      </c>
      <c r="E1592">
        <f t="shared" si="96"/>
        <v>-14</v>
      </c>
      <c r="F1592" t="s">
        <v>2121</v>
      </c>
      <c r="G1592" t="str">
        <f>IFERROR(VLOOKUP($A1592,Sheet2!$A$2:$C$397,2,FALSE),"C")</f>
        <v>B</v>
      </c>
      <c r="H1592">
        <f>IFERROR(VLOOKUP($A1592,Sheet2!$A$2:$C$397,3,FALSE),0)</f>
        <v>0.26406832000000002</v>
      </c>
      <c r="I1592">
        <f>VLOOKUP($G1592,Sheet2!$F$4:$G$16,2,FALSE)</f>
        <v>3</v>
      </c>
      <c r="J1592">
        <f t="shared" si="97"/>
        <v>40.132034160000003</v>
      </c>
      <c r="K1592">
        <f t="shared" si="98"/>
        <v>53.867965839999997</v>
      </c>
      <c r="L1592">
        <f t="shared" si="99"/>
        <v>-13.735931679999993</v>
      </c>
    </row>
    <row r="1593" spans="1:12" x14ac:dyDescent="0.3">
      <c r="A1593" t="s">
        <v>4</v>
      </c>
      <c r="B1593" t="s">
        <v>2080</v>
      </c>
      <c r="C1593">
        <v>39</v>
      </c>
      <c r="D1593">
        <v>54</v>
      </c>
      <c r="E1593">
        <f t="shared" si="96"/>
        <v>-15</v>
      </c>
      <c r="F1593" t="s">
        <v>2121</v>
      </c>
      <c r="G1593" t="str">
        <f>IFERROR(VLOOKUP($A1593,Sheet2!$A$2:$C$397,2,FALSE),"C")</f>
        <v>A-</v>
      </c>
      <c r="H1593">
        <f>IFERROR(VLOOKUP($A1593,Sheet2!$A$2:$C$397,3,FALSE),0)</f>
        <v>0.80923076999999999</v>
      </c>
      <c r="I1593">
        <f>VLOOKUP($G1593,Sheet2!$F$4:$G$16,2,FALSE)</f>
        <v>3.7</v>
      </c>
      <c r="J1593">
        <f t="shared" si="97"/>
        <v>39.404615385</v>
      </c>
      <c r="K1593">
        <f t="shared" si="98"/>
        <v>53.595384615</v>
      </c>
      <c r="L1593">
        <f t="shared" si="99"/>
        <v>-14.190769230000001</v>
      </c>
    </row>
    <row r="1594" spans="1:12" x14ac:dyDescent="0.3">
      <c r="A1594" t="s">
        <v>0</v>
      </c>
      <c r="B1594" t="s">
        <v>2081</v>
      </c>
      <c r="C1594">
        <v>40</v>
      </c>
      <c r="D1594">
        <v>53</v>
      </c>
      <c r="E1594">
        <f t="shared" si="96"/>
        <v>-13</v>
      </c>
      <c r="F1594" t="s">
        <v>2121</v>
      </c>
      <c r="G1594" t="str">
        <f>IFERROR(VLOOKUP($A1594,Sheet2!$A$2:$C$397,2,FALSE),"C")</f>
        <v>B</v>
      </c>
      <c r="H1594">
        <f>IFERROR(VLOOKUP($A1594,Sheet2!$A$2:$C$397,3,FALSE),0)</f>
        <v>-0.90473683999999999</v>
      </c>
      <c r="I1594">
        <f>VLOOKUP($G1594,Sheet2!$F$4:$G$16,2,FALSE)</f>
        <v>3</v>
      </c>
      <c r="J1594">
        <f t="shared" si="97"/>
        <v>39.547631580000001</v>
      </c>
      <c r="K1594">
        <f t="shared" si="98"/>
        <v>53.452368419999999</v>
      </c>
      <c r="L1594">
        <f t="shared" si="99"/>
        <v>-13.904736839999998</v>
      </c>
    </row>
    <row r="1595" spans="1:12" x14ac:dyDescent="0.3">
      <c r="A1595" t="s">
        <v>7</v>
      </c>
      <c r="B1595" t="s">
        <v>2081</v>
      </c>
      <c r="C1595">
        <v>47</v>
      </c>
      <c r="D1595">
        <v>53</v>
      </c>
      <c r="E1595">
        <f t="shared" si="96"/>
        <v>-6</v>
      </c>
      <c r="F1595" t="s">
        <v>2121</v>
      </c>
      <c r="G1595" t="str">
        <f>IFERROR(VLOOKUP($A1595,Sheet2!$A$2:$C$397,2,FALSE),"C")</f>
        <v>C+</v>
      </c>
      <c r="H1595">
        <f>IFERROR(VLOOKUP($A1595,Sheet2!$A$2:$C$397,3,FALSE),0)</f>
        <v>-1.4892512</v>
      </c>
      <c r="I1595">
        <f>VLOOKUP($G1595,Sheet2!$F$4:$G$16,2,FALSE)</f>
        <v>2.2999999999999998</v>
      </c>
      <c r="J1595">
        <f t="shared" si="97"/>
        <v>46.255374400000001</v>
      </c>
      <c r="K1595">
        <f t="shared" si="98"/>
        <v>53.744625599999999</v>
      </c>
      <c r="L1595">
        <f t="shared" si="99"/>
        <v>-7.4892511999999982</v>
      </c>
    </row>
    <row r="1596" spans="1:12" x14ac:dyDescent="0.3">
      <c r="A1596" t="s">
        <v>16</v>
      </c>
      <c r="B1596" t="s">
        <v>2081</v>
      </c>
      <c r="C1596">
        <v>43</v>
      </c>
      <c r="D1596">
        <v>52</v>
      </c>
      <c r="E1596">
        <f t="shared" si="96"/>
        <v>-9</v>
      </c>
      <c r="F1596" t="s">
        <v>2121</v>
      </c>
      <c r="G1596" t="str">
        <f>IFERROR(VLOOKUP($A1596,Sheet2!$A$2:$C$397,2,FALSE),"C")</f>
        <v>B</v>
      </c>
      <c r="H1596">
        <f>IFERROR(VLOOKUP($A1596,Sheet2!$A$2:$C$397,3,FALSE),0)</f>
        <v>0.26403360999999997</v>
      </c>
      <c r="I1596">
        <f>VLOOKUP($G1596,Sheet2!$F$4:$G$16,2,FALSE)</f>
        <v>3</v>
      </c>
      <c r="J1596">
        <f t="shared" si="97"/>
        <v>43.132016804999999</v>
      </c>
      <c r="K1596">
        <f t="shared" si="98"/>
        <v>51.867983195000001</v>
      </c>
      <c r="L1596">
        <f t="shared" si="99"/>
        <v>-8.7359663900000015</v>
      </c>
    </row>
    <row r="1597" spans="1:12" x14ac:dyDescent="0.3">
      <c r="A1597" t="s">
        <v>10</v>
      </c>
      <c r="B1597" t="s">
        <v>2081</v>
      </c>
      <c r="C1597">
        <v>43</v>
      </c>
      <c r="D1597">
        <v>52</v>
      </c>
      <c r="E1597">
        <f t="shared" si="96"/>
        <v>-9</v>
      </c>
      <c r="F1597" t="s">
        <v>2121</v>
      </c>
      <c r="G1597" t="str">
        <f>IFERROR(VLOOKUP($A1597,Sheet2!$A$2:$C$397,2,FALSE),"C")</f>
        <v>B+</v>
      </c>
      <c r="H1597">
        <f>IFERROR(VLOOKUP($A1597,Sheet2!$A$2:$C$397,3,FALSE),0)</f>
        <v>0.59550000000000003</v>
      </c>
      <c r="I1597">
        <f>VLOOKUP($G1597,Sheet2!$F$4:$G$16,2,FALSE)</f>
        <v>3.3</v>
      </c>
      <c r="J1597">
        <f t="shared" si="97"/>
        <v>43.297750000000001</v>
      </c>
      <c r="K1597">
        <f t="shared" si="98"/>
        <v>51.702249999999999</v>
      </c>
      <c r="L1597">
        <f t="shared" si="99"/>
        <v>-8.4044999999999987</v>
      </c>
    </row>
    <row r="1598" spans="1:12" x14ac:dyDescent="0.3">
      <c r="A1598" t="s">
        <v>15</v>
      </c>
      <c r="B1598" t="s">
        <v>2081</v>
      </c>
      <c r="C1598">
        <v>36</v>
      </c>
      <c r="D1598">
        <v>58</v>
      </c>
      <c r="E1598">
        <f t="shared" si="96"/>
        <v>-22</v>
      </c>
      <c r="F1598" t="s">
        <v>2121</v>
      </c>
      <c r="G1598" t="str">
        <f>IFERROR(VLOOKUP($A1598,Sheet2!$A$2:$C$397,2,FALSE),"C")</f>
        <v>A-</v>
      </c>
      <c r="H1598">
        <f>IFERROR(VLOOKUP($A1598,Sheet2!$A$2:$C$397,3,FALSE),0)</f>
        <v>6.8150290000000002E-2</v>
      </c>
      <c r="I1598">
        <f>VLOOKUP($G1598,Sheet2!$F$4:$G$16,2,FALSE)</f>
        <v>3.7</v>
      </c>
      <c r="J1598">
        <f t="shared" si="97"/>
        <v>36.034075145000003</v>
      </c>
      <c r="K1598">
        <f t="shared" si="98"/>
        <v>57.965924854999997</v>
      </c>
      <c r="L1598">
        <f t="shared" si="99"/>
        <v>-21.931849709999995</v>
      </c>
    </row>
    <row r="1599" spans="1:12" x14ac:dyDescent="0.3">
      <c r="A1599" t="s">
        <v>0</v>
      </c>
      <c r="B1599" t="s">
        <v>2082</v>
      </c>
      <c r="C1599">
        <v>42</v>
      </c>
      <c r="D1599">
        <v>52</v>
      </c>
      <c r="E1599">
        <f t="shared" si="96"/>
        <v>-10</v>
      </c>
      <c r="F1599" t="s">
        <v>2121</v>
      </c>
      <c r="G1599" t="str">
        <f>IFERROR(VLOOKUP($A1599,Sheet2!$A$2:$C$397,2,FALSE),"C")</f>
        <v>B</v>
      </c>
      <c r="H1599">
        <f>IFERROR(VLOOKUP($A1599,Sheet2!$A$2:$C$397,3,FALSE),0)</f>
        <v>-0.90473683999999999</v>
      </c>
      <c r="I1599">
        <f>VLOOKUP($G1599,Sheet2!$F$4:$G$16,2,FALSE)</f>
        <v>3</v>
      </c>
      <c r="J1599">
        <f t="shared" si="97"/>
        <v>41.547631580000001</v>
      </c>
      <c r="K1599">
        <f t="shared" si="98"/>
        <v>52.452368419999999</v>
      </c>
      <c r="L1599">
        <f t="shared" si="99"/>
        <v>-10.904736839999998</v>
      </c>
    </row>
    <row r="1600" spans="1:12" x14ac:dyDescent="0.3">
      <c r="A1600" t="s">
        <v>7</v>
      </c>
      <c r="B1600" t="s">
        <v>2082</v>
      </c>
      <c r="C1600">
        <v>49</v>
      </c>
      <c r="D1600">
        <v>51</v>
      </c>
      <c r="E1600">
        <f t="shared" si="96"/>
        <v>-2</v>
      </c>
      <c r="F1600" t="s">
        <v>2121</v>
      </c>
      <c r="G1600" t="str">
        <f>IFERROR(VLOOKUP($A1600,Sheet2!$A$2:$C$397,2,FALSE),"C")</f>
        <v>C+</v>
      </c>
      <c r="H1600">
        <f>IFERROR(VLOOKUP($A1600,Sheet2!$A$2:$C$397,3,FALSE),0)</f>
        <v>-1.4892512</v>
      </c>
      <c r="I1600">
        <f>VLOOKUP($G1600,Sheet2!$F$4:$G$16,2,FALSE)</f>
        <v>2.2999999999999998</v>
      </c>
      <c r="J1600">
        <f t="shared" si="97"/>
        <v>48.255374400000001</v>
      </c>
      <c r="K1600">
        <f t="shared" si="98"/>
        <v>51.744625599999999</v>
      </c>
      <c r="L1600">
        <f t="shared" si="99"/>
        <v>-3.4892511999999982</v>
      </c>
    </row>
    <row r="1601" spans="1:12" x14ac:dyDescent="0.3">
      <c r="A1601" t="s">
        <v>3</v>
      </c>
      <c r="B1601" t="s">
        <v>2083</v>
      </c>
      <c r="C1601">
        <v>39</v>
      </c>
      <c r="D1601">
        <v>54</v>
      </c>
      <c r="E1601">
        <f t="shared" si="96"/>
        <v>-15</v>
      </c>
      <c r="F1601" t="s">
        <v>2121</v>
      </c>
      <c r="G1601" t="str">
        <f>IFERROR(VLOOKUP($A1601,Sheet2!$A$2:$C$397,2,FALSE),"C")</f>
        <v>A-</v>
      </c>
      <c r="H1601">
        <f>IFERROR(VLOOKUP($A1601,Sheet2!$A$2:$C$397,3,FALSE),0)</f>
        <v>-0.78254902000000004</v>
      </c>
      <c r="I1601">
        <f>VLOOKUP($G1601,Sheet2!$F$4:$G$16,2,FALSE)</f>
        <v>3.7</v>
      </c>
      <c r="J1601">
        <f t="shared" si="97"/>
        <v>38.608725489999998</v>
      </c>
      <c r="K1601">
        <f t="shared" si="98"/>
        <v>54.391274510000002</v>
      </c>
      <c r="L1601">
        <f t="shared" si="99"/>
        <v>-15.782549020000005</v>
      </c>
    </row>
    <row r="1602" spans="1:12" x14ac:dyDescent="0.3">
      <c r="A1602" t="s">
        <v>16</v>
      </c>
      <c r="B1602" t="s">
        <v>2082</v>
      </c>
      <c r="C1602">
        <v>46</v>
      </c>
      <c r="D1602">
        <v>47</v>
      </c>
      <c r="E1602">
        <f t="shared" si="96"/>
        <v>-1</v>
      </c>
      <c r="F1602" t="s">
        <v>2121</v>
      </c>
      <c r="G1602" t="str">
        <f>IFERROR(VLOOKUP($A1602,Sheet2!$A$2:$C$397,2,FALSE),"C")</f>
        <v>B</v>
      </c>
      <c r="H1602">
        <f>IFERROR(VLOOKUP($A1602,Sheet2!$A$2:$C$397,3,FALSE),0)</f>
        <v>0.26403360999999997</v>
      </c>
      <c r="I1602">
        <f>VLOOKUP($G1602,Sheet2!$F$4:$G$16,2,FALSE)</f>
        <v>3</v>
      </c>
      <c r="J1602">
        <f t="shared" si="97"/>
        <v>46.132016804999999</v>
      </c>
      <c r="K1602">
        <f t="shared" si="98"/>
        <v>46.867983195000001</v>
      </c>
      <c r="L1602">
        <f t="shared" si="99"/>
        <v>-0.73596639000000152</v>
      </c>
    </row>
    <row r="1603" spans="1:12" x14ac:dyDescent="0.3">
      <c r="A1603" t="s">
        <v>10</v>
      </c>
      <c r="B1603" t="s">
        <v>2082</v>
      </c>
      <c r="C1603">
        <v>44</v>
      </c>
      <c r="D1603">
        <v>51</v>
      </c>
      <c r="E1603">
        <f t="shared" ref="E1603:E1666" si="100">C1603-D1603</f>
        <v>-7</v>
      </c>
      <c r="F1603" t="s">
        <v>2121</v>
      </c>
      <c r="G1603" t="str">
        <f>IFERROR(VLOOKUP($A1603,Sheet2!$A$2:$C$397,2,FALSE),"C")</f>
        <v>B+</v>
      </c>
      <c r="H1603">
        <f>IFERROR(VLOOKUP($A1603,Sheet2!$A$2:$C$397,3,FALSE),0)</f>
        <v>0.59550000000000003</v>
      </c>
      <c r="I1603">
        <f>VLOOKUP($G1603,Sheet2!$F$4:$G$16,2,FALSE)</f>
        <v>3.3</v>
      </c>
      <c r="J1603">
        <f t="shared" ref="J1603:J1666" si="101">IF(OR($F1603="Bush",$F1603="Trump"),C1603+(H1603/2),C1603-(H1603/2))</f>
        <v>44.297750000000001</v>
      </c>
      <c r="K1603">
        <f t="shared" ref="K1603:K1666" si="102">IF(OR($F1603="Bush",$F1603="Trump"),D1603-(H1603/2),D1603+(H1603/2))</f>
        <v>50.702249999999999</v>
      </c>
      <c r="L1603">
        <f t="shared" ref="L1603:L1666" si="103">J1603-K1603</f>
        <v>-6.4044999999999987</v>
      </c>
    </row>
    <row r="1604" spans="1:12" x14ac:dyDescent="0.3">
      <c r="A1604" t="s">
        <v>366</v>
      </c>
      <c r="B1604" t="s">
        <v>2084</v>
      </c>
      <c r="C1604">
        <v>45</v>
      </c>
      <c r="D1604">
        <v>48</v>
      </c>
      <c r="E1604">
        <f t="shared" si="100"/>
        <v>-3</v>
      </c>
      <c r="F1604" t="s">
        <v>2121</v>
      </c>
      <c r="G1604" t="str">
        <f>IFERROR(VLOOKUP($A1604,Sheet2!$A$2:$C$397,2,FALSE),"C")</f>
        <v>A</v>
      </c>
      <c r="H1604">
        <f>IFERROR(VLOOKUP($A1604,Sheet2!$A$2:$C$397,3,FALSE),0)</f>
        <v>-1.5</v>
      </c>
      <c r="I1604">
        <f>VLOOKUP($G1604,Sheet2!$F$4:$G$16,2,FALSE)</f>
        <v>4</v>
      </c>
      <c r="J1604">
        <f t="shared" si="101"/>
        <v>44.25</v>
      </c>
      <c r="K1604">
        <f t="shared" si="102"/>
        <v>48.75</v>
      </c>
      <c r="L1604">
        <f t="shared" si="103"/>
        <v>-4.5</v>
      </c>
    </row>
    <row r="1605" spans="1:12" x14ac:dyDescent="0.3">
      <c r="A1605" t="s">
        <v>16</v>
      </c>
      <c r="B1605" t="s">
        <v>2084</v>
      </c>
      <c r="C1605">
        <v>45</v>
      </c>
      <c r="D1605">
        <v>49</v>
      </c>
      <c r="E1605">
        <f t="shared" si="100"/>
        <v>-4</v>
      </c>
      <c r="F1605" t="s">
        <v>2121</v>
      </c>
      <c r="G1605" t="str">
        <f>IFERROR(VLOOKUP($A1605,Sheet2!$A$2:$C$397,2,FALSE),"C")</f>
        <v>B</v>
      </c>
      <c r="H1605">
        <f>IFERROR(VLOOKUP($A1605,Sheet2!$A$2:$C$397,3,FALSE),0)</f>
        <v>0.26403360999999997</v>
      </c>
      <c r="I1605">
        <f>VLOOKUP($G1605,Sheet2!$F$4:$G$16,2,FALSE)</f>
        <v>3</v>
      </c>
      <c r="J1605">
        <f t="shared" si="101"/>
        <v>45.132016804999999</v>
      </c>
      <c r="K1605">
        <f t="shared" si="102"/>
        <v>48.867983195000001</v>
      </c>
      <c r="L1605">
        <f t="shared" si="103"/>
        <v>-3.7359663900000015</v>
      </c>
    </row>
    <row r="1606" spans="1:12" x14ac:dyDescent="0.3">
      <c r="A1606" t="s">
        <v>0</v>
      </c>
      <c r="B1606" t="s">
        <v>2084</v>
      </c>
      <c r="C1606">
        <v>39</v>
      </c>
      <c r="D1606">
        <v>56</v>
      </c>
      <c r="E1606">
        <f t="shared" si="100"/>
        <v>-17</v>
      </c>
      <c r="F1606" t="s">
        <v>2121</v>
      </c>
      <c r="G1606" t="str">
        <f>IFERROR(VLOOKUP($A1606,Sheet2!$A$2:$C$397,2,FALSE),"C")</f>
        <v>B</v>
      </c>
      <c r="H1606">
        <f>IFERROR(VLOOKUP($A1606,Sheet2!$A$2:$C$397,3,FALSE),0)</f>
        <v>-0.90473683999999999</v>
      </c>
      <c r="I1606">
        <f>VLOOKUP($G1606,Sheet2!$F$4:$G$16,2,FALSE)</f>
        <v>3</v>
      </c>
      <c r="J1606">
        <f t="shared" si="101"/>
        <v>38.547631580000001</v>
      </c>
      <c r="K1606">
        <f t="shared" si="102"/>
        <v>56.452368419999999</v>
      </c>
      <c r="L1606">
        <f t="shared" si="103"/>
        <v>-17.904736839999998</v>
      </c>
    </row>
    <row r="1607" spans="1:12" x14ac:dyDescent="0.3">
      <c r="A1607" t="s">
        <v>7</v>
      </c>
      <c r="B1607" t="s">
        <v>2084</v>
      </c>
      <c r="C1607">
        <v>46</v>
      </c>
      <c r="D1607">
        <v>54</v>
      </c>
      <c r="E1607">
        <f t="shared" si="100"/>
        <v>-8</v>
      </c>
      <c r="F1607" t="s">
        <v>2121</v>
      </c>
      <c r="G1607" t="str">
        <f>IFERROR(VLOOKUP($A1607,Sheet2!$A$2:$C$397,2,FALSE),"C")</f>
        <v>C+</v>
      </c>
      <c r="H1607">
        <f>IFERROR(VLOOKUP($A1607,Sheet2!$A$2:$C$397,3,FALSE),0)</f>
        <v>-1.4892512</v>
      </c>
      <c r="I1607">
        <f>VLOOKUP($G1607,Sheet2!$F$4:$G$16,2,FALSE)</f>
        <v>2.2999999999999998</v>
      </c>
      <c r="J1607">
        <f t="shared" si="101"/>
        <v>45.255374400000001</v>
      </c>
      <c r="K1607">
        <f t="shared" si="102"/>
        <v>54.744625599999999</v>
      </c>
      <c r="L1607">
        <f t="shared" si="103"/>
        <v>-9.4892511999999982</v>
      </c>
    </row>
    <row r="1608" spans="1:12" x14ac:dyDescent="0.3">
      <c r="A1608" t="s">
        <v>5</v>
      </c>
      <c r="B1608" t="s">
        <v>2085</v>
      </c>
      <c r="C1608">
        <v>41</v>
      </c>
      <c r="D1608">
        <v>53</v>
      </c>
      <c r="E1608">
        <f t="shared" si="100"/>
        <v>-12</v>
      </c>
      <c r="F1608" t="s">
        <v>2121</v>
      </c>
      <c r="G1608" t="str">
        <f>IFERROR(VLOOKUP($A1608,Sheet2!$A$2:$C$397,2,FALSE),"C")</f>
        <v>A-</v>
      </c>
      <c r="H1608">
        <f>IFERROR(VLOOKUP($A1608,Sheet2!$A$2:$C$397,3,FALSE),0)</f>
        <v>0.43547944999999999</v>
      </c>
      <c r="I1608">
        <f>VLOOKUP($G1608,Sheet2!$F$4:$G$16,2,FALSE)</f>
        <v>3.7</v>
      </c>
      <c r="J1608">
        <f t="shared" si="101"/>
        <v>41.217739725000001</v>
      </c>
      <c r="K1608">
        <f t="shared" si="102"/>
        <v>52.782260274999999</v>
      </c>
      <c r="L1608">
        <f t="shared" si="103"/>
        <v>-11.564520549999997</v>
      </c>
    </row>
    <row r="1609" spans="1:12" x14ac:dyDescent="0.3">
      <c r="A1609" t="s">
        <v>10</v>
      </c>
      <c r="B1609" t="s">
        <v>2084</v>
      </c>
      <c r="C1609">
        <v>41</v>
      </c>
      <c r="D1609">
        <v>53</v>
      </c>
      <c r="E1609">
        <f t="shared" si="100"/>
        <v>-12</v>
      </c>
      <c r="F1609" t="s">
        <v>2121</v>
      </c>
      <c r="G1609" t="str">
        <f>IFERROR(VLOOKUP($A1609,Sheet2!$A$2:$C$397,2,FALSE),"C")</f>
        <v>B+</v>
      </c>
      <c r="H1609">
        <f>IFERROR(VLOOKUP($A1609,Sheet2!$A$2:$C$397,3,FALSE),0)</f>
        <v>0.59550000000000003</v>
      </c>
      <c r="I1609">
        <f>VLOOKUP($G1609,Sheet2!$F$4:$G$16,2,FALSE)</f>
        <v>3.3</v>
      </c>
      <c r="J1609">
        <f t="shared" si="101"/>
        <v>41.297750000000001</v>
      </c>
      <c r="K1609">
        <f t="shared" si="102"/>
        <v>52.702249999999999</v>
      </c>
      <c r="L1609">
        <f t="shared" si="103"/>
        <v>-11.404499999999999</v>
      </c>
    </row>
    <row r="1610" spans="1:12" x14ac:dyDescent="0.3">
      <c r="A1610" t="s">
        <v>9</v>
      </c>
      <c r="B1610" t="s">
        <v>2084</v>
      </c>
      <c r="C1610">
        <v>44</v>
      </c>
      <c r="D1610">
        <v>54</v>
      </c>
      <c r="E1610">
        <f t="shared" si="100"/>
        <v>-10</v>
      </c>
      <c r="F1610" t="s">
        <v>2121</v>
      </c>
      <c r="G1610" t="str">
        <f>IFERROR(VLOOKUP($A1610,Sheet2!$A$2:$C$397,2,FALSE),"C")</f>
        <v>B+</v>
      </c>
      <c r="H1610">
        <f>IFERROR(VLOOKUP($A1610,Sheet2!$A$2:$C$397,3,FALSE),0)</f>
        <v>6.0699999999999997E-2</v>
      </c>
      <c r="I1610">
        <f>VLOOKUP($G1610,Sheet2!$F$4:$G$16,2,FALSE)</f>
        <v>3.3</v>
      </c>
      <c r="J1610">
        <f t="shared" si="101"/>
        <v>44.030349999999999</v>
      </c>
      <c r="K1610">
        <f t="shared" si="102"/>
        <v>53.969650000000001</v>
      </c>
      <c r="L1610">
        <f t="shared" si="103"/>
        <v>-9.9393000000000029</v>
      </c>
    </row>
    <row r="1611" spans="1:12" x14ac:dyDescent="0.3">
      <c r="A1611" t="s">
        <v>13</v>
      </c>
      <c r="B1611" t="s">
        <v>2086</v>
      </c>
      <c r="C1611">
        <v>42</v>
      </c>
      <c r="D1611">
        <v>53</v>
      </c>
      <c r="E1611">
        <f t="shared" si="100"/>
        <v>-11</v>
      </c>
      <c r="F1611" t="s">
        <v>2121</v>
      </c>
      <c r="G1611" t="str">
        <f>IFERROR(VLOOKUP($A1611,Sheet2!$A$2:$C$397,2,FALSE),"C")</f>
        <v>A+</v>
      </c>
      <c r="H1611">
        <f>IFERROR(VLOOKUP($A1611,Sheet2!$A$2:$C$397,3,FALSE),0)</f>
        <v>0.61341175999999997</v>
      </c>
      <c r="I1611">
        <f>VLOOKUP($G1611,Sheet2!$F$4:$G$16,2,FALSE)</f>
        <v>4</v>
      </c>
      <c r="J1611">
        <f t="shared" si="101"/>
        <v>42.306705880000003</v>
      </c>
      <c r="K1611">
        <f t="shared" si="102"/>
        <v>52.693294119999997</v>
      </c>
      <c r="L1611">
        <f t="shared" si="103"/>
        <v>-10.386588239999995</v>
      </c>
    </row>
    <row r="1612" spans="1:12" x14ac:dyDescent="0.3">
      <c r="A1612" t="s">
        <v>4</v>
      </c>
      <c r="B1612" t="s">
        <v>2086</v>
      </c>
      <c r="C1612">
        <v>40</v>
      </c>
      <c r="D1612">
        <v>54</v>
      </c>
      <c r="E1612">
        <f t="shared" si="100"/>
        <v>-14</v>
      </c>
      <c r="F1612" t="s">
        <v>2121</v>
      </c>
      <c r="G1612" t="str">
        <f>IFERROR(VLOOKUP($A1612,Sheet2!$A$2:$C$397,2,FALSE),"C")</f>
        <v>A-</v>
      </c>
      <c r="H1612">
        <f>IFERROR(VLOOKUP($A1612,Sheet2!$A$2:$C$397,3,FALSE),0)</f>
        <v>0.80923076999999999</v>
      </c>
      <c r="I1612">
        <f>VLOOKUP($G1612,Sheet2!$F$4:$G$16,2,FALSE)</f>
        <v>3.7</v>
      </c>
      <c r="J1612">
        <f t="shared" si="101"/>
        <v>40.404615385</v>
      </c>
      <c r="K1612">
        <f t="shared" si="102"/>
        <v>53.595384615</v>
      </c>
      <c r="L1612">
        <f t="shared" si="103"/>
        <v>-13.190769230000001</v>
      </c>
    </row>
    <row r="1613" spans="1:12" x14ac:dyDescent="0.3">
      <c r="A1613" t="s">
        <v>14</v>
      </c>
      <c r="B1613" t="s">
        <v>2087</v>
      </c>
      <c r="C1613">
        <v>43</v>
      </c>
      <c r="D1613">
        <v>50</v>
      </c>
      <c r="E1613">
        <f t="shared" si="100"/>
        <v>-7</v>
      </c>
      <c r="F1613" t="s">
        <v>2121</v>
      </c>
      <c r="G1613" t="str">
        <f>IFERROR(VLOOKUP($A1613,Sheet2!$A$2:$C$397,2,FALSE),"C")</f>
        <v>B</v>
      </c>
      <c r="H1613">
        <f>IFERROR(VLOOKUP($A1613,Sheet2!$A$2:$C$397,3,FALSE),0)</f>
        <v>0.26406832000000002</v>
      </c>
      <c r="I1613">
        <f>VLOOKUP($G1613,Sheet2!$F$4:$G$16,2,FALSE)</f>
        <v>3</v>
      </c>
      <c r="J1613">
        <f t="shared" si="101"/>
        <v>43.132034160000003</v>
      </c>
      <c r="K1613">
        <f t="shared" si="102"/>
        <v>49.867965839999997</v>
      </c>
      <c r="L1613">
        <f t="shared" si="103"/>
        <v>-6.7359316799999931</v>
      </c>
    </row>
    <row r="1614" spans="1:12" x14ac:dyDescent="0.3">
      <c r="A1614" t="s">
        <v>7</v>
      </c>
      <c r="B1614" t="s">
        <v>2087</v>
      </c>
      <c r="C1614">
        <v>48</v>
      </c>
      <c r="D1614">
        <v>52</v>
      </c>
      <c r="E1614">
        <f t="shared" si="100"/>
        <v>-4</v>
      </c>
      <c r="F1614" t="s">
        <v>2121</v>
      </c>
      <c r="G1614" t="str">
        <f>IFERROR(VLOOKUP($A1614,Sheet2!$A$2:$C$397,2,FALSE),"C")</f>
        <v>C+</v>
      </c>
      <c r="H1614">
        <f>IFERROR(VLOOKUP($A1614,Sheet2!$A$2:$C$397,3,FALSE),0)</f>
        <v>-1.4892512</v>
      </c>
      <c r="I1614">
        <f>VLOOKUP($G1614,Sheet2!$F$4:$G$16,2,FALSE)</f>
        <v>2.2999999999999998</v>
      </c>
      <c r="J1614">
        <f t="shared" si="101"/>
        <v>47.255374400000001</v>
      </c>
      <c r="K1614">
        <f t="shared" si="102"/>
        <v>52.744625599999999</v>
      </c>
      <c r="L1614">
        <f t="shared" si="103"/>
        <v>-5.4892511999999982</v>
      </c>
    </row>
    <row r="1615" spans="1:12" x14ac:dyDescent="0.3">
      <c r="A1615" t="s">
        <v>0</v>
      </c>
      <c r="B1615" t="s">
        <v>2087</v>
      </c>
      <c r="C1615">
        <v>42</v>
      </c>
      <c r="D1615">
        <v>52</v>
      </c>
      <c r="E1615">
        <f t="shared" si="100"/>
        <v>-10</v>
      </c>
      <c r="F1615" t="s">
        <v>2121</v>
      </c>
      <c r="G1615" t="str">
        <f>IFERROR(VLOOKUP($A1615,Sheet2!$A$2:$C$397,2,FALSE),"C")</f>
        <v>B</v>
      </c>
      <c r="H1615">
        <f>IFERROR(VLOOKUP($A1615,Sheet2!$A$2:$C$397,3,FALSE),0)</f>
        <v>-0.90473683999999999</v>
      </c>
      <c r="I1615">
        <f>VLOOKUP($G1615,Sheet2!$F$4:$G$16,2,FALSE)</f>
        <v>3</v>
      </c>
      <c r="J1615">
        <f t="shared" si="101"/>
        <v>41.547631580000001</v>
      </c>
      <c r="K1615">
        <f t="shared" si="102"/>
        <v>52.452368419999999</v>
      </c>
      <c r="L1615">
        <f t="shared" si="103"/>
        <v>-10.904736839999998</v>
      </c>
    </row>
    <row r="1616" spans="1:12" x14ac:dyDescent="0.3">
      <c r="A1616" t="s">
        <v>16</v>
      </c>
      <c r="B1616" t="s">
        <v>2087</v>
      </c>
      <c r="C1616">
        <v>44</v>
      </c>
      <c r="D1616">
        <v>50</v>
      </c>
      <c r="E1616">
        <f t="shared" si="100"/>
        <v>-6</v>
      </c>
      <c r="F1616" t="s">
        <v>2121</v>
      </c>
      <c r="G1616" t="str">
        <f>IFERROR(VLOOKUP($A1616,Sheet2!$A$2:$C$397,2,FALSE),"C")</f>
        <v>B</v>
      </c>
      <c r="H1616">
        <f>IFERROR(VLOOKUP($A1616,Sheet2!$A$2:$C$397,3,FALSE),0)</f>
        <v>0.26403360999999997</v>
      </c>
      <c r="I1616">
        <f>VLOOKUP($G1616,Sheet2!$F$4:$G$16,2,FALSE)</f>
        <v>3</v>
      </c>
      <c r="J1616">
        <f t="shared" si="101"/>
        <v>44.132016804999999</v>
      </c>
      <c r="K1616">
        <f t="shared" si="102"/>
        <v>49.867983195000001</v>
      </c>
      <c r="L1616">
        <f t="shared" si="103"/>
        <v>-5.7359663900000015</v>
      </c>
    </row>
    <row r="1617" spans="1:12" x14ac:dyDescent="0.3">
      <c r="A1617" t="s">
        <v>15</v>
      </c>
      <c r="B1617" t="s">
        <v>2087</v>
      </c>
      <c r="C1617">
        <v>40</v>
      </c>
      <c r="D1617">
        <v>56</v>
      </c>
      <c r="E1617">
        <f t="shared" si="100"/>
        <v>-16</v>
      </c>
      <c r="F1617" t="s">
        <v>2121</v>
      </c>
      <c r="G1617" t="str">
        <f>IFERROR(VLOOKUP($A1617,Sheet2!$A$2:$C$397,2,FALSE),"C")</f>
        <v>A-</v>
      </c>
      <c r="H1617">
        <f>IFERROR(VLOOKUP($A1617,Sheet2!$A$2:$C$397,3,FALSE),0)</f>
        <v>6.8150290000000002E-2</v>
      </c>
      <c r="I1617">
        <f>VLOOKUP($G1617,Sheet2!$F$4:$G$16,2,FALSE)</f>
        <v>3.7</v>
      </c>
      <c r="J1617">
        <f t="shared" si="101"/>
        <v>40.034075145000003</v>
      </c>
      <c r="K1617">
        <f t="shared" si="102"/>
        <v>55.965924854999997</v>
      </c>
      <c r="L1617">
        <f t="shared" si="103"/>
        <v>-15.931849709999995</v>
      </c>
    </row>
    <row r="1618" spans="1:12" x14ac:dyDescent="0.3">
      <c r="A1618" t="s">
        <v>10</v>
      </c>
      <c r="B1618" t="s">
        <v>2088</v>
      </c>
      <c r="C1618">
        <v>43</v>
      </c>
      <c r="D1618">
        <v>52</v>
      </c>
      <c r="E1618">
        <f t="shared" si="100"/>
        <v>-9</v>
      </c>
      <c r="F1618" t="s">
        <v>2121</v>
      </c>
      <c r="G1618" t="str">
        <f>IFERROR(VLOOKUP($A1618,Sheet2!$A$2:$C$397,2,FALSE),"C")</f>
        <v>B+</v>
      </c>
      <c r="H1618">
        <f>IFERROR(VLOOKUP($A1618,Sheet2!$A$2:$C$397,3,FALSE),0)</f>
        <v>0.59550000000000003</v>
      </c>
      <c r="I1618">
        <f>VLOOKUP($G1618,Sheet2!$F$4:$G$16,2,FALSE)</f>
        <v>3.3</v>
      </c>
      <c r="J1618">
        <f t="shared" si="101"/>
        <v>43.297750000000001</v>
      </c>
      <c r="K1618">
        <f t="shared" si="102"/>
        <v>51.702249999999999</v>
      </c>
      <c r="L1618">
        <f t="shared" si="103"/>
        <v>-8.4044999999999987</v>
      </c>
    </row>
    <row r="1619" spans="1:12" x14ac:dyDescent="0.3">
      <c r="A1619" t="s">
        <v>12</v>
      </c>
      <c r="B1619" t="s">
        <v>2089</v>
      </c>
      <c r="C1619">
        <v>39</v>
      </c>
      <c r="D1619">
        <v>49</v>
      </c>
      <c r="E1619">
        <f t="shared" si="100"/>
        <v>-10</v>
      </c>
      <c r="F1619" t="s">
        <v>2121</v>
      </c>
      <c r="G1619" t="str">
        <f>IFERROR(VLOOKUP($A1619,Sheet2!$A$2:$C$397,2,FALSE),"C")</f>
        <v>A</v>
      </c>
      <c r="H1619">
        <f>IFERROR(VLOOKUP($A1619,Sheet2!$A$2:$C$397,3,FALSE),0)</f>
        <v>-0.45775194000000002</v>
      </c>
      <c r="I1619">
        <f>VLOOKUP($G1619,Sheet2!$F$4:$G$16,2,FALSE)</f>
        <v>4</v>
      </c>
      <c r="J1619">
        <f t="shared" si="101"/>
        <v>38.771124030000003</v>
      </c>
      <c r="K1619">
        <f t="shared" si="102"/>
        <v>49.228875969999997</v>
      </c>
      <c r="L1619">
        <f t="shared" si="103"/>
        <v>-10.457751939999994</v>
      </c>
    </row>
    <row r="1620" spans="1:12" x14ac:dyDescent="0.3">
      <c r="A1620" t="s">
        <v>16</v>
      </c>
      <c r="B1620" t="s">
        <v>2090</v>
      </c>
      <c r="C1620">
        <v>43</v>
      </c>
      <c r="D1620">
        <v>52</v>
      </c>
      <c r="E1620">
        <f t="shared" si="100"/>
        <v>-9</v>
      </c>
      <c r="F1620" t="s">
        <v>2121</v>
      </c>
      <c r="G1620" t="str">
        <f>IFERROR(VLOOKUP($A1620,Sheet2!$A$2:$C$397,2,FALSE),"C")</f>
        <v>B</v>
      </c>
      <c r="H1620">
        <f>IFERROR(VLOOKUP($A1620,Sheet2!$A$2:$C$397,3,FALSE),0)</f>
        <v>0.26403360999999997</v>
      </c>
      <c r="I1620">
        <f>VLOOKUP($G1620,Sheet2!$F$4:$G$16,2,FALSE)</f>
        <v>3</v>
      </c>
      <c r="J1620">
        <f t="shared" si="101"/>
        <v>43.132016804999999</v>
      </c>
      <c r="K1620">
        <f t="shared" si="102"/>
        <v>51.867983195000001</v>
      </c>
      <c r="L1620">
        <f t="shared" si="103"/>
        <v>-8.7359663900000015</v>
      </c>
    </row>
    <row r="1621" spans="1:12" x14ac:dyDescent="0.3">
      <c r="A1621" t="s">
        <v>0</v>
      </c>
      <c r="B1621" t="s">
        <v>2090</v>
      </c>
      <c r="C1621">
        <v>41</v>
      </c>
      <c r="D1621">
        <v>52</v>
      </c>
      <c r="E1621">
        <f t="shared" si="100"/>
        <v>-11</v>
      </c>
      <c r="F1621" t="s">
        <v>2121</v>
      </c>
      <c r="G1621" t="str">
        <f>IFERROR(VLOOKUP($A1621,Sheet2!$A$2:$C$397,2,FALSE),"C")</f>
        <v>B</v>
      </c>
      <c r="H1621">
        <f>IFERROR(VLOOKUP($A1621,Sheet2!$A$2:$C$397,3,FALSE),0)</f>
        <v>-0.90473683999999999</v>
      </c>
      <c r="I1621">
        <f>VLOOKUP($G1621,Sheet2!$F$4:$G$16,2,FALSE)</f>
        <v>3</v>
      </c>
      <c r="J1621">
        <f t="shared" si="101"/>
        <v>40.547631580000001</v>
      </c>
      <c r="K1621">
        <f t="shared" si="102"/>
        <v>52.452368419999999</v>
      </c>
      <c r="L1621">
        <f t="shared" si="103"/>
        <v>-11.904736839999998</v>
      </c>
    </row>
    <row r="1622" spans="1:12" x14ac:dyDescent="0.3">
      <c r="A1622" t="s">
        <v>7</v>
      </c>
      <c r="B1622" t="s">
        <v>2090</v>
      </c>
      <c r="C1622">
        <v>47</v>
      </c>
      <c r="D1622">
        <v>53</v>
      </c>
      <c r="E1622">
        <f t="shared" si="100"/>
        <v>-6</v>
      </c>
      <c r="F1622" t="s">
        <v>2121</v>
      </c>
      <c r="G1622" t="str">
        <f>IFERROR(VLOOKUP($A1622,Sheet2!$A$2:$C$397,2,FALSE),"C")</f>
        <v>C+</v>
      </c>
      <c r="H1622">
        <f>IFERROR(VLOOKUP($A1622,Sheet2!$A$2:$C$397,3,FALSE),0)</f>
        <v>-1.4892512</v>
      </c>
      <c r="I1622">
        <f>VLOOKUP($G1622,Sheet2!$F$4:$G$16,2,FALSE)</f>
        <v>2.2999999999999998</v>
      </c>
      <c r="J1622">
        <f t="shared" si="101"/>
        <v>46.255374400000001</v>
      </c>
      <c r="K1622">
        <f t="shared" si="102"/>
        <v>53.744625599999999</v>
      </c>
      <c r="L1622">
        <f t="shared" si="103"/>
        <v>-7.4892511999999982</v>
      </c>
    </row>
    <row r="1623" spans="1:12" x14ac:dyDescent="0.3">
      <c r="A1623" t="s">
        <v>5</v>
      </c>
      <c r="B1623" t="s">
        <v>2091</v>
      </c>
      <c r="C1623">
        <v>43</v>
      </c>
      <c r="D1623">
        <v>49</v>
      </c>
      <c r="E1623">
        <f t="shared" si="100"/>
        <v>-6</v>
      </c>
      <c r="F1623" t="s">
        <v>2121</v>
      </c>
      <c r="G1623" t="str">
        <f>IFERROR(VLOOKUP($A1623,Sheet2!$A$2:$C$397,2,FALSE),"C")</f>
        <v>A-</v>
      </c>
      <c r="H1623">
        <f>IFERROR(VLOOKUP($A1623,Sheet2!$A$2:$C$397,3,FALSE),0)</f>
        <v>0.43547944999999999</v>
      </c>
      <c r="I1623">
        <f>VLOOKUP($G1623,Sheet2!$F$4:$G$16,2,FALSE)</f>
        <v>3.7</v>
      </c>
      <c r="J1623">
        <f t="shared" si="101"/>
        <v>43.217739725000001</v>
      </c>
      <c r="K1623">
        <f t="shared" si="102"/>
        <v>48.782260274999999</v>
      </c>
      <c r="L1623">
        <f t="shared" si="103"/>
        <v>-5.5645205499999975</v>
      </c>
    </row>
    <row r="1624" spans="1:12" x14ac:dyDescent="0.3">
      <c r="A1624" t="s">
        <v>11</v>
      </c>
      <c r="B1624" t="s">
        <v>2090</v>
      </c>
      <c r="C1624">
        <v>42</v>
      </c>
      <c r="D1624">
        <v>52</v>
      </c>
      <c r="E1624">
        <f t="shared" si="100"/>
        <v>-10</v>
      </c>
      <c r="F1624" t="s">
        <v>2121</v>
      </c>
      <c r="G1624" t="str">
        <f>IFERROR(VLOOKUP($A1624,Sheet2!$A$2:$C$397,2,FALSE),"C")</f>
        <v>B-</v>
      </c>
      <c r="H1624">
        <f>IFERROR(VLOOKUP($A1624,Sheet2!$A$2:$C$397,3,FALSE),0)</f>
        <v>0.62980391999999996</v>
      </c>
      <c r="I1624">
        <f>VLOOKUP($G1624,Sheet2!$F$4:$G$16,2,FALSE)</f>
        <v>2.7</v>
      </c>
      <c r="J1624">
        <f t="shared" si="101"/>
        <v>42.31490196</v>
      </c>
      <c r="K1624">
        <f t="shared" si="102"/>
        <v>51.68509804</v>
      </c>
      <c r="L1624">
        <f t="shared" si="103"/>
        <v>-9.3701960799999995</v>
      </c>
    </row>
    <row r="1625" spans="1:12" x14ac:dyDescent="0.3">
      <c r="A1625" t="s">
        <v>1969</v>
      </c>
      <c r="B1625" t="s">
        <v>2092</v>
      </c>
      <c r="C1625">
        <v>39</v>
      </c>
      <c r="D1625">
        <v>48</v>
      </c>
      <c r="E1625">
        <f t="shared" si="100"/>
        <v>-9</v>
      </c>
      <c r="F1625" t="s">
        <v>2121</v>
      </c>
      <c r="G1625" t="str">
        <f>IFERROR(VLOOKUP($A1625,Sheet2!$A$2:$C$397,2,FALSE),"C")</f>
        <v>C</v>
      </c>
      <c r="H1625">
        <f>IFERROR(VLOOKUP($A1625,Sheet2!$A$2:$C$397,3,FALSE),0)</f>
        <v>0</v>
      </c>
      <c r="I1625">
        <f>VLOOKUP($G1625,Sheet2!$F$4:$G$16,2,FALSE)</f>
        <v>2</v>
      </c>
      <c r="J1625">
        <f t="shared" si="101"/>
        <v>39</v>
      </c>
      <c r="K1625">
        <f t="shared" si="102"/>
        <v>48</v>
      </c>
      <c r="L1625">
        <f t="shared" si="103"/>
        <v>-9</v>
      </c>
    </row>
    <row r="1626" spans="1:12" x14ac:dyDescent="0.3">
      <c r="A1626" t="s">
        <v>0</v>
      </c>
      <c r="B1626" t="s">
        <v>2093</v>
      </c>
      <c r="C1626">
        <v>42</v>
      </c>
      <c r="D1626">
        <v>52</v>
      </c>
      <c r="E1626">
        <f t="shared" si="100"/>
        <v>-10</v>
      </c>
      <c r="F1626" t="s">
        <v>2121</v>
      </c>
      <c r="G1626" t="str">
        <f>IFERROR(VLOOKUP($A1626,Sheet2!$A$2:$C$397,2,FALSE),"C")</f>
        <v>B</v>
      </c>
      <c r="H1626">
        <f>IFERROR(VLOOKUP($A1626,Sheet2!$A$2:$C$397,3,FALSE),0)</f>
        <v>-0.90473683999999999</v>
      </c>
      <c r="I1626">
        <f>VLOOKUP($G1626,Sheet2!$F$4:$G$16,2,FALSE)</f>
        <v>3</v>
      </c>
      <c r="J1626">
        <f t="shared" si="101"/>
        <v>41.547631580000001</v>
      </c>
      <c r="K1626">
        <f t="shared" si="102"/>
        <v>52.452368419999999</v>
      </c>
      <c r="L1626">
        <f t="shared" si="103"/>
        <v>-10.904736839999998</v>
      </c>
    </row>
    <row r="1627" spans="1:12" x14ac:dyDescent="0.3">
      <c r="A1627" t="s">
        <v>7</v>
      </c>
      <c r="B1627" t="s">
        <v>2093</v>
      </c>
      <c r="C1627">
        <v>46</v>
      </c>
      <c r="D1627">
        <v>54</v>
      </c>
      <c r="E1627">
        <f t="shared" si="100"/>
        <v>-8</v>
      </c>
      <c r="F1627" t="s">
        <v>2121</v>
      </c>
      <c r="G1627" t="str">
        <f>IFERROR(VLOOKUP($A1627,Sheet2!$A$2:$C$397,2,FALSE),"C")</f>
        <v>C+</v>
      </c>
      <c r="H1627">
        <f>IFERROR(VLOOKUP($A1627,Sheet2!$A$2:$C$397,3,FALSE),0)</f>
        <v>-1.4892512</v>
      </c>
      <c r="I1627">
        <f>VLOOKUP($G1627,Sheet2!$F$4:$G$16,2,FALSE)</f>
        <v>2.2999999999999998</v>
      </c>
      <c r="J1627">
        <f t="shared" si="101"/>
        <v>45.255374400000001</v>
      </c>
      <c r="K1627">
        <f t="shared" si="102"/>
        <v>54.744625599999999</v>
      </c>
      <c r="L1627">
        <f t="shared" si="103"/>
        <v>-9.4892511999999982</v>
      </c>
    </row>
    <row r="1628" spans="1:12" x14ac:dyDescent="0.3">
      <c r="A1628" t="s">
        <v>16</v>
      </c>
      <c r="B1628" t="s">
        <v>2093</v>
      </c>
      <c r="C1628">
        <v>43</v>
      </c>
      <c r="D1628">
        <v>50</v>
      </c>
      <c r="E1628">
        <f t="shared" si="100"/>
        <v>-7</v>
      </c>
      <c r="F1628" t="s">
        <v>2121</v>
      </c>
      <c r="G1628" t="str">
        <f>IFERROR(VLOOKUP($A1628,Sheet2!$A$2:$C$397,2,FALSE),"C")</f>
        <v>B</v>
      </c>
      <c r="H1628">
        <f>IFERROR(VLOOKUP($A1628,Sheet2!$A$2:$C$397,3,FALSE),0)</f>
        <v>0.26403360999999997</v>
      </c>
      <c r="I1628">
        <f>VLOOKUP($G1628,Sheet2!$F$4:$G$16,2,FALSE)</f>
        <v>3</v>
      </c>
      <c r="J1628">
        <f t="shared" si="101"/>
        <v>43.132016804999999</v>
      </c>
      <c r="K1628">
        <f t="shared" si="102"/>
        <v>49.867983195000001</v>
      </c>
      <c r="L1628">
        <f t="shared" si="103"/>
        <v>-6.7359663900000015</v>
      </c>
    </row>
    <row r="1629" spans="1:12" x14ac:dyDescent="0.3">
      <c r="A1629" t="s">
        <v>10</v>
      </c>
      <c r="B1629" t="s">
        <v>2093</v>
      </c>
      <c r="C1629">
        <v>46</v>
      </c>
      <c r="D1629">
        <v>50</v>
      </c>
      <c r="E1629">
        <f t="shared" si="100"/>
        <v>-4</v>
      </c>
      <c r="F1629" t="s">
        <v>2121</v>
      </c>
      <c r="G1629" t="str">
        <f>IFERROR(VLOOKUP($A1629,Sheet2!$A$2:$C$397,2,FALSE),"C")</f>
        <v>B+</v>
      </c>
      <c r="H1629">
        <f>IFERROR(VLOOKUP($A1629,Sheet2!$A$2:$C$397,3,FALSE),0)</f>
        <v>0.59550000000000003</v>
      </c>
      <c r="I1629">
        <f>VLOOKUP($G1629,Sheet2!$F$4:$G$16,2,FALSE)</f>
        <v>3.3</v>
      </c>
      <c r="J1629">
        <f t="shared" si="101"/>
        <v>46.297750000000001</v>
      </c>
      <c r="K1629">
        <f t="shared" si="102"/>
        <v>49.702249999999999</v>
      </c>
      <c r="L1629">
        <f t="shared" si="103"/>
        <v>-3.4044999999999987</v>
      </c>
    </row>
    <row r="1630" spans="1:12" x14ac:dyDescent="0.3">
      <c r="A1630" t="s">
        <v>15</v>
      </c>
      <c r="B1630" t="s">
        <v>2094</v>
      </c>
      <c r="C1630">
        <v>35</v>
      </c>
      <c r="D1630">
        <v>57</v>
      </c>
      <c r="E1630">
        <f t="shared" si="100"/>
        <v>-22</v>
      </c>
      <c r="F1630" t="s">
        <v>2121</v>
      </c>
      <c r="G1630" t="str">
        <f>IFERROR(VLOOKUP($A1630,Sheet2!$A$2:$C$397,2,FALSE),"C")</f>
        <v>A-</v>
      </c>
      <c r="H1630">
        <f>IFERROR(VLOOKUP($A1630,Sheet2!$A$2:$C$397,3,FALSE),0)</f>
        <v>6.8150290000000002E-2</v>
      </c>
      <c r="I1630">
        <f>VLOOKUP($G1630,Sheet2!$F$4:$G$16,2,FALSE)</f>
        <v>3.7</v>
      </c>
      <c r="J1630">
        <f t="shared" si="101"/>
        <v>35.034075145000003</v>
      </c>
      <c r="K1630">
        <f t="shared" si="102"/>
        <v>56.965924854999997</v>
      </c>
      <c r="L1630">
        <f t="shared" si="103"/>
        <v>-21.931849709999995</v>
      </c>
    </row>
    <row r="1631" spans="1:12" x14ac:dyDescent="0.3">
      <c r="A1631" t="s">
        <v>14</v>
      </c>
      <c r="B1631" t="s">
        <v>2095</v>
      </c>
      <c r="C1631">
        <v>40</v>
      </c>
      <c r="D1631">
        <v>53</v>
      </c>
      <c r="E1631">
        <f t="shared" si="100"/>
        <v>-13</v>
      </c>
      <c r="F1631" t="s">
        <v>2121</v>
      </c>
      <c r="G1631" t="str">
        <f>IFERROR(VLOOKUP($A1631,Sheet2!$A$2:$C$397,2,FALSE),"C")</f>
        <v>B</v>
      </c>
      <c r="H1631">
        <f>IFERROR(VLOOKUP($A1631,Sheet2!$A$2:$C$397,3,FALSE),0)</f>
        <v>0.26406832000000002</v>
      </c>
      <c r="I1631">
        <f>VLOOKUP($G1631,Sheet2!$F$4:$G$16,2,FALSE)</f>
        <v>3</v>
      </c>
      <c r="J1631">
        <f t="shared" si="101"/>
        <v>40.132034160000003</v>
      </c>
      <c r="K1631">
        <f t="shared" si="102"/>
        <v>52.867965839999997</v>
      </c>
      <c r="L1631">
        <f t="shared" si="103"/>
        <v>-12.735931679999993</v>
      </c>
    </row>
    <row r="1632" spans="1:12" x14ac:dyDescent="0.3">
      <c r="A1632" t="s">
        <v>3</v>
      </c>
      <c r="B1632" t="s">
        <v>2096</v>
      </c>
      <c r="C1632">
        <v>34</v>
      </c>
      <c r="D1632">
        <v>56</v>
      </c>
      <c r="E1632">
        <f t="shared" si="100"/>
        <v>-22</v>
      </c>
      <c r="F1632" t="s">
        <v>2121</v>
      </c>
      <c r="G1632" t="str">
        <f>IFERROR(VLOOKUP($A1632,Sheet2!$A$2:$C$397,2,FALSE),"C")</f>
        <v>A-</v>
      </c>
      <c r="H1632">
        <f>IFERROR(VLOOKUP($A1632,Sheet2!$A$2:$C$397,3,FALSE),0)</f>
        <v>-0.78254902000000004</v>
      </c>
      <c r="I1632">
        <f>VLOOKUP($G1632,Sheet2!$F$4:$G$16,2,FALSE)</f>
        <v>3.7</v>
      </c>
      <c r="J1632">
        <f t="shared" si="101"/>
        <v>33.608725489999998</v>
      </c>
      <c r="K1632">
        <f t="shared" si="102"/>
        <v>56.391274510000002</v>
      </c>
      <c r="L1632">
        <f t="shared" si="103"/>
        <v>-22.782549020000005</v>
      </c>
    </row>
    <row r="1633" spans="1:12" x14ac:dyDescent="0.3">
      <c r="A1633" t="s">
        <v>0</v>
      </c>
      <c r="B1633" t="s">
        <v>2095</v>
      </c>
      <c r="C1633">
        <v>35</v>
      </c>
      <c r="D1633">
        <v>59</v>
      </c>
      <c r="E1633">
        <f t="shared" si="100"/>
        <v>-24</v>
      </c>
      <c r="F1633" t="s">
        <v>2121</v>
      </c>
      <c r="G1633" t="str">
        <f>IFERROR(VLOOKUP($A1633,Sheet2!$A$2:$C$397,2,FALSE),"C")</f>
        <v>B</v>
      </c>
      <c r="H1633">
        <f>IFERROR(VLOOKUP($A1633,Sheet2!$A$2:$C$397,3,FALSE),0)</f>
        <v>-0.90473683999999999</v>
      </c>
      <c r="I1633">
        <f>VLOOKUP($G1633,Sheet2!$F$4:$G$16,2,FALSE)</f>
        <v>3</v>
      </c>
      <c r="J1633">
        <f t="shared" si="101"/>
        <v>34.547631580000001</v>
      </c>
      <c r="K1633">
        <f t="shared" si="102"/>
        <v>59.452368419999999</v>
      </c>
      <c r="L1633">
        <f t="shared" si="103"/>
        <v>-24.904736839999998</v>
      </c>
    </row>
    <row r="1634" spans="1:12" x14ac:dyDescent="0.3">
      <c r="A1634" t="s">
        <v>7</v>
      </c>
      <c r="B1634" t="s">
        <v>2095</v>
      </c>
      <c r="C1634">
        <v>44</v>
      </c>
      <c r="D1634">
        <v>56</v>
      </c>
      <c r="E1634">
        <f t="shared" si="100"/>
        <v>-12</v>
      </c>
      <c r="F1634" t="s">
        <v>2121</v>
      </c>
      <c r="G1634" t="str">
        <f>IFERROR(VLOOKUP($A1634,Sheet2!$A$2:$C$397,2,FALSE),"C")</f>
        <v>C+</v>
      </c>
      <c r="H1634">
        <f>IFERROR(VLOOKUP($A1634,Sheet2!$A$2:$C$397,3,FALSE),0)</f>
        <v>-1.4892512</v>
      </c>
      <c r="I1634">
        <f>VLOOKUP($G1634,Sheet2!$F$4:$G$16,2,FALSE)</f>
        <v>2.2999999999999998</v>
      </c>
      <c r="J1634">
        <f t="shared" si="101"/>
        <v>43.255374400000001</v>
      </c>
      <c r="K1634">
        <f t="shared" si="102"/>
        <v>56.744625599999999</v>
      </c>
      <c r="L1634">
        <f t="shared" si="103"/>
        <v>-13.489251199999998</v>
      </c>
    </row>
    <row r="1635" spans="1:12" x14ac:dyDescent="0.3">
      <c r="A1635" t="s">
        <v>16</v>
      </c>
      <c r="B1635" t="s">
        <v>2095</v>
      </c>
      <c r="C1635">
        <v>45</v>
      </c>
      <c r="D1635">
        <v>50</v>
      </c>
      <c r="E1635">
        <f t="shared" si="100"/>
        <v>-5</v>
      </c>
      <c r="F1635" t="s">
        <v>2121</v>
      </c>
      <c r="G1635" t="str">
        <f>IFERROR(VLOOKUP($A1635,Sheet2!$A$2:$C$397,2,FALSE),"C")</f>
        <v>B</v>
      </c>
      <c r="H1635">
        <f>IFERROR(VLOOKUP($A1635,Sheet2!$A$2:$C$397,3,FALSE),0)</f>
        <v>0.26403360999999997</v>
      </c>
      <c r="I1635">
        <f>VLOOKUP($G1635,Sheet2!$F$4:$G$16,2,FALSE)</f>
        <v>3</v>
      </c>
      <c r="J1635">
        <f t="shared" si="101"/>
        <v>45.132016804999999</v>
      </c>
      <c r="K1635">
        <f t="shared" si="102"/>
        <v>49.867983195000001</v>
      </c>
      <c r="L1635">
        <f t="shared" si="103"/>
        <v>-4.7359663900000015</v>
      </c>
    </row>
    <row r="1636" spans="1:12" x14ac:dyDescent="0.3">
      <c r="A1636" t="s">
        <v>5</v>
      </c>
      <c r="B1636" t="s">
        <v>2095</v>
      </c>
      <c r="C1636">
        <v>40</v>
      </c>
      <c r="D1636">
        <v>52</v>
      </c>
      <c r="E1636">
        <f t="shared" si="100"/>
        <v>-12</v>
      </c>
      <c r="F1636" t="s">
        <v>2121</v>
      </c>
      <c r="G1636" t="str">
        <f>IFERROR(VLOOKUP($A1636,Sheet2!$A$2:$C$397,2,FALSE),"C")</f>
        <v>A-</v>
      </c>
      <c r="H1636">
        <f>IFERROR(VLOOKUP($A1636,Sheet2!$A$2:$C$397,3,FALSE),0)</f>
        <v>0.43547944999999999</v>
      </c>
      <c r="I1636">
        <f>VLOOKUP($G1636,Sheet2!$F$4:$G$16,2,FALSE)</f>
        <v>3.7</v>
      </c>
      <c r="J1636">
        <f t="shared" si="101"/>
        <v>40.217739725000001</v>
      </c>
      <c r="K1636">
        <f t="shared" si="102"/>
        <v>51.782260274999999</v>
      </c>
      <c r="L1636">
        <f t="shared" si="103"/>
        <v>-11.564520549999997</v>
      </c>
    </row>
    <row r="1637" spans="1:12" x14ac:dyDescent="0.3">
      <c r="A1637" t="s">
        <v>10</v>
      </c>
      <c r="B1637" t="s">
        <v>2095</v>
      </c>
      <c r="C1637">
        <v>44</v>
      </c>
      <c r="D1637">
        <v>49</v>
      </c>
      <c r="E1637">
        <f t="shared" si="100"/>
        <v>-5</v>
      </c>
      <c r="F1637" t="s">
        <v>2121</v>
      </c>
      <c r="G1637" t="str">
        <f>IFERROR(VLOOKUP($A1637,Sheet2!$A$2:$C$397,2,FALSE),"C")</f>
        <v>B+</v>
      </c>
      <c r="H1637">
        <f>IFERROR(VLOOKUP($A1637,Sheet2!$A$2:$C$397,3,FALSE),0)</f>
        <v>0.59550000000000003</v>
      </c>
      <c r="I1637">
        <f>VLOOKUP($G1637,Sheet2!$F$4:$G$16,2,FALSE)</f>
        <v>3.3</v>
      </c>
      <c r="J1637">
        <f t="shared" si="101"/>
        <v>44.297750000000001</v>
      </c>
      <c r="K1637">
        <f t="shared" si="102"/>
        <v>48.702249999999999</v>
      </c>
      <c r="L1637">
        <f t="shared" si="103"/>
        <v>-4.4044999999999987</v>
      </c>
    </row>
    <row r="1638" spans="1:12" x14ac:dyDescent="0.3">
      <c r="A1638" t="s">
        <v>12</v>
      </c>
      <c r="B1638" t="s">
        <v>2097</v>
      </c>
      <c r="C1638">
        <v>38</v>
      </c>
      <c r="D1638">
        <v>51</v>
      </c>
      <c r="E1638">
        <f t="shared" si="100"/>
        <v>-13</v>
      </c>
      <c r="F1638" t="s">
        <v>2121</v>
      </c>
      <c r="G1638" t="str">
        <f>IFERROR(VLOOKUP($A1638,Sheet2!$A$2:$C$397,2,FALSE),"C")</f>
        <v>A</v>
      </c>
      <c r="H1638">
        <f>IFERROR(VLOOKUP($A1638,Sheet2!$A$2:$C$397,3,FALSE),0)</f>
        <v>-0.45775194000000002</v>
      </c>
      <c r="I1638">
        <f>VLOOKUP($G1638,Sheet2!$F$4:$G$16,2,FALSE)</f>
        <v>4</v>
      </c>
      <c r="J1638">
        <f t="shared" si="101"/>
        <v>37.771124030000003</v>
      </c>
      <c r="K1638">
        <f t="shared" si="102"/>
        <v>51.228875969999997</v>
      </c>
      <c r="L1638">
        <f t="shared" si="103"/>
        <v>-13.457751939999994</v>
      </c>
    </row>
    <row r="1639" spans="1:12" x14ac:dyDescent="0.3">
      <c r="A1639" t="s">
        <v>0</v>
      </c>
      <c r="B1639" t="s">
        <v>2098</v>
      </c>
      <c r="C1639">
        <v>40</v>
      </c>
      <c r="D1639">
        <v>55</v>
      </c>
      <c r="E1639">
        <f t="shared" si="100"/>
        <v>-15</v>
      </c>
      <c r="F1639" t="s">
        <v>2121</v>
      </c>
      <c r="G1639" t="str">
        <f>IFERROR(VLOOKUP($A1639,Sheet2!$A$2:$C$397,2,FALSE),"C")</f>
        <v>B</v>
      </c>
      <c r="H1639">
        <f>IFERROR(VLOOKUP($A1639,Sheet2!$A$2:$C$397,3,FALSE),0)</f>
        <v>-0.90473683999999999</v>
      </c>
      <c r="I1639">
        <f>VLOOKUP($G1639,Sheet2!$F$4:$G$16,2,FALSE)</f>
        <v>3</v>
      </c>
      <c r="J1639">
        <f t="shared" si="101"/>
        <v>39.547631580000001</v>
      </c>
      <c r="K1639">
        <f t="shared" si="102"/>
        <v>55.452368419999999</v>
      </c>
      <c r="L1639">
        <f t="shared" si="103"/>
        <v>-15.904736839999998</v>
      </c>
    </row>
    <row r="1640" spans="1:12" x14ac:dyDescent="0.3">
      <c r="A1640" t="s">
        <v>7</v>
      </c>
      <c r="B1640" t="s">
        <v>2098</v>
      </c>
      <c r="C1640">
        <v>46</v>
      </c>
      <c r="D1640">
        <v>54</v>
      </c>
      <c r="E1640">
        <f t="shared" si="100"/>
        <v>-8</v>
      </c>
      <c r="F1640" t="s">
        <v>2121</v>
      </c>
      <c r="G1640" t="str">
        <f>IFERROR(VLOOKUP($A1640,Sheet2!$A$2:$C$397,2,FALSE),"C")</f>
        <v>C+</v>
      </c>
      <c r="H1640">
        <f>IFERROR(VLOOKUP($A1640,Sheet2!$A$2:$C$397,3,FALSE),0)</f>
        <v>-1.4892512</v>
      </c>
      <c r="I1640">
        <f>VLOOKUP($G1640,Sheet2!$F$4:$G$16,2,FALSE)</f>
        <v>2.2999999999999998</v>
      </c>
      <c r="J1640">
        <f t="shared" si="101"/>
        <v>45.255374400000001</v>
      </c>
      <c r="K1640">
        <f t="shared" si="102"/>
        <v>54.744625599999999</v>
      </c>
      <c r="L1640">
        <f t="shared" si="103"/>
        <v>-9.4892511999999982</v>
      </c>
    </row>
    <row r="1641" spans="1:12" x14ac:dyDescent="0.3">
      <c r="A1641" t="s">
        <v>16</v>
      </c>
      <c r="B1641" t="s">
        <v>2098</v>
      </c>
      <c r="C1641">
        <v>44</v>
      </c>
      <c r="D1641">
        <v>49</v>
      </c>
      <c r="E1641">
        <f t="shared" si="100"/>
        <v>-5</v>
      </c>
      <c r="F1641" t="s">
        <v>2121</v>
      </c>
      <c r="G1641" t="str">
        <f>IFERROR(VLOOKUP($A1641,Sheet2!$A$2:$C$397,2,FALSE),"C")</f>
        <v>B</v>
      </c>
      <c r="H1641">
        <f>IFERROR(VLOOKUP($A1641,Sheet2!$A$2:$C$397,3,FALSE),0)</f>
        <v>0.26403360999999997</v>
      </c>
      <c r="I1641">
        <f>VLOOKUP($G1641,Sheet2!$F$4:$G$16,2,FALSE)</f>
        <v>3</v>
      </c>
      <c r="J1641">
        <f t="shared" si="101"/>
        <v>44.132016804999999</v>
      </c>
      <c r="K1641">
        <f t="shared" si="102"/>
        <v>48.867983195000001</v>
      </c>
      <c r="L1641">
        <f t="shared" si="103"/>
        <v>-4.7359663900000015</v>
      </c>
    </row>
    <row r="1642" spans="1:12" x14ac:dyDescent="0.3">
      <c r="A1642" t="s">
        <v>10</v>
      </c>
      <c r="B1642" t="s">
        <v>2098</v>
      </c>
      <c r="C1642">
        <v>47</v>
      </c>
      <c r="D1642">
        <v>47</v>
      </c>
      <c r="E1642">
        <f t="shared" si="100"/>
        <v>0</v>
      </c>
      <c r="F1642" t="s">
        <v>2121</v>
      </c>
      <c r="G1642" t="str">
        <f>IFERROR(VLOOKUP($A1642,Sheet2!$A$2:$C$397,2,FALSE),"C")</f>
        <v>B+</v>
      </c>
      <c r="H1642">
        <f>IFERROR(VLOOKUP($A1642,Sheet2!$A$2:$C$397,3,FALSE),0)</f>
        <v>0.59550000000000003</v>
      </c>
      <c r="I1642">
        <f>VLOOKUP($G1642,Sheet2!$F$4:$G$16,2,FALSE)</f>
        <v>3.3</v>
      </c>
      <c r="J1642">
        <f t="shared" si="101"/>
        <v>47.297750000000001</v>
      </c>
      <c r="K1642">
        <f t="shared" si="102"/>
        <v>46.702249999999999</v>
      </c>
      <c r="L1642">
        <f t="shared" si="103"/>
        <v>0.59550000000000125</v>
      </c>
    </row>
    <row r="1643" spans="1:12" x14ac:dyDescent="0.3">
      <c r="A1643" t="s">
        <v>15</v>
      </c>
      <c r="B1643" t="s">
        <v>2098</v>
      </c>
      <c r="C1643">
        <v>37</v>
      </c>
      <c r="D1643">
        <v>56</v>
      </c>
      <c r="E1643">
        <f t="shared" si="100"/>
        <v>-19</v>
      </c>
      <c r="F1643" t="s">
        <v>2121</v>
      </c>
      <c r="G1643" t="str">
        <f>IFERROR(VLOOKUP($A1643,Sheet2!$A$2:$C$397,2,FALSE),"C")</f>
        <v>A-</v>
      </c>
      <c r="H1643">
        <f>IFERROR(VLOOKUP($A1643,Sheet2!$A$2:$C$397,3,FALSE),0)</f>
        <v>6.8150290000000002E-2</v>
      </c>
      <c r="I1643">
        <f>VLOOKUP($G1643,Sheet2!$F$4:$G$16,2,FALSE)</f>
        <v>3.7</v>
      </c>
      <c r="J1643">
        <f t="shared" si="101"/>
        <v>37.034075145000003</v>
      </c>
      <c r="K1643">
        <f t="shared" si="102"/>
        <v>55.965924854999997</v>
      </c>
      <c r="L1643">
        <f t="shared" si="103"/>
        <v>-18.931849709999995</v>
      </c>
    </row>
    <row r="1644" spans="1:12" x14ac:dyDescent="0.3">
      <c r="A1644" t="s">
        <v>16</v>
      </c>
      <c r="B1644" t="s">
        <v>2099</v>
      </c>
      <c r="C1644">
        <v>44</v>
      </c>
      <c r="D1644">
        <v>49</v>
      </c>
      <c r="E1644">
        <f t="shared" si="100"/>
        <v>-5</v>
      </c>
      <c r="F1644" t="s">
        <v>2121</v>
      </c>
      <c r="G1644" t="str">
        <f>IFERROR(VLOOKUP($A1644,Sheet2!$A$2:$C$397,2,FALSE),"C")</f>
        <v>B</v>
      </c>
      <c r="H1644">
        <f>IFERROR(VLOOKUP($A1644,Sheet2!$A$2:$C$397,3,FALSE),0)</f>
        <v>0.26403360999999997</v>
      </c>
      <c r="I1644">
        <f>VLOOKUP($G1644,Sheet2!$F$4:$G$16,2,FALSE)</f>
        <v>3</v>
      </c>
      <c r="J1644">
        <f t="shared" si="101"/>
        <v>44.132016804999999</v>
      </c>
      <c r="K1644">
        <f t="shared" si="102"/>
        <v>48.867983195000001</v>
      </c>
      <c r="L1644">
        <f t="shared" si="103"/>
        <v>-4.7359663900000015</v>
      </c>
    </row>
    <row r="1645" spans="1:12" x14ac:dyDescent="0.3">
      <c r="A1645" t="s">
        <v>366</v>
      </c>
      <c r="B1645" t="s">
        <v>2099</v>
      </c>
      <c r="C1645">
        <v>43</v>
      </c>
      <c r="D1645">
        <v>51</v>
      </c>
      <c r="E1645">
        <f t="shared" si="100"/>
        <v>-8</v>
      </c>
      <c r="F1645" t="s">
        <v>2121</v>
      </c>
      <c r="G1645" t="str">
        <f>IFERROR(VLOOKUP($A1645,Sheet2!$A$2:$C$397,2,FALSE),"C")</f>
        <v>A</v>
      </c>
      <c r="H1645">
        <f>IFERROR(VLOOKUP($A1645,Sheet2!$A$2:$C$397,3,FALSE),0)</f>
        <v>-1.5</v>
      </c>
      <c r="I1645">
        <f>VLOOKUP($G1645,Sheet2!$F$4:$G$16,2,FALSE)</f>
        <v>4</v>
      </c>
      <c r="J1645">
        <f t="shared" si="101"/>
        <v>42.25</v>
      </c>
      <c r="K1645">
        <f t="shared" si="102"/>
        <v>51.75</v>
      </c>
      <c r="L1645">
        <f t="shared" si="103"/>
        <v>-9.5</v>
      </c>
    </row>
    <row r="1646" spans="1:12" x14ac:dyDescent="0.3">
      <c r="A1646" t="s">
        <v>0</v>
      </c>
      <c r="B1646" t="s">
        <v>2099</v>
      </c>
      <c r="C1646">
        <v>40</v>
      </c>
      <c r="D1646">
        <v>54</v>
      </c>
      <c r="E1646">
        <f t="shared" si="100"/>
        <v>-14</v>
      </c>
      <c r="F1646" t="s">
        <v>2121</v>
      </c>
      <c r="G1646" t="str">
        <f>IFERROR(VLOOKUP($A1646,Sheet2!$A$2:$C$397,2,FALSE),"C")</f>
        <v>B</v>
      </c>
      <c r="H1646">
        <f>IFERROR(VLOOKUP($A1646,Sheet2!$A$2:$C$397,3,FALSE),0)</f>
        <v>-0.90473683999999999</v>
      </c>
      <c r="I1646">
        <f>VLOOKUP($G1646,Sheet2!$F$4:$G$16,2,FALSE)</f>
        <v>3</v>
      </c>
      <c r="J1646">
        <f t="shared" si="101"/>
        <v>39.547631580000001</v>
      </c>
      <c r="K1646">
        <f t="shared" si="102"/>
        <v>54.452368419999999</v>
      </c>
      <c r="L1646">
        <f t="shared" si="103"/>
        <v>-14.904736839999998</v>
      </c>
    </row>
    <row r="1647" spans="1:12" x14ac:dyDescent="0.3">
      <c r="A1647" t="s">
        <v>7</v>
      </c>
      <c r="B1647" t="s">
        <v>2099</v>
      </c>
      <c r="C1647">
        <v>45</v>
      </c>
      <c r="D1647">
        <v>54</v>
      </c>
      <c r="E1647">
        <f t="shared" si="100"/>
        <v>-9</v>
      </c>
      <c r="F1647" t="s">
        <v>2121</v>
      </c>
      <c r="G1647" t="str">
        <f>IFERROR(VLOOKUP($A1647,Sheet2!$A$2:$C$397,2,FALSE),"C")</f>
        <v>C+</v>
      </c>
      <c r="H1647">
        <f>IFERROR(VLOOKUP($A1647,Sheet2!$A$2:$C$397,3,FALSE),0)</f>
        <v>-1.4892512</v>
      </c>
      <c r="I1647">
        <f>VLOOKUP($G1647,Sheet2!$F$4:$G$16,2,FALSE)</f>
        <v>2.2999999999999998</v>
      </c>
      <c r="J1647">
        <f t="shared" si="101"/>
        <v>44.255374400000001</v>
      </c>
      <c r="K1647">
        <f t="shared" si="102"/>
        <v>54.744625599999999</v>
      </c>
      <c r="L1647">
        <f t="shared" si="103"/>
        <v>-10.489251199999998</v>
      </c>
    </row>
    <row r="1648" spans="1:12" x14ac:dyDescent="0.3">
      <c r="A1648" t="s">
        <v>10</v>
      </c>
      <c r="B1648" t="s">
        <v>2099</v>
      </c>
      <c r="C1648">
        <v>45</v>
      </c>
      <c r="D1648">
        <v>49</v>
      </c>
      <c r="E1648">
        <f t="shared" si="100"/>
        <v>-4</v>
      </c>
      <c r="F1648" t="s">
        <v>2121</v>
      </c>
      <c r="G1648" t="str">
        <f>IFERROR(VLOOKUP($A1648,Sheet2!$A$2:$C$397,2,FALSE),"C")</f>
        <v>B+</v>
      </c>
      <c r="H1648">
        <f>IFERROR(VLOOKUP($A1648,Sheet2!$A$2:$C$397,3,FALSE),0)</f>
        <v>0.59550000000000003</v>
      </c>
      <c r="I1648">
        <f>VLOOKUP($G1648,Sheet2!$F$4:$G$16,2,FALSE)</f>
        <v>3.3</v>
      </c>
      <c r="J1648">
        <f t="shared" si="101"/>
        <v>45.297750000000001</v>
      </c>
      <c r="K1648">
        <f t="shared" si="102"/>
        <v>48.702249999999999</v>
      </c>
      <c r="L1648">
        <f t="shared" si="103"/>
        <v>-3.4044999999999987</v>
      </c>
    </row>
    <row r="1649" spans="1:12" x14ac:dyDescent="0.3">
      <c r="A1649" t="s">
        <v>14</v>
      </c>
      <c r="B1649" t="s">
        <v>2100</v>
      </c>
      <c r="C1649">
        <v>43</v>
      </c>
      <c r="D1649">
        <v>50</v>
      </c>
      <c r="E1649">
        <f t="shared" si="100"/>
        <v>-7</v>
      </c>
      <c r="F1649" t="s">
        <v>2121</v>
      </c>
      <c r="G1649" t="str">
        <f>IFERROR(VLOOKUP($A1649,Sheet2!$A$2:$C$397,2,FALSE),"C")</f>
        <v>B</v>
      </c>
      <c r="H1649">
        <f>IFERROR(VLOOKUP($A1649,Sheet2!$A$2:$C$397,3,FALSE),0)</f>
        <v>0.26406832000000002</v>
      </c>
      <c r="I1649">
        <f>VLOOKUP($G1649,Sheet2!$F$4:$G$16,2,FALSE)</f>
        <v>3</v>
      </c>
      <c r="J1649">
        <f t="shared" si="101"/>
        <v>43.132034160000003</v>
      </c>
      <c r="K1649">
        <f t="shared" si="102"/>
        <v>49.867965839999997</v>
      </c>
      <c r="L1649">
        <f t="shared" si="103"/>
        <v>-6.7359316799999931</v>
      </c>
    </row>
    <row r="1650" spans="1:12" x14ac:dyDescent="0.3">
      <c r="A1650" t="s">
        <v>16</v>
      </c>
      <c r="B1650" t="s">
        <v>2101</v>
      </c>
      <c r="C1650">
        <v>44</v>
      </c>
      <c r="D1650">
        <v>50</v>
      </c>
      <c r="E1650">
        <f t="shared" si="100"/>
        <v>-6</v>
      </c>
      <c r="F1650" t="s">
        <v>2121</v>
      </c>
      <c r="G1650" t="str">
        <f>IFERROR(VLOOKUP($A1650,Sheet2!$A$2:$C$397,2,FALSE),"C")</f>
        <v>B</v>
      </c>
      <c r="H1650">
        <f>IFERROR(VLOOKUP($A1650,Sheet2!$A$2:$C$397,3,FALSE),0)</f>
        <v>0.26403360999999997</v>
      </c>
      <c r="I1650">
        <f>VLOOKUP($G1650,Sheet2!$F$4:$G$16,2,FALSE)</f>
        <v>3</v>
      </c>
      <c r="J1650">
        <f t="shared" si="101"/>
        <v>44.132016804999999</v>
      </c>
      <c r="K1650">
        <f t="shared" si="102"/>
        <v>49.867983195000001</v>
      </c>
      <c r="L1650">
        <f t="shared" si="103"/>
        <v>-5.7359663900000015</v>
      </c>
    </row>
    <row r="1651" spans="1:12" x14ac:dyDescent="0.3">
      <c r="A1651" t="s">
        <v>0</v>
      </c>
      <c r="B1651" t="s">
        <v>2101</v>
      </c>
      <c r="C1651">
        <v>42</v>
      </c>
      <c r="D1651">
        <v>53</v>
      </c>
      <c r="E1651">
        <f t="shared" si="100"/>
        <v>-11</v>
      </c>
      <c r="F1651" t="s">
        <v>2121</v>
      </c>
      <c r="G1651" t="str">
        <f>IFERROR(VLOOKUP($A1651,Sheet2!$A$2:$C$397,2,FALSE),"C")</f>
        <v>B</v>
      </c>
      <c r="H1651">
        <f>IFERROR(VLOOKUP($A1651,Sheet2!$A$2:$C$397,3,FALSE),0)</f>
        <v>-0.90473683999999999</v>
      </c>
      <c r="I1651">
        <f>VLOOKUP($G1651,Sheet2!$F$4:$G$16,2,FALSE)</f>
        <v>3</v>
      </c>
      <c r="J1651">
        <f t="shared" si="101"/>
        <v>41.547631580000001</v>
      </c>
      <c r="K1651">
        <f t="shared" si="102"/>
        <v>53.452368419999999</v>
      </c>
      <c r="L1651">
        <f t="shared" si="103"/>
        <v>-11.904736839999998</v>
      </c>
    </row>
    <row r="1652" spans="1:12" x14ac:dyDescent="0.3">
      <c r="A1652" t="s">
        <v>7</v>
      </c>
      <c r="B1652" t="s">
        <v>2101</v>
      </c>
      <c r="C1652">
        <v>49</v>
      </c>
      <c r="D1652">
        <v>51</v>
      </c>
      <c r="E1652">
        <f t="shared" si="100"/>
        <v>-2</v>
      </c>
      <c r="F1652" t="s">
        <v>2121</v>
      </c>
      <c r="G1652" t="str">
        <f>IFERROR(VLOOKUP($A1652,Sheet2!$A$2:$C$397,2,FALSE),"C")</f>
        <v>C+</v>
      </c>
      <c r="H1652">
        <f>IFERROR(VLOOKUP($A1652,Sheet2!$A$2:$C$397,3,FALSE),0)</f>
        <v>-1.4892512</v>
      </c>
      <c r="I1652">
        <f>VLOOKUP($G1652,Sheet2!$F$4:$G$16,2,FALSE)</f>
        <v>2.2999999999999998</v>
      </c>
      <c r="J1652">
        <f t="shared" si="101"/>
        <v>48.255374400000001</v>
      </c>
      <c r="K1652">
        <f t="shared" si="102"/>
        <v>51.744625599999999</v>
      </c>
      <c r="L1652">
        <f t="shared" si="103"/>
        <v>-3.4892511999999982</v>
      </c>
    </row>
    <row r="1653" spans="1:12" x14ac:dyDescent="0.3">
      <c r="A1653" t="s">
        <v>10</v>
      </c>
      <c r="B1653" t="s">
        <v>2101</v>
      </c>
      <c r="C1653">
        <v>48</v>
      </c>
      <c r="D1653">
        <v>46</v>
      </c>
      <c r="E1653">
        <f t="shared" si="100"/>
        <v>2</v>
      </c>
      <c r="F1653" t="s">
        <v>2121</v>
      </c>
      <c r="G1653" t="str">
        <f>IFERROR(VLOOKUP($A1653,Sheet2!$A$2:$C$397,2,FALSE),"C")</f>
        <v>B+</v>
      </c>
      <c r="H1653">
        <f>IFERROR(VLOOKUP($A1653,Sheet2!$A$2:$C$397,3,FALSE),0)</f>
        <v>0.59550000000000003</v>
      </c>
      <c r="I1653">
        <f>VLOOKUP($G1653,Sheet2!$F$4:$G$16,2,FALSE)</f>
        <v>3.3</v>
      </c>
      <c r="J1653">
        <f t="shared" si="101"/>
        <v>48.297750000000001</v>
      </c>
      <c r="K1653">
        <f t="shared" si="102"/>
        <v>45.702249999999999</v>
      </c>
      <c r="L1653">
        <f t="shared" si="103"/>
        <v>2.5955000000000013</v>
      </c>
    </row>
    <row r="1654" spans="1:12" x14ac:dyDescent="0.3">
      <c r="A1654" t="s">
        <v>15</v>
      </c>
      <c r="B1654" t="s">
        <v>2102</v>
      </c>
      <c r="C1654">
        <v>41</v>
      </c>
      <c r="D1654">
        <v>52</v>
      </c>
      <c r="E1654">
        <f t="shared" si="100"/>
        <v>-11</v>
      </c>
      <c r="F1654" t="s">
        <v>2121</v>
      </c>
      <c r="G1654" t="str">
        <f>IFERROR(VLOOKUP($A1654,Sheet2!$A$2:$C$397,2,FALSE),"C")</f>
        <v>A-</v>
      </c>
      <c r="H1654">
        <f>IFERROR(VLOOKUP($A1654,Sheet2!$A$2:$C$397,3,FALSE),0)</f>
        <v>6.8150290000000002E-2</v>
      </c>
      <c r="I1654">
        <f>VLOOKUP($G1654,Sheet2!$F$4:$G$16,2,FALSE)</f>
        <v>3.7</v>
      </c>
      <c r="J1654">
        <f t="shared" si="101"/>
        <v>41.034075145000003</v>
      </c>
      <c r="K1654">
        <f t="shared" si="102"/>
        <v>51.965924854999997</v>
      </c>
      <c r="L1654">
        <f t="shared" si="103"/>
        <v>-10.931849709999995</v>
      </c>
    </row>
    <row r="1655" spans="1:12" x14ac:dyDescent="0.3">
      <c r="A1655" t="s">
        <v>354</v>
      </c>
      <c r="B1655" t="s">
        <v>2103</v>
      </c>
      <c r="C1655">
        <v>44</v>
      </c>
      <c r="D1655">
        <v>46</v>
      </c>
      <c r="E1655">
        <f t="shared" si="100"/>
        <v>-2</v>
      </c>
      <c r="F1655" t="s">
        <v>2121</v>
      </c>
      <c r="G1655" t="str">
        <f>IFERROR(VLOOKUP($A1655,Sheet2!$A$2:$C$397,2,FALSE),"C")</f>
        <v>A+</v>
      </c>
      <c r="H1655">
        <f>IFERROR(VLOOKUP($A1655,Sheet2!$A$2:$C$397,3,FALSE),0)</f>
        <v>0.2</v>
      </c>
      <c r="I1655">
        <f>VLOOKUP($G1655,Sheet2!$F$4:$G$16,2,FALSE)</f>
        <v>4</v>
      </c>
      <c r="J1655">
        <f t="shared" si="101"/>
        <v>44.1</v>
      </c>
      <c r="K1655">
        <f t="shared" si="102"/>
        <v>45.9</v>
      </c>
      <c r="L1655">
        <f t="shared" si="103"/>
        <v>-1.7999999999999972</v>
      </c>
    </row>
    <row r="1656" spans="1:12" x14ac:dyDescent="0.3">
      <c r="A1656" t="s">
        <v>400</v>
      </c>
      <c r="B1656" t="s">
        <v>2103</v>
      </c>
      <c r="C1656">
        <v>47</v>
      </c>
      <c r="D1656">
        <v>44</v>
      </c>
      <c r="E1656">
        <f t="shared" si="100"/>
        <v>3</v>
      </c>
      <c r="F1656" t="s">
        <v>2121</v>
      </c>
      <c r="G1656" t="str">
        <f>IFERROR(VLOOKUP($A1656,Sheet2!$A$2:$C$397,2,FALSE),"C")</f>
        <v>B+</v>
      </c>
      <c r="H1656">
        <f>IFERROR(VLOOKUP($A1656,Sheet2!$A$2:$C$397,3,FALSE),0)</f>
        <v>0.59554054000000001</v>
      </c>
      <c r="I1656">
        <f>VLOOKUP($G1656,Sheet2!$F$4:$G$16,2,FALSE)</f>
        <v>3.3</v>
      </c>
      <c r="J1656">
        <f t="shared" si="101"/>
        <v>47.297770270000001</v>
      </c>
      <c r="K1656">
        <f t="shared" si="102"/>
        <v>43.702229729999999</v>
      </c>
      <c r="L1656">
        <f t="shared" si="103"/>
        <v>3.5955405400000018</v>
      </c>
    </row>
    <row r="1657" spans="1:12" x14ac:dyDescent="0.3">
      <c r="A1657" t="s">
        <v>9</v>
      </c>
      <c r="B1657" t="s">
        <v>2104</v>
      </c>
      <c r="C1657">
        <v>45</v>
      </c>
      <c r="D1657">
        <v>52</v>
      </c>
      <c r="E1657">
        <f t="shared" si="100"/>
        <v>-7</v>
      </c>
      <c r="F1657" t="s">
        <v>2121</v>
      </c>
      <c r="G1657" t="str">
        <f>IFERROR(VLOOKUP($A1657,Sheet2!$A$2:$C$397,2,FALSE),"C")</f>
        <v>B+</v>
      </c>
      <c r="H1657">
        <f>IFERROR(VLOOKUP($A1657,Sheet2!$A$2:$C$397,3,FALSE),0)</f>
        <v>6.0699999999999997E-2</v>
      </c>
      <c r="I1657">
        <f>VLOOKUP($G1657,Sheet2!$F$4:$G$16,2,FALSE)</f>
        <v>3.3</v>
      </c>
      <c r="J1657">
        <f t="shared" si="101"/>
        <v>45.030349999999999</v>
      </c>
      <c r="K1657">
        <f t="shared" si="102"/>
        <v>51.969650000000001</v>
      </c>
      <c r="L1657">
        <f t="shared" si="103"/>
        <v>-6.9393000000000029</v>
      </c>
    </row>
    <row r="1658" spans="1:12" x14ac:dyDescent="0.3">
      <c r="A1658" t="s">
        <v>16</v>
      </c>
      <c r="B1658" t="s">
        <v>2105</v>
      </c>
      <c r="C1658">
        <v>45</v>
      </c>
      <c r="D1658">
        <v>51</v>
      </c>
      <c r="E1658">
        <f t="shared" si="100"/>
        <v>-6</v>
      </c>
      <c r="F1658" t="s">
        <v>2121</v>
      </c>
      <c r="G1658" t="str">
        <f>IFERROR(VLOOKUP($A1658,Sheet2!$A$2:$C$397,2,FALSE),"C")</f>
        <v>B</v>
      </c>
      <c r="H1658">
        <f>IFERROR(VLOOKUP($A1658,Sheet2!$A$2:$C$397,3,FALSE),0)</f>
        <v>0.26403360999999997</v>
      </c>
      <c r="I1658">
        <f>VLOOKUP($G1658,Sheet2!$F$4:$G$16,2,FALSE)</f>
        <v>3</v>
      </c>
      <c r="J1658">
        <f t="shared" si="101"/>
        <v>45.132016804999999</v>
      </c>
      <c r="K1658">
        <f t="shared" si="102"/>
        <v>50.867983195000001</v>
      </c>
      <c r="L1658">
        <f t="shared" si="103"/>
        <v>-5.7359663900000015</v>
      </c>
    </row>
    <row r="1659" spans="1:12" x14ac:dyDescent="0.3">
      <c r="A1659" t="s">
        <v>3</v>
      </c>
      <c r="B1659" t="s">
        <v>2104</v>
      </c>
      <c r="C1659">
        <v>41</v>
      </c>
      <c r="D1659">
        <v>53</v>
      </c>
      <c r="E1659">
        <f t="shared" si="100"/>
        <v>-12</v>
      </c>
      <c r="F1659" t="s">
        <v>2121</v>
      </c>
      <c r="G1659" t="str">
        <f>IFERROR(VLOOKUP($A1659,Sheet2!$A$2:$C$397,2,FALSE),"C")</f>
        <v>A-</v>
      </c>
      <c r="H1659">
        <f>IFERROR(VLOOKUP($A1659,Sheet2!$A$2:$C$397,3,FALSE),0)</f>
        <v>-0.78254902000000004</v>
      </c>
      <c r="I1659">
        <f>VLOOKUP($G1659,Sheet2!$F$4:$G$16,2,FALSE)</f>
        <v>3.7</v>
      </c>
      <c r="J1659">
        <f t="shared" si="101"/>
        <v>40.608725489999998</v>
      </c>
      <c r="K1659">
        <f t="shared" si="102"/>
        <v>53.391274510000002</v>
      </c>
      <c r="L1659">
        <f t="shared" si="103"/>
        <v>-12.782549020000005</v>
      </c>
    </row>
    <row r="1660" spans="1:12" x14ac:dyDescent="0.3">
      <c r="A1660" t="s">
        <v>0</v>
      </c>
      <c r="B1660" t="s">
        <v>2106</v>
      </c>
      <c r="C1660">
        <v>43</v>
      </c>
      <c r="D1660">
        <v>52</v>
      </c>
      <c r="E1660">
        <f t="shared" si="100"/>
        <v>-9</v>
      </c>
      <c r="F1660" t="s">
        <v>2121</v>
      </c>
      <c r="G1660" t="str">
        <f>IFERROR(VLOOKUP($A1660,Sheet2!$A$2:$C$397,2,FALSE),"C")</f>
        <v>B</v>
      </c>
      <c r="H1660">
        <f>IFERROR(VLOOKUP($A1660,Sheet2!$A$2:$C$397,3,FALSE),0)</f>
        <v>-0.90473683999999999</v>
      </c>
      <c r="I1660">
        <f>VLOOKUP($G1660,Sheet2!$F$4:$G$16,2,FALSE)</f>
        <v>3</v>
      </c>
      <c r="J1660">
        <f t="shared" si="101"/>
        <v>42.547631580000001</v>
      </c>
      <c r="K1660">
        <f t="shared" si="102"/>
        <v>52.452368419999999</v>
      </c>
      <c r="L1660">
        <f t="shared" si="103"/>
        <v>-9.9047368399999982</v>
      </c>
    </row>
    <row r="1661" spans="1:12" x14ac:dyDescent="0.3">
      <c r="A1661" t="s">
        <v>7</v>
      </c>
      <c r="B1661" t="s">
        <v>2106</v>
      </c>
      <c r="C1661">
        <v>50</v>
      </c>
      <c r="D1661">
        <v>50</v>
      </c>
      <c r="E1661">
        <f t="shared" si="100"/>
        <v>0</v>
      </c>
      <c r="F1661" t="s">
        <v>2121</v>
      </c>
      <c r="G1661" t="str">
        <f>IFERROR(VLOOKUP($A1661,Sheet2!$A$2:$C$397,2,FALSE),"C")</f>
        <v>C+</v>
      </c>
      <c r="H1661">
        <f>IFERROR(VLOOKUP($A1661,Sheet2!$A$2:$C$397,3,FALSE),0)</f>
        <v>-1.4892512</v>
      </c>
      <c r="I1661">
        <f>VLOOKUP($G1661,Sheet2!$F$4:$G$16,2,FALSE)</f>
        <v>2.2999999999999998</v>
      </c>
      <c r="J1661">
        <f t="shared" si="101"/>
        <v>49.255374400000001</v>
      </c>
      <c r="K1661">
        <f t="shared" si="102"/>
        <v>50.744625599999999</v>
      </c>
      <c r="L1661">
        <f t="shared" si="103"/>
        <v>-1.4892511999999982</v>
      </c>
    </row>
    <row r="1662" spans="1:12" x14ac:dyDescent="0.3">
      <c r="A1662" t="s">
        <v>10</v>
      </c>
      <c r="B1662" t="s">
        <v>2106</v>
      </c>
      <c r="C1662">
        <v>46</v>
      </c>
      <c r="D1662">
        <v>48</v>
      </c>
      <c r="E1662">
        <f t="shared" si="100"/>
        <v>-2</v>
      </c>
      <c r="F1662" t="s">
        <v>2121</v>
      </c>
      <c r="G1662" t="str">
        <f>IFERROR(VLOOKUP($A1662,Sheet2!$A$2:$C$397,2,FALSE),"C")</f>
        <v>B+</v>
      </c>
      <c r="H1662">
        <f>IFERROR(VLOOKUP($A1662,Sheet2!$A$2:$C$397,3,FALSE),0)</f>
        <v>0.59550000000000003</v>
      </c>
      <c r="I1662">
        <f>VLOOKUP($G1662,Sheet2!$F$4:$G$16,2,FALSE)</f>
        <v>3.3</v>
      </c>
      <c r="J1662">
        <f t="shared" si="101"/>
        <v>46.297750000000001</v>
      </c>
      <c r="K1662">
        <f t="shared" si="102"/>
        <v>47.702249999999999</v>
      </c>
      <c r="L1662">
        <f t="shared" si="103"/>
        <v>-1.4044999999999987</v>
      </c>
    </row>
    <row r="1663" spans="1:12" x14ac:dyDescent="0.3">
      <c r="A1663" t="s">
        <v>14</v>
      </c>
      <c r="B1663" t="s">
        <v>2107</v>
      </c>
      <c r="C1663">
        <v>45</v>
      </c>
      <c r="D1663">
        <v>48</v>
      </c>
      <c r="E1663">
        <f t="shared" si="100"/>
        <v>-3</v>
      </c>
      <c r="F1663" t="s">
        <v>2121</v>
      </c>
      <c r="G1663" t="str">
        <f>IFERROR(VLOOKUP($A1663,Sheet2!$A$2:$C$397,2,FALSE),"C")</f>
        <v>B</v>
      </c>
      <c r="H1663">
        <f>IFERROR(VLOOKUP($A1663,Sheet2!$A$2:$C$397,3,FALSE),0)</f>
        <v>0.26406832000000002</v>
      </c>
      <c r="I1663">
        <f>VLOOKUP($G1663,Sheet2!$F$4:$G$16,2,FALSE)</f>
        <v>3</v>
      </c>
      <c r="J1663">
        <f t="shared" si="101"/>
        <v>45.132034160000003</v>
      </c>
      <c r="K1663">
        <f t="shared" si="102"/>
        <v>47.867965839999997</v>
      </c>
      <c r="L1663">
        <f t="shared" si="103"/>
        <v>-2.7359316799999931</v>
      </c>
    </row>
    <row r="1664" spans="1:12" x14ac:dyDescent="0.3">
      <c r="A1664" t="s">
        <v>4</v>
      </c>
      <c r="B1664" t="s">
        <v>2107</v>
      </c>
      <c r="C1664">
        <v>44</v>
      </c>
      <c r="D1664">
        <v>48</v>
      </c>
      <c r="E1664">
        <f t="shared" si="100"/>
        <v>-4</v>
      </c>
      <c r="F1664" t="s">
        <v>2121</v>
      </c>
      <c r="G1664" t="str">
        <f>IFERROR(VLOOKUP($A1664,Sheet2!$A$2:$C$397,2,FALSE),"C")</f>
        <v>A-</v>
      </c>
      <c r="H1664">
        <f>IFERROR(VLOOKUP($A1664,Sheet2!$A$2:$C$397,3,FALSE),0)</f>
        <v>0.80923076999999999</v>
      </c>
      <c r="I1664">
        <f>VLOOKUP($G1664,Sheet2!$F$4:$G$16,2,FALSE)</f>
        <v>3.7</v>
      </c>
      <c r="J1664">
        <f t="shared" si="101"/>
        <v>44.404615385</v>
      </c>
      <c r="K1664">
        <f t="shared" si="102"/>
        <v>47.595384615</v>
      </c>
      <c r="L1664">
        <f t="shared" si="103"/>
        <v>-3.1907692300000008</v>
      </c>
    </row>
    <row r="1665" spans="1:12" x14ac:dyDescent="0.3">
      <c r="A1665" t="s">
        <v>5</v>
      </c>
      <c r="B1665" t="s">
        <v>2108</v>
      </c>
      <c r="C1665">
        <v>39</v>
      </c>
      <c r="D1665">
        <v>51</v>
      </c>
      <c r="E1665">
        <f t="shared" si="100"/>
        <v>-12</v>
      </c>
      <c r="F1665" t="s">
        <v>2121</v>
      </c>
      <c r="G1665" t="str">
        <f>IFERROR(VLOOKUP($A1665,Sheet2!$A$2:$C$397,2,FALSE),"C")</f>
        <v>A-</v>
      </c>
      <c r="H1665">
        <f>IFERROR(VLOOKUP($A1665,Sheet2!$A$2:$C$397,3,FALSE),0)</f>
        <v>0.43547944999999999</v>
      </c>
      <c r="I1665">
        <f>VLOOKUP($G1665,Sheet2!$F$4:$G$16,2,FALSE)</f>
        <v>3.7</v>
      </c>
      <c r="J1665">
        <f t="shared" si="101"/>
        <v>39.217739725000001</v>
      </c>
      <c r="K1665">
        <f t="shared" si="102"/>
        <v>50.782260274999999</v>
      </c>
      <c r="L1665">
        <f t="shared" si="103"/>
        <v>-11.564520549999997</v>
      </c>
    </row>
    <row r="1666" spans="1:12" x14ac:dyDescent="0.3">
      <c r="A1666" t="s">
        <v>0</v>
      </c>
      <c r="B1666" t="s">
        <v>2108</v>
      </c>
      <c r="C1666">
        <v>42</v>
      </c>
      <c r="D1666">
        <v>52</v>
      </c>
      <c r="E1666">
        <f t="shared" si="100"/>
        <v>-10</v>
      </c>
      <c r="F1666" t="s">
        <v>2121</v>
      </c>
      <c r="G1666" t="str">
        <f>IFERROR(VLOOKUP($A1666,Sheet2!$A$2:$C$397,2,FALSE),"C")</f>
        <v>B</v>
      </c>
      <c r="H1666">
        <f>IFERROR(VLOOKUP($A1666,Sheet2!$A$2:$C$397,3,FALSE),0)</f>
        <v>-0.90473683999999999</v>
      </c>
      <c r="I1666">
        <f>VLOOKUP($G1666,Sheet2!$F$4:$G$16,2,FALSE)</f>
        <v>3</v>
      </c>
      <c r="J1666">
        <f t="shared" si="101"/>
        <v>41.547631580000001</v>
      </c>
      <c r="K1666">
        <f t="shared" si="102"/>
        <v>52.452368419999999</v>
      </c>
      <c r="L1666">
        <f t="shared" si="103"/>
        <v>-10.904736839999998</v>
      </c>
    </row>
    <row r="1667" spans="1:12" x14ac:dyDescent="0.3">
      <c r="A1667" t="s">
        <v>7</v>
      </c>
      <c r="B1667" t="s">
        <v>2108</v>
      </c>
      <c r="C1667">
        <v>51</v>
      </c>
      <c r="D1667">
        <v>49</v>
      </c>
      <c r="E1667">
        <f t="shared" ref="E1667:E1730" si="104">C1667-D1667</f>
        <v>2</v>
      </c>
      <c r="F1667" t="s">
        <v>2121</v>
      </c>
      <c r="G1667" t="str">
        <f>IFERROR(VLOOKUP($A1667,Sheet2!$A$2:$C$397,2,FALSE),"C")</f>
        <v>C+</v>
      </c>
      <c r="H1667">
        <f>IFERROR(VLOOKUP($A1667,Sheet2!$A$2:$C$397,3,FALSE),0)</f>
        <v>-1.4892512</v>
      </c>
      <c r="I1667">
        <f>VLOOKUP($G1667,Sheet2!$F$4:$G$16,2,FALSE)</f>
        <v>2.2999999999999998</v>
      </c>
      <c r="J1667">
        <f t="shared" ref="J1667:J1698" si="105">IF(OR($F1667="Bush",$F1667="Trump"),C1667+(H1667/2),C1667-(H1667/2))</f>
        <v>50.255374400000001</v>
      </c>
      <c r="K1667">
        <f t="shared" ref="K1667:K1698" si="106">IF(OR($F1667="Bush",$F1667="Trump"),D1667-(H1667/2),D1667+(H1667/2))</f>
        <v>49.744625599999999</v>
      </c>
      <c r="L1667">
        <f t="shared" ref="L1667:L1698" si="107">J1667-K1667</f>
        <v>0.51074880000000178</v>
      </c>
    </row>
    <row r="1668" spans="1:12" x14ac:dyDescent="0.3">
      <c r="A1668" t="s">
        <v>10</v>
      </c>
      <c r="B1668" t="s">
        <v>2108</v>
      </c>
      <c r="C1668">
        <v>45</v>
      </c>
      <c r="D1668">
        <v>50</v>
      </c>
      <c r="E1668">
        <f t="shared" si="104"/>
        <v>-5</v>
      </c>
      <c r="F1668" t="s">
        <v>2121</v>
      </c>
      <c r="G1668" t="str">
        <f>IFERROR(VLOOKUP($A1668,Sheet2!$A$2:$C$397,2,FALSE),"C")</f>
        <v>B+</v>
      </c>
      <c r="H1668">
        <f>IFERROR(VLOOKUP($A1668,Sheet2!$A$2:$C$397,3,FALSE),0)</f>
        <v>0.59550000000000003</v>
      </c>
      <c r="I1668">
        <f>VLOOKUP($G1668,Sheet2!$F$4:$G$16,2,FALSE)</f>
        <v>3.3</v>
      </c>
      <c r="J1668">
        <f t="shared" si="105"/>
        <v>45.297750000000001</v>
      </c>
      <c r="K1668">
        <f t="shared" si="106"/>
        <v>49.702249999999999</v>
      </c>
      <c r="L1668">
        <f t="shared" si="107"/>
        <v>-4.4044999999999987</v>
      </c>
    </row>
    <row r="1669" spans="1:12" x14ac:dyDescent="0.3">
      <c r="A1669" t="s">
        <v>16</v>
      </c>
      <c r="B1669" t="s">
        <v>2109</v>
      </c>
      <c r="C1669">
        <v>48</v>
      </c>
      <c r="D1669">
        <v>48</v>
      </c>
      <c r="E1669">
        <f t="shared" si="104"/>
        <v>0</v>
      </c>
      <c r="F1669" t="s">
        <v>2121</v>
      </c>
      <c r="G1669" t="str">
        <f>IFERROR(VLOOKUP($A1669,Sheet2!$A$2:$C$397,2,FALSE),"C")</f>
        <v>B</v>
      </c>
      <c r="H1669">
        <f>IFERROR(VLOOKUP($A1669,Sheet2!$A$2:$C$397,3,FALSE),0)</f>
        <v>0.26403360999999997</v>
      </c>
      <c r="I1669">
        <f>VLOOKUP($G1669,Sheet2!$F$4:$G$16,2,FALSE)</f>
        <v>3</v>
      </c>
      <c r="J1669">
        <f t="shared" si="105"/>
        <v>48.132016804999999</v>
      </c>
      <c r="K1669">
        <f t="shared" si="106"/>
        <v>47.867983195000001</v>
      </c>
      <c r="L1669">
        <f t="shared" si="107"/>
        <v>0.26403360999999848</v>
      </c>
    </row>
    <row r="1670" spans="1:12" x14ac:dyDescent="0.3">
      <c r="A1670" t="s">
        <v>15</v>
      </c>
      <c r="B1670" t="s">
        <v>2108</v>
      </c>
      <c r="C1670">
        <v>38</v>
      </c>
      <c r="D1670">
        <v>55</v>
      </c>
      <c r="E1670">
        <f t="shared" si="104"/>
        <v>-17</v>
      </c>
      <c r="F1670" t="s">
        <v>2121</v>
      </c>
      <c r="G1670" t="str">
        <f>IFERROR(VLOOKUP($A1670,Sheet2!$A$2:$C$397,2,FALSE),"C")</f>
        <v>A-</v>
      </c>
      <c r="H1670">
        <f>IFERROR(VLOOKUP($A1670,Sheet2!$A$2:$C$397,3,FALSE),0)</f>
        <v>6.8150290000000002E-2</v>
      </c>
      <c r="I1670">
        <f>VLOOKUP($G1670,Sheet2!$F$4:$G$16,2,FALSE)</f>
        <v>3.7</v>
      </c>
      <c r="J1670">
        <f t="shared" si="105"/>
        <v>38.034075145000003</v>
      </c>
      <c r="K1670">
        <f t="shared" si="106"/>
        <v>54.965924854999997</v>
      </c>
      <c r="L1670">
        <f t="shared" si="107"/>
        <v>-16.931849709999995</v>
      </c>
    </row>
    <row r="1671" spans="1:12" x14ac:dyDescent="0.3">
      <c r="A1671" t="s">
        <v>12</v>
      </c>
      <c r="B1671" t="s">
        <v>2110</v>
      </c>
      <c r="C1671">
        <v>41</v>
      </c>
      <c r="D1671">
        <v>49</v>
      </c>
      <c r="E1671">
        <f t="shared" si="104"/>
        <v>-8</v>
      </c>
      <c r="F1671" t="s">
        <v>2121</v>
      </c>
      <c r="G1671" t="str">
        <f>IFERROR(VLOOKUP($A1671,Sheet2!$A$2:$C$397,2,FALSE),"C")</f>
        <v>A</v>
      </c>
      <c r="H1671">
        <f>IFERROR(VLOOKUP($A1671,Sheet2!$A$2:$C$397,3,FALSE),0)</f>
        <v>-0.45775194000000002</v>
      </c>
      <c r="I1671">
        <f>VLOOKUP($G1671,Sheet2!$F$4:$G$16,2,FALSE)</f>
        <v>4</v>
      </c>
      <c r="J1671">
        <f t="shared" si="105"/>
        <v>40.771124030000003</v>
      </c>
      <c r="K1671">
        <f t="shared" si="106"/>
        <v>49.228875969999997</v>
      </c>
      <c r="L1671">
        <f t="shared" si="107"/>
        <v>-8.4577519399999943</v>
      </c>
    </row>
    <row r="1672" spans="1:12" x14ac:dyDescent="0.3">
      <c r="A1672" t="s">
        <v>0</v>
      </c>
      <c r="B1672" t="s">
        <v>2111</v>
      </c>
      <c r="C1672">
        <v>40</v>
      </c>
      <c r="D1672">
        <v>53</v>
      </c>
      <c r="E1672">
        <f t="shared" si="104"/>
        <v>-13</v>
      </c>
      <c r="F1672" t="s">
        <v>2121</v>
      </c>
      <c r="G1672" t="str">
        <f>IFERROR(VLOOKUP($A1672,Sheet2!$A$2:$C$397,2,FALSE),"C")</f>
        <v>B</v>
      </c>
      <c r="H1672">
        <f>IFERROR(VLOOKUP($A1672,Sheet2!$A$2:$C$397,3,FALSE),0)</f>
        <v>-0.90473683999999999</v>
      </c>
      <c r="I1672">
        <f>VLOOKUP($G1672,Sheet2!$F$4:$G$16,2,FALSE)</f>
        <v>3</v>
      </c>
      <c r="J1672">
        <f t="shared" si="105"/>
        <v>39.547631580000001</v>
      </c>
      <c r="K1672">
        <f t="shared" si="106"/>
        <v>53.452368419999999</v>
      </c>
      <c r="L1672">
        <f t="shared" si="107"/>
        <v>-13.904736839999998</v>
      </c>
    </row>
    <row r="1673" spans="1:12" x14ac:dyDescent="0.3">
      <c r="A1673" t="s">
        <v>16</v>
      </c>
      <c r="B1673" t="s">
        <v>2111</v>
      </c>
      <c r="C1673">
        <v>46</v>
      </c>
      <c r="D1673">
        <v>49</v>
      </c>
      <c r="E1673">
        <f t="shared" si="104"/>
        <v>-3</v>
      </c>
      <c r="F1673" t="s">
        <v>2121</v>
      </c>
      <c r="G1673" t="str">
        <f>IFERROR(VLOOKUP($A1673,Sheet2!$A$2:$C$397,2,FALSE),"C")</f>
        <v>B</v>
      </c>
      <c r="H1673">
        <f>IFERROR(VLOOKUP($A1673,Sheet2!$A$2:$C$397,3,FALSE),0)</f>
        <v>0.26403360999999997</v>
      </c>
      <c r="I1673">
        <f>VLOOKUP($G1673,Sheet2!$F$4:$G$16,2,FALSE)</f>
        <v>3</v>
      </c>
      <c r="J1673">
        <f t="shared" si="105"/>
        <v>46.132016804999999</v>
      </c>
      <c r="K1673">
        <f t="shared" si="106"/>
        <v>48.867983195000001</v>
      </c>
      <c r="L1673">
        <f t="shared" si="107"/>
        <v>-2.7359663900000015</v>
      </c>
    </row>
    <row r="1674" spans="1:12" x14ac:dyDescent="0.3">
      <c r="A1674" t="s">
        <v>7</v>
      </c>
      <c r="B1674" t="s">
        <v>2111</v>
      </c>
      <c r="C1674">
        <v>53</v>
      </c>
      <c r="D1674">
        <v>47</v>
      </c>
      <c r="E1674">
        <f t="shared" si="104"/>
        <v>6</v>
      </c>
      <c r="F1674" t="s">
        <v>2121</v>
      </c>
      <c r="G1674" t="str">
        <f>IFERROR(VLOOKUP($A1674,Sheet2!$A$2:$C$397,2,FALSE),"C")</f>
        <v>C+</v>
      </c>
      <c r="H1674">
        <f>IFERROR(VLOOKUP($A1674,Sheet2!$A$2:$C$397,3,FALSE),0)</f>
        <v>-1.4892512</v>
      </c>
      <c r="I1674">
        <f>VLOOKUP($G1674,Sheet2!$F$4:$G$16,2,FALSE)</f>
        <v>2.2999999999999998</v>
      </c>
      <c r="J1674">
        <f t="shared" si="105"/>
        <v>52.255374400000001</v>
      </c>
      <c r="K1674">
        <f t="shared" si="106"/>
        <v>47.744625599999999</v>
      </c>
      <c r="L1674">
        <f t="shared" si="107"/>
        <v>4.5107488000000018</v>
      </c>
    </row>
    <row r="1675" spans="1:12" x14ac:dyDescent="0.3">
      <c r="A1675" t="s">
        <v>366</v>
      </c>
      <c r="B1675" t="s">
        <v>2112</v>
      </c>
      <c r="C1675">
        <v>48</v>
      </c>
      <c r="D1675">
        <v>47</v>
      </c>
      <c r="E1675">
        <f t="shared" si="104"/>
        <v>1</v>
      </c>
      <c r="F1675" t="s">
        <v>2121</v>
      </c>
      <c r="G1675" t="str">
        <f>IFERROR(VLOOKUP($A1675,Sheet2!$A$2:$C$397,2,FALSE),"C")</f>
        <v>A</v>
      </c>
      <c r="H1675">
        <f>IFERROR(VLOOKUP($A1675,Sheet2!$A$2:$C$397,3,FALSE),0)</f>
        <v>-1.5</v>
      </c>
      <c r="I1675">
        <f>VLOOKUP($G1675,Sheet2!$F$4:$G$16,2,FALSE)</f>
        <v>4</v>
      </c>
      <c r="J1675">
        <f t="shared" si="105"/>
        <v>47.25</v>
      </c>
      <c r="K1675">
        <f t="shared" si="106"/>
        <v>47.75</v>
      </c>
      <c r="L1675">
        <f t="shared" si="107"/>
        <v>-0.5</v>
      </c>
    </row>
    <row r="1676" spans="1:12" x14ac:dyDescent="0.3">
      <c r="A1676" t="s">
        <v>10</v>
      </c>
      <c r="B1676" t="s">
        <v>2111</v>
      </c>
      <c r="C1676">
        <v>46</v>
      </c>
      <c r="D1676">
        <v>50</v>
      </c>
      <c r="E1676">
        <f t="shared" si="104"/>
        <v>-4</v>
      </c>
      <c r="F1676" t="s">
        <v>2121</v>
      </c>
      <c r="G1676" t="str">
        <f>IFERROR(VLOOKUP($A1676,Sheet2!$A$2:$C$397,2,FALSE),"C")</f>
        <v>B+</v>
      </c>
      <c r="H1676">
        <f>IFERROR(VLOOKUP($A1676,Sheet2!$A$2:$C$397,3,FALSE),0)</f>
        <v>0.59550000000000003</v>
      </c>
      <c r="I1676">
        <f>VLOOKUP($G1676,Sheet2!$F$4:$G$16,2,FALSE)</f>
        <v>3.3</v>
      </c>
      <c r="J1676">
        <f t="shared" si="105"/>
        <v>46.297750000000001</v>
      </c>
      <c r="K1676">
        <f t="shared" si="106"/>
        <v>49.702249999999999</v>
      </c>
      <c r="L1676">
        <f t="shared" si="107"/>
        <v>-3.4044999999999987</v>
      </c>
    </row>
    <row r="1677" spans="1:12" x14ac:dyDescent="0.3">
      <c r="A1677" t="s">
        <v>11</v>
      </c>
      <c r="B1677" t="s">
        <v>2113</v>
      </c>
      <c r="C1677">
        <v>42</v>
      </c>
      <c r="D1677">
        <v>54</v>
      </c>
      <c r="E1677">
        <f t="shared" si="104"/>
        <v>-12</v>
      </c>
      <c r="F1677" t="s">
        <v>2121</v>
      </c>
      <c r="G1677" t="str">
        <f>IFERROR(VLOOKUP($A1677,Sheet2!$A$2:$C$397,2,FALSE),"C")</f>
        <v>B-</v>
      </c>
      <c r="H1677">
        <f>IFERROR(VLOOKUP($A1677,Sheet2!$A$2:$C$397,3,FALSE),0)</f>
        <v>0.62980391999999996</v>
      </c>
      <c r="I1677">
        <f>VLOOKUP($G1677,Sheet2!$F$4:$G$16,2,FALSE)</f>
        <v>2.7</v>
      </c>
      <c r="J1677">
        <f t="shared" si="105"/>
        <v>42.31490196</v>
      </c>
      <c r="K1677">
        <f t="shared" si="106"/>
        <v>53.68509804</v>
      </c>
      <c r="L1677">
        <f t="shared" si="107"/>
        <v>-11.370196079999999</v>
      </c>
    </row>
    <row r="1678" spans="1:12" x14ac:dyDescent="0.3">
      <c r="A1678" t="s">
        <v>14</v>
      </c>
      <c r="B1678" t="s">
        <v>2114</v>
      </c>
      <c r="C1678">
        <v>43</v>
      </c>
      <c r="D1678">
        <v>53</v>
      </c>
      <c r="E1678">
        <f t="shared" si="104"/>
        <v>-10</v>
      </c>
      <c r="F1678" t="s">
        <v>2121</v>
      </c>
      <c r="G1678" t="str">
        <f>IFERROR(VLOOKUP($A1678,Sheet2!$A$2:$C$397,2,FALSE),"C")</f>
        <v>B</v>
      </c>
      <c r="H1678">
        <f>IFERROR(VLOOKUP($A1678,Sheet2!$A$2:$C$397,3,FALSE),0)</f>
        <v>0.26406832000000002</v>
      </c>
      <c r="I1678">
        <f>VLOOKUP($G1678,Sheet2!$F$4:$G$16,2,FALSE)</f>
        <v>3</v>
      </c>
      <c r="J1678">
        <f t="shared" si="105"/>
        <v>43.132034160000003</v>
      </c>
      <c r="K1678">
        <f t="shared" si="106"/>
        <v>52.867965839999997</v>
      </c>
      <c r="L1678">
        <f t="shared" si="107"/>
        <v>-9.7359316799999931</v>
      </c>
    </row>
    <row r="1679" spans="1:12" x14ac:dyDescent="0.3">
      <c r="A1679" t="s">
        <v>16</v>
      </c>
      <c r="B1679" t="s">
        <v>2115</v>
      </c>
      <c r="C1679">
        <v>44</v>
      </c>
      <c r="D1679">
        <v>49</v>
      </c>
      <c r="E1679">
        <f t="shared" si="104"/>
        <v>-5</v>
      </c>
      <c r="F1679" t="s">
        <v>2121</v>
      </c>
      <c r="G1679" t="str">
        <f>IFERROR(VLOOKUP($A1679,Sheet2!$A$2:$C$397,2,FALSE),"C")</f>
        <v>B</v>
      </c>
      <c r="H1679">
        <f>IFERROR(VLOOKUP($A1679,Sheet2!$A$2:$C$397,3,FALSE),0)</f>
        <v>0.26403360999999997</v>
      </c>
      <c r="I1679">
        <f>VLOOKUP($G1679,Sheet2!$F$4:$G$16,2,FALSE)</f>
        <v>3</v>
      </c>
      <c r="J1679">
        <f t="shared" si="105"/>
        <v>44.132016804999999</v>
      </c>
      <c r="K1679">
        <f t="shared" si="106"/>
        <v>48.867983195000001</v>
      </c>
      <c r="L1679">
        <f t="shared" si="107"/>
        <v>-4.7359663900000015</v>
      </c>
    </row>
    <row r="1680" spans="1:12" x14ac:dyDescent="0.3">
      <c r="A1680" t="s">
        <v>0</v>
      </c>
      <c r="B1680" t="s">
        <v>2115</v>
      </c>
      <c r="C1680">
        <v>43</v>
      </c>
      <c r="D1680">
        <v>52</v>
      </c>
      <c r="E1680">
        <f t="shared" si="104"/>
        <v>-9</v>
      </c>
      <c r="F1680" t="s">
        <v>2121</v>
      </c>
      <c r="G1680" t="str">
        <f>IFERROR(VLOOKUP($A1680,Sheet2!$A$2:$C$397,2,FALSE),"C")</f>
        <v>B</v>
      </c>
      <c r="H1680">
        <f>IFERROR(VLOOKUP($A1680,Sheet2!$A$2:$C$397,3,FALSE),0)</f>
        <v>-0.90473683999999999</v>
      </c>
      <c r="I1680">
        <f>VLOOKUP($G1680,Sheet2!$F$4:$G$16,2,FALSE)</f>
        <v>3</v>
      </c>
      <c r="J1680">
        <f t="shared" si="105"/>
        <v>42.547631580000001</v>
      </c>
      <c r="K1680">
        <f t="shared" si="106"/>
        <v>52.452368419999999</v>
      </c>
      <c r="L1680">
        <f t="shared" si="107"/>
        <v>-9.9047368399999982</v>
      </c>
    </row>
    <row r="1681" spans="1:12" x14ac:dyDescent="0.3">
      <c r="A1681" t="s">
        <v>386</v>
      </c>
      <c r="B1681" t="s">
        <v>2116</v>
      </c>
      <c r="C1681">
        <v>48</v>
      </c>
      <c r="D1681">
        <v>47</v>
      </c>
      <c r="E1681">
        <f t="shared" si="104"/>
        <v>1</v>
      </c>
      <c r="F1681" t="s">
        <v>2121</v>
      </c>
      <c r="G1681" t="str">
        <f>IFERROR(VLOOKUP($A1681,Sheet2!$A$2:$C$397,2,FALSE),"C")</f>
        <v>B+</v>
      </c>
      <c r="H1681">
        <f>IFERROR(VLOOKUP($A1681,Sheet2!$A$2:$C$397,3,FALSE),0)</f>
        <v>-0.6</v>
      </c>
      <c r="I1681">
        <f>VLOOKUP($G1681,Sheet2!$F$4:$G$16,2,FALSE)</f>
        <v>3.3</v>
      </c>
      <c r="J1681">
        <f t="shared" si="105"/>
        <v>47.7</v>
      </c>
      <c r="K1681">
        <f t="shared" si="106"/>
        <v>47.3</v>
      </c>
      <c r="L1681">
        <f t="shared" si="107"/>
        <v>0.40000000000000568</v>
      </c>
    </row>
    <row r="1682" spans="1:12" x14ac:dyDescent="0.3">
      <c r="A1682" t="s">
        <v>7</v>
      </c>
      <c r="B1682" t="s">
        <v>2115</v>
      </c>
      <c r="C1682">
        <v>53</v>
      </c>
      <c r="D1682">
        <v>47</v>
      </c>
      <c r="E1682">
        <f t="shared" si="104"/>
        <v>6</v>
      </c>
      <c r="F1682" t="s">
        <v>2121</v>
      </c>
      <c r="G1682" t="str">
        <f>IFERROR(VLOOKUP($A1682,Sheet2!$A$2:$C$397,2,FALSE),"C")</f>
        <v>C+</v>
      </c>
      <c r="H1682">
        <f>IFERROR(VLOOKUP($A1682,Sheet2!$A$2:$C$397,3,FALSE),0)</f>
        <v>-1.4892512</v>
      </c>
      <c r="I1682">
        <f>VLOOKUP($G1682,Sheet2!$F$4:$G$16,2,FALSE)</f>
        <v>2.2999999999999998</v>
      </c>
      <c r="J1682">
        <f t="shared" si="105"/>
        <v>52.255374400000001</v>
      </c>
      <c r="K1682">
        <f t="shared" si="106"/>
        <v>47.744625599999999</v>
      </c>
      <c r="L1682">
        <f t="shared" si="107"/>
        <v>4.5107488000000018</v>
      </c>
    </row>
    <row r="1683" spans="1:12" x14ac:dyDescent="0.3">
      <c r="A1683" t="s">
        <v>10</v>
      </c>
      <c r="B1683" t="s">
        <v>2115</v>
      </c>
      <c r="C1683">
        <v>48</v>
      </c>
      <c r="D1683">
        <v>47</v>
      </c>
      <c r="E1683">
        <f t="shared" si="104"/>
        <v>1</v>
      </c>
      <c r="F1683" t="s">
        <v>2121</v>
      </c>
      <c r="G1683" t="str">
        <f>IFERROR(VLOOKUP($A1683,Sheet2!$A$2:$C$397,2,FALSE),"C")</f>
        <v>B+</v>
      </c>
      <c r="H1683">
        <f>IFERROR(VLOOKUP($A1683,Sheet2!$A$2:$C$397,3,FALSE),0)</f>
        <v>0.59550000000000003</v>
      </c>
      <c r="I1683">
        <f>VLOOKUP($G1683,Sheet2!$F$4:$G$16,2,FALSE)</f>
        <v>3.3</v>
      </c>
      <c r="J1683">
        <f t="shared" si="105"/>
        <v>48.297750000000001</v>
      </c>
      <c r="K1683">
        <f t="shared" si="106"/>
        <v>46.702249999999999</v>
      </c>
      <c r="L1683">
        <f t="shared" si="107"/>
        <v>1.5955000000000013</v>
      </c>
    </row>
    <row r="1684" spans="1:12" x14ac:dyDescent="0.3">
      <c r="A1684" t="s">
        <v>15</v>
      </c>
      <c r="B1684" t="s">
        <v>2116</v>
      </c>
      <c r="C1684">
        <v>42</v>
      </c>
      <c r="D1684">
        <v>51</v>
      </c>
      <c r="E1684">
        <f t="shared" si="104"/>
        <v>-9</v>
      </c>
      <c r="F1684" t="s">
        <v>2121</v>
      </c>
      <c r="G1684" t="str">
        <f>IFERROR(VLOOKUP($A1684,Sheet2!$A$2:$C$397,2,FALSE),"C")</f>
        <v>A-</v>
      </c>
      <c r="H1684">
        <f>IFERROR(VLOOKUP($A1684,Sheet2!$A$2:$C$397,3,FALSE),0)</f>
        <v>6.8150290000000002E-2</v>
      </c>
      <c r="I1684">
        <f>VLOOKUP($G1684,Sheet2!$F$4:$G$16,2,FALSE)</f>
        <v>3.7</v>
      </c>
      <c r="J1684">
        <f t="shared" si="105"/>
        <v>42.034075145000003</v>
      </c>
      <c r="K1684">
        <f t="shared" si="106"/>
        <v>50.965924854999997</v>
      </c>
      <c r="L1684">
        <f t="shared" si="107"/>
        <v>-8.9318497099999945</v>
      </c>
    </row>
    <row r="1685" spans="1:12" x14ac:dyDescent="0.3">
      <c r="A1685" t="s">
        <v>5</v>
      </c>
      <c r="B1685" t="s">
        <v>2117</v>
      </c>
      <c r="C1685">
        <v>40</v>
      </c>
      <c r="D1685">
        <v>48</v>
      </c>
      <c r="E1685">
        <f t="shared" si="104"/>
        <v>-8</v>
      </c>
      <c r="F1685" t="s">
        <v>2121</v>
      </c>
      <c r="G1685" t="str">
        <f>IFERROR(VLOOKUP($A1685,Sheet2!$A$2:$C$397,2,FALSE),"C")</f>
        <v>A-</v>
      </c>
      <c r="H1685">
        <f>IFERROR(VLOOKUP($A1685,Sheet2!$A$2:$C$397,3,FALSE),0)</f>
        <v>0.43547944999999999</v>
      </c>
      <c r="I1685">
        <f>VLOOKUP($G1685,Sheet2!$F$4:$G$16,2,FALSE)</f>
        <v>3.7</v>
      </c>
      <c r="J1685">
        <f t="shared" si="105"/>
        <v>40.217739725000001</v>
      </c>
      <c r="K1685">
        <f t="shared" si="106"/>
        <v>47.782260274999999</v>
      </c>
      <c r="L1685">
        <f t="shared" si="107"/>
        <v>-7.5645205499999975</v>
      </c>
    </row>
    <row r="1686" spans="1:12" x14ac:dyDescent="0.3">
      <c r="A1686" t="s">
        <v>9</v>
      </c>
      <c r="B1686" t="s">
        <v>2117</v>
      </c>
      <c r="C1686">
        <v>44</v>
      </c>
      <c r="D1686">
        <v>53</v>
      </c>
      <c r="E1686">
        <f t="shared" si="104"/>
        <v>-9</v>
      </c>
      <c r="F1686" t="s">
        <v>2121</v>
      </c>
      <c r="G1686" t="str">
        <f>IFERROR(VLOOKUP($A1686,Sheet2!$A$2:$C$397,2,FALSE),"C")</f>
        <v>B+</v>
      </c>
      <c r="H1686">
        <f>IFERROR(VLOOKUP($A1686,Sheet2!$A$2:$C$397,3,FALSE),0)</f>
        <v>6.0699999999999997E-2</v>
      </c>
      <c r="I1686">
        <f>VLOOKUP($G1686,Sheet2!$F$4:$G$16,2,FALSE)</f>
        <v>3.3</v>
      </c>
      <c r="J1686">
        <f t="shared" si="105"/>
        <v>44.030349999999999</v>
      </c>
      <c r="K1686">
        <f t="shared" si="106"/>
        <v>52.969650000000001</v>
      </c>
      <c r="L1686">
        <f t="shared" si="107"/>
        <v>-8.9393000000000029</v>
      </c>
    </row>
    <row r="1687" spans="1:12" x14ac:dyDescent="0.3">
      <c r="A1687" t="s">
        <v>3</v>
      </c>
      <c r="B1687" t="s">
        <v>2117</v>
      </c>
      <c r="C1687">
        <v>42</v>
      </c>
      <c r="D1687">
        <v>48</v>
      </c>
      <c r="E1687">
        <f t="shared" si="104"/>
        <v>-6</v>
      </c>
      <c r="F1687" t="s">
        <v>2121</v>
      </c>
      <c r="G1687" t="str">
        <f>IFERROR(VLOOKUP($A1687,Sheet2!$A$2:$C$397,2,FALSE),"C")</f>
        <v>A-</v>
      </c>
      <c r="H1687">
        <f>IFERROR(VLOOKUP($A1687,Sheet2!$A$2:$C$397,3,FALSE),0)</f>
        <v>-0.78254902000000004</v>
      </c>
      <c r="I1687">
        <f>VLOOKUP($G1687,Sheet2!$F$4:$G$16,2,FALSE)</f>
        <v>3.7</v>
      </c>
      <c r="J1687">
        <f t="shared" si="105"/>
        <v>41.608725489999998</v>
      </c>
      <c r="K1687">
        <f t="shared" si="106"/>
        <v>48.391274510000002</v>
      </c>
      <c r="L1687">
        <f t="shared" si="107"/>
        <v>-6.7825490200000047</v>
      </c>
    </row>
    <row r="1688" spans="1:12" x14ac:dyDescent="0.3">
      <c r="A1688" t="s">
        <v>14</v>
      </c>
      <c r="B1688" t="s">
        <v>2118</v>
      </c>
      <c r="C1688">
        <v>47</v>
      </c>
      <c r="D1688">
        <v>49</v>
      </c>
      <c r="E1688">
        <f t="shared" si="104"/>
        <v>-2</v>
      </c>
      <c r="F1688" t="s">
        <v>2121</v>
      </c>
      <c r="G1688" t="str">
        <f>IFERROR(VLOOKUP($A1688,Sheet2!$A$2:$C$397,2,FALSE),"C")</f>
        <v>B</v>
      </c>
      <c r="H1688">
        <f>IFERROR(VLOOKUP($A1688,Sheet2!$A$2:$C$397,3,FALSE),0)</f>
        <v>0.26406832000000002</v>
      </c>
      <c r="I1688">
        <f>VLOOKUP($G1688,Sheet2!$F$4:$G$16,2,FALSE)</f>
        <v>3</v>
      </c>
      <c r="J1688">
        <f t="shared" si="105"/>
        <v>47.132034160000003</v>
      </c>
      <c r="K1688">
        <f t="shared" si="106"/>
        <v>48.867965839999997</v>
      </c>
      <c r="L1688">
        <f t="shared" si="107"/>
        <v>-1.7359316799999931</v>
      </c>
    </row>
    <row r="1689" spans="1:12" x14ac:dyDescent="0.3">
      <c r="A1689" t="s">
        <v>0</v>
      </c>
      <c r="B1689" t="s">
        <v>2118</v>
      </c>
      <c r="C1689">
        <v>43</v>
      </c>
      <c r="D1689">
        <v>52</v>
      </c>
      <c r="E1689">
        <f t="shared" si="104"/>
        <v>-9</v>
      </c>
      <c r="F1689" t="s">
        <v>2121</v>
      </c>
      <c r="G1689" t="str">
        <f>IFERROR(VLOOKUP($A1689,Sheet2!$A$2:$C$397,2,FALSE),"C")</f>
        <v>B</v>
      </c>
      <c r="H1689">
        <f>IFERROR(VLOOKUP($A1689,Sheet2!$A$2:$C$397,3,FALSE),0)</f>
        <v>-0.90473683999999999</v>
      </c>
      <c r="I1689">
        <f>VLOOKUP($G1689,Sheet2!$F$4:$G$16,2,FALSE)</f>
        <v>3</v>
      </c>
      <c r="J1689">
        <f t="shared" si="105"/>
        <v>42.547631580000001</v>
      </c>
      <c r="K1689">
        <f t="shared" si="106"/>
        <v>52.452368419999999</v>
      </c>
      <c r="L1689">
        <f t="shared" si="107"/>
        <v>-9.9047368399999982</v>
      </c>
    </row>
    <row r="1690" spans="1:12" x14ac:dyDescent="0.3">
      <c r="A1690" t="s">
        <v>7</v>
      </c>
      <c r="B1690" t="s">
        <v>2118</v>
      </c>
      <c r="C1690">
        <v>53</v>
      </c>
      <c r="D1690">
        <v>47</v>
      </c>
      <c r="E1690">
        <f t="shared" si="104"/>
        <v>6</v>
      </c>
      <c r="F1690" t="s">
        <v>2121</v>
      </c>
      <c r="G1690" t="str">
        <f>IFERROR(VLOOKUP($A1690,Sheet2!$A$2:$C$397,2,FALSE),"C")</f>
        <v>C+</v>
      </c>
      <c r="H1690">
        <f>IFERROR(VLOOKUP($A1690,Sheet2!$A$2:$C$397,3,FALSE),0)</f>
        <v>-1.4892512</v>
      </c>
      <c r="I1690">
        <f>VLOOKUP($G1690,Sheet2!$F$4:$G$16,2,FALSE)</f>
        <v>2.2999999999999998</v>
      </c>
      <c r="J1690">
        <f t="shared" si="105"/>
        <v>52.255374400000001</v>
      </c>
      <c r="K1690">
        <f t="shared" si="106"/>
        <v>47.744625599999999</v>
      </c>
      <c r="L1690">
        <f t="shared" si="107"/>
        <v>4.5107488000000018</v>
      </c>
    </row>
    <row r="1691" spans="1:12" x14ac:dyDescent="0.3">
      <c r="A1691" t="s">
        <v>16</v>
      </c>
      <c r="B1691" t="s">
        <v>2118</v>
      </c>
      <c r="C1691">
        <v>47</v>
      </c>
      <c r="D1691">
        <v>45</v>
      </c>
      <c r="E1691">
        <f t="shared" si="104"/>
        <v>2</v>
      </c>
      <c r="F1691" t="s">
        <v>2121</v>
      </c>
      <c r="G1691" t="str">
        <f>IFERROR(VLOOKUP($A1691,Sheet2!$A$2:$C$397,2,FALSE),"C")</f>
        <v>B</v>
      </c>
      <c r="H1691">
        <f>IFERROR(VLOOKUP($A1691,Sheet2!$A$2:$C$397,3,FALSE),0)</f>
        <v>0.26403360999999997</v>
      </c>
      <c r="I1691">
        <f>VLOOKUP($G1691,Sheet2!$F$4:$G$16,2,FALSE)</f>
        <v>3</v>
      </c>
      <c r="J1691">
        <f t="shared" si="105"/>
        <v>47.132016804999999</v>
      </c>
      <c r="K1691">
        <f t="shared" si="106"/>
        <v>44.867983195000001</v>
      </c>
      <c r="L1691">
        <f t="shared" si="107"/>
        <v>2.2640336099999985</v>
      </c>
    </row>
    <row r="1692" spans="1:12" x14ac:dyDescent="0.3">
      <c r="A1692" t="s">
        <v>10</v>
      </c>
      <c r="B1692" t="s">
        <v>2118</v>
      </c>
      <c r="C1692">
        <v>46</v>
      </c>
      <c r="D1692">
        <v>47</v>
      </c>
      <c r="E1692">
        <f t="shared" si="104"/>
        <v>-1</v>
      </c>
      <c r="F1692" t="s">
        <v>2121</v>
      </c>
      <c r="G1692" t="str">
        <f>IFERROR(VLOOKUP($A1692,Sheet2!$A$2:$C$397,2,FALSE),"C")</f>
        <v>B+</v>
      </c>
      <c r="H1692">
        <f>IFERROR(VLOOKUP($A1692,Sheet2!$A$2:$C$397,3,FALSE),0)</f>
        <v>0.59550000000000003</v>
      </c>
      <c r="I1692">
        <f>VLOOKUP($G1692,Sheet2!$F$4:$G$16,2,FALSE)</f>
        <v>3.3</v>
      </c>
      <c r="J1692">
        <f t="shared" si="105"/>
        <v>46.297750000000001</v>
      </c>
      <c r="K1692">
        <f t="shared" si="106"/>
        <v>46.702249999999999</v>
      </c>
      <c r="L1692">
        <f t="shared" si="107"/>
        <v>-0.40449999999999875</v>
      </c>
    </row>
    <row r="1693" spans="1:12" x14ac:dyDescent="0.3">
      <c r="A1693" t="s">
        <v>16</v>
      </c>
      <c r="B1693" t="s">
        <v>2119</v>
      </c>
      <c r="C1693">
        <v>43</v>
      </c>
      <c r="D1693">
        <v>39</v>
      </c>
      <c r="E1693">
        <f t="shared" si="104"/>
        <v>4</v>
      </c>
      <c r="F1693" t="s">
        <v>2121</v>
      </c>
      <c r="G1693" t="str">
        <f>IFERROR(VLOOKUP($A1693,Sheet2!$A$2:$C$397,2,FALSE),"C")</f>
        <v>B</v>
      </c>
      <c r="H1693">
        <f>IFERROR(VLOOKUP($A1693,Sheet2!$A$2:$C$397,3,FALSE),0)</f>
        <v>0.26403360999999997</v>
      </c>
      <c r="I1693">
        <f>VLOOKUP($G1693,Sheet2!$F$4:$G$16,2,FALSE)</f>
        <v>3</v>
      </c>
      <c r="J1693">
        <f t="shared" si="105"/>
        <v>43.132016804999999</v>
      </c>
      <c r="K1693">
        <f t="shared" si="106"/>
        <v>38.867983195000001</v>
      </c>
      <c r="L1693">
        <f t="shared" si="107"/>
        <v>4.2640336099999985</v>
      </c>
    </row>
    <row r="1694" spans="1:12" x14ac:dyDescent="0.3">
      <c r="A1694" t="s">
        <v>14</v>
      </c>
      <c r="B1694" t="s">
        <v>2120</v>
      </c>
      <c r="C1694">
        <v>44</v>
      </c>
      <c r="D1694">
        <v>44</v>
      </c>
      <c r="E1694">
        <f t="shared" si="104"/>
        <v>0</v>
      </c>
      <c r="F1694" t="s">
        <v>2121</v>
      </c>
      <c r="G1694" t="str">
        <f>IFERROR(VLOOKUP($A1694,Sheet2!$A$2:$C$397,2,FALSE),"C")</f>
        <v>B</v>
      </c>
      <c r="H1694">
        <f>IFERROR(VLOOKUP($A1694,Sheet2!$A$2:$C$397,3,FALSE),0)</f>
        <v>0.26406832000000002</v>
      </c>
      <c r="I1694">
        <f>VLOOKUP($G1694,Sheet2!$F$4:$G$16,2,FALSE)</f>
        <v>3</v>
      </c>
      <c r="J1694">
        <f t="shared" si="105"/>
        <v>44.132034160000003</v>
      </c>
      <c r="K1694">
        <f t="shared" si="106"/>
        <v>43.867965839999997</v>
      </c>
      <c r="L1694">
        <f t="shared" si="107"/>
        <v>0.26406832000000691</v>
      </c>
    </row>
    <row r="1695" spans="1:12" x14ac:dyDescent="0.3">
      <c r="A1695" t="s">
        <v>15</v>
      </c>
      <c r="B1695" t="s">
        <v>2119</v>
      </c>
      <c r="C1695">
        <v>36</v>
      </c>
      <c r="D1695">
        <v>44</v>
      </c>
      <c r="E1695">
        <f t="shared" si="104"/>
        <v>-8</v>
      </c>
      <c r="F1695" t="s">
        <v>2121</v>
      </c>
      <c r="G1695" t="str">
        <f>IFERROR(VLOOKUP($A1695,Sheet2!$A$2:$C$397,2,FALSE),"C")</f>
        <v>A-</v>
      </c>
      <c r="H1695">
        <f>IFERROR(VLOOKUP($A1695,Sheet2!$A$2:$C$397,3,FALSE),0)</f>
        <v>6.8150290000000002E-2</v>
      </c>
      <c r="I1695">
        <f>VLOOKUP($G1695,Sheet2!$F$4:$G$16,2,FALSE)</f>
        <v>3.7</v>
      </c>
      <c r="J1695">
        <f t="shared" si="105"/>
        <v>36.034075145000003</v>
      </c>
      <c r="K1695">
        <f t="shared" si="106"/>
        <v>43.965924854999997</v>
      </c>
      <c r="L1695">
        <f t="shared" si="107"/>
        <v>-7.9318497099999945</v>
      </c>
    </row>
    <row r="1696" spans="1:12" x14ac:dyDescent="0.3">
      <c r="A1696" t="s">
        <v>0</v>
      </c>
      <c r="B1696" t="s">
        <v>2120</v>
      </c>
      <c r="C1696">
        <v>46</v>
      </c>
      <c r="D1696">
        <v>45</v>
      </c>
      <c r="E1696">
        <f t="shared" si="104"/>
        <v>1</v>
      </c>
      <c r="F1696" t="s">
        <v>2121</v>
      </c>
      <c r="G1696" t="str">
        <f>IFERROR(VLOOKUP($A1696,Sheet2!$A$2:$C$397,2,FALSE),"C")</f>
        <v>B</v>
      </c>
      <c r="H1696">
        <f>IFERROR(VLOOKUP($A1696,Sheet2!$A$2:$C$397,3,FALSE),0)</f>
        <v>-0.90473683999999999</v>
      </c>
      <c r="I1696">
        <f>VLOOKUP($G1696,Sheet2!$F$4:$G$16,2,FALSE)</f>
        <v>3</v>
      </c>
      <c r="J1696">
        <f t="shared" si="105"/>
        <v>45.547631580000001</v>
      </c>
      <c r="K1696">
        <f t="shared" si="106"/>
        <v>45.452368419999999</v>
      </c>
      <c r="L1696">
        <f t="shared" si="107"/>
        <v>9.526316000000179E-2</v>
      </c>
    </row>
    <row r="1697" spans="1:12" x14ac:dyDescent="0.3">
      <c r="A1697" t="s">
        <v>7</v>
      </c>
      <c r="B1697" t="s">
        <v>2120</v>
      </c>
      <c r="C1697">
        <v>57</v>
      </c>
      <c r="D1697">
        <v>43</v>
      </c>
      <c r="E1697">
        <f t="shared" si="104"/>
        <v>14</v>
      </c>
      <c r="F1697" t="s">
        <v>2121</v>
      </c>
      <c r="G1697" t="str">
        <f>IFERROR(VLOOKUP($A1697,Sheet2!$A$2:$C$397,2,FALSE),"C")</f>
        <v>C+</v>
      </c>
      <c r="H1697">
        <f>IFERROR(VLOOKUP($A1697,Sheet2!$A$2:$C$397,3,FALSE),0)</f>
        <v>-1.4892512</v>
      </c>
      <c r="I1697">
        <f>VLOOKUP($G1697,Sheet2!$F$4:$G$16,2,FALSE)</f>
        <v>2.2999999999999998</v>
      </c>
      <c r="J1697">
        <f t="shared" si="105"/>
        <v>56.255374400000001</v>
      </c>
      <c r="K1697">
        <f t="shared" si="106"/>
        <v>43.744625599999999</v>
      </c>
      <c r="L1697">
        <f t="shared" si="107"/>
        <v>12.510748800000002</v>
      </c>
    </row>
    <row r="1698" spans="1:12" x14ac:dyDescent="0.3">
      <c r="A1698" t="s">
        <v>10</v>
      </c>
      <c r="B1698" t="s">
        <v>2120</v>
      </c>
      <c r="C1698">
        <v>43</v>
      </c>
      <c r="D1698">
        <v>45</v>
      </c>
      <c r="E1698">
        <f t="shared" si="104"/>
        <v>-2</v>
      </c>
      <c r="F1698" t="s">
        <v>2121</v>
      </c>
      <c r="G1698" t="str">
        <f>IFERROR(VLOOKUP($A1698,Sheet2!$A$2:$C$397,2,FALSE),"C")</f>
        <v>B+</v>
      </c>
      <c r="H1698">
        <f>IFERROR(VLOOKUP($A1698,Sheet2!$A$2:$C$397,3,FALSE),0)</f>
        <v>0.59550000000000003</v>
      </c>
      <c r="I1698">
        <f>VLOOKUP($G1698,Sheet2!$F$4:$G$16,2,FALSE)</f>
        <v>3.3</v>
      </c>
      <c r="J1698">
        <f t="shared" si="105"/>
        <v>43.297750000000001</v>
      </c>
      <c r="K1698">
        <f t="shared" si="106"/>
        <v>44.702249999999999</v>
      </c>
      <c r="L1698">
        <f t="shared" si="107"/>
        <v>-1.4044999999999987</v>
      </c>
    </row>
    <row r="1699" spans="1:12" x14ac:dyDescent="0.3">
      <c r="A1699" t="s">
        <v>10</v>
      </c>
      <c r="B1699" s="2">
        <v>43374</v>
      </c>
      <c r="C1699">
        <v>43</v>
      </c>
      <c r="D1699">
        <v>55</v>
      </c>
      <c r="E1699">
        <f t="shared" si="104"/>
        <v>-12</v>
      </c>
      <c r="F1699" t="s">
        <v>2121</v>
      </c>
      <c r="G1699" t="str">
        <f>IFERROR(VLOOKUP($A1699,Sheet2!$A$2:$C$397,2,FALSE),"C")</f>
        <v>B+</v>
      </c>
      <c r="H1699">
        <f>IFERROR(VLOOKUP($A1699,Sheet2!$A$2:$C$397,3,FALSE),0)</f>
        <v>0.59550000000000003</v>
      </c>
      <c r="I1699">
        <f>VLOOKUP($G1699,Sheet2!$F$4:$G$16,2,FALSE)</f>
        <v>3.3</v>
      </c>
      <c r="J1699">
        <f t="shared" ref="J1699:J1710" si="108">IF(OR($F1699="Bush",$F1699="Trump"),C1699+(H1699/2),C1699-(H1699/2))</f>
        <v>43.297750000000001</v>
      </c>
      <c r="K1699">
        <f t="shared" ref="K1699:K1710" si="109">IF(OR($F1699="Bush",$F1699="Trump"),D1699-(H1699/2),D1699+(H1699/2))</f>
        <v>54.702249999999999</v>
      </c>
      <c r="L1699">
        <f t="shared" ref="L1699:L1710" si="110">J1699-K1699</f>
        <v>-11.404499999999999</v>
      </c>
    </row>
    <row r="1700" spans="1:12" x14ac:dyDescent="0.3">
      <c r="A1700" t="s">
        <v>16</v>
      </c>
      <c r="B1700" s="2">
        <v>43376</v>
      </c>
      <c r="C1700">
        <v>46</v>
      </c>
      <c r="D1700">
        <v>51</v>
      </c>
      <c r="E1700">
        <f t="shared" si="104"/>
        <v>-5</v>
      </c>
      <c r="F1700" t="s">
        <v>2121</v>
      </c>
      <c r="G1700" t="str">
        <f>IFERROR(VLOOKUP($A1700,Sheet2!$A$2:$C$397,2,FALSE),"C")</f>
        <v>B</v>
      </c>
      <c r="H1700">
        <f>IFERROR(VLOOKUP($A1700,Sheet2!$A$2:$C$397,3,FALSE),0)</f>
        <v>0.26403360999999997</v>
      </c>
      <c r="I1700">
        <f>VLOOKUP($G1700,Sheet2!$F$4:$G$16,2,FALSE)</f>
        <v>3</v>
      </c>
      <c r="J1700">
        <f t="shared" si="108"/>
        <v>46.132016804999999</v>
      </c>
      <c r="K1700">
        <f t="shared" si="109"/>
        <v>50.867983195000001</v>
      </c>
      <c r="L1700">
        <f t="shared" si="110"/>
        <v>-4.7359663900000015</v>
      </c>
    </row>
    <row r="1701" spans="1:12" x14ac:dyDescent="0.3">
      <c r="A1701" t="s">
        <v>16</v>
      </c>
      <c r="B1701" s="2">
        <v>43377</v>
      </c>
      <c r="C1701">
        <v>44</v>
      </c>
      <c r="D1701">
        <v>54</v>
      </c>
      <c r="E1701">
        <f t="shared" si="104"/>
        <v>-10</v>
      </c>
      <c r="F1701" t="s">
        <v>2121</v>
      </c>
      <c r="G1701" t="str">
        <f>IFERROR(VLOOKUP($A1701,Sheet2!$A$2:$C$397,2,FALSE),"C")</f>
        <v>B</v>
      </c>
      <c r="H1701">
        <f>IFERROR(VLOOKUP($A1701,Sheet2!$A$2:$C$397,3,FALSE),0)</f>
        <v>0.26403360999999997</v>
      </c>
      <c r="I1701">
        <f>VLOOKUP($G1701,Sheet2!$F$4:$G$16,2,FALSE)</f>
        <v>3</v>
      </c>
      <c r="J1701">
        <f t="shared" si="108"/>
        <v>44.132016804999999</v>
      </c>
      <c r="K1701">
        <f t="shared" si="109"/>
        <v>53.867983195000001</v>
      </c>
      <c r="L1701">
        <f t="shared" si="110"/>
        <v>-9.7359663900000015</v>
      </c>
    </row>
    <row r="1702" spans="1:12" x14ac:dyDescent="0.3">
      <c r="A1702" t="s">
        <v>386</v>
      </c>
      <c r="B1702" s="2">
        <v>43377</v>
      </c>
      <c r="C1702">
        <v>43</v>
      </c>
      <c r="D1702">
        <v>50</v>
      </c>
      <c r="E1702">
        <f t="shared" si="104"/>
        <v>-7</v>
      </c>
      <c r="F1702" t="s">
        <v>2121</v>
      </c>
      <c r="G1702" t="str">
        <f>IFERROR(VLOOKUP($A1702,Sheet2!$A$2:$C$397,2,FALSE),"C")</f>
        <v>B+</v>
      </c>
      <c r="H1702">
        <f>IFERROR(VLOOKUP($A1702,Sheet2!$A$2:$C$397,3,FALSE),0)</f>
        <v>-0.6</v>
      </c>
      <c r="I1702">
        <f>VLOOKUP($G1702,Sheet2!$F$4:$G$16,2,FALSE)</f>
        <v>3.3</v>
      </c>
      <c r="J1702">
        <f t="shared" si="108"/>
        <v>42.7</v>
      </c>
      <c r="K1702">
        <f t="shared" si="109"/>
        <v>50.3</v>
      </c>
      <c r="L1702">
        <f t="shared" si="110"/>
        <v>-7.5999999999999943</v>
      </c>
    </row>
    <row r="1703" spans="1:12" x14ac:dyDescent="0.3">
      <c r="A1703" t="s">
        <v>254</v>
      </c>
      <c r="B1703" s="2">
        <v>43378</v>
      </c>
      <c r="C1703">
        <v>49</v>
      </c>
      <c r="D1703">
        <v>51</v>
      </c>
      <c r="E1703">
        <f t="shared" si="104"/>
        <v>-2</v>
      </c>
      <c r="F1703" t="s">
        <v>2121</v>
      </c>
      <c r="G1703" t="str">
        <f>IFERROR(VLOOKUP($A1703,Sheet2!$A$2:$C$397,2,FALSE),"C")</f>
        <v>C+</v>
      </c>
      <c r="H1703">
        <f>IFERROR(VLOOKUP($A1703,Sheet2!$A$2:$C$397,3,FALSE),0)</f>
        <v>-1.5215757999999999</v>
      </c>
      <c r="I1703">
        <f>VLOOKUP($G1703,Sheet2!$F$4:$G$16,2,FALSE)</f>
        <v>2.2999999999999998</v>
      </c>
      <c r="J1703">
        <f t="shared" si="108"/>
        <v>48.239212100000003</v>
      </c>
      <c r="K1703">
        <f t="shared" si="109"/>
        <v>51.760787899999997</v>
      </c>
      <c r="L1703">
        <f t="shared" si="110"/>
        <v>-3.5215757999999937</v>
      </c>
    </row>
    <row r="1704" spans="1:12" x14ac:dyDescent="0.3">
      <c r="A1704" t="s">
        <v>16</v>
      </c>
      <c r="B1704" s="2">
        <v>43379</v>
      </c>
      <c r="C1704">
        <v>44</v>
      </c>
      <c r="D1704">
        <v>54</v>
      </c>
      <c r="E1704">
        <f t="shared" si="104"/>
        <v>-10</v>
      </c>
      <c r="F1704" t="s">
        <v>2121</v>
      </c>
      <c r="G1704" t="str">
        <f>IFERROR(VLOOKUP($A1704,Sheet2!$A$2:$C$397,2,FALSE),"C")</f>
        <v>B</v>
      </c>
      <c r="H1704">
        <f>IFERROR(VLOOKUP($A1704,Sheet2!$A$2:$C$397,3,FALSE),0)</f>
        <v>0.26403360999999997</v>
      </c>
      <c r="I1704">
        <f>VLOOKUP($G1704,Sheet2!$F$4:$G$16,2,FALSE)</f>
        <v>3</v>
      </c>
      <c r="J1704">
        <f t="shared" si="108"/>
        <v>44.132016804999999</v>
      </c>
      <c r="K1704">
        <f t="shared" si="109"/>
        <v>53.867983195000001</v>
      </c>
      <c r="L1704">
        <f t="shared" si="110"/>
        <v>-9.7359663900000015</v>
      </c>
    </row>
    <row r="1705" spans="1:12" x14ac:dyDescent="0.3">
      <c r="A1705" t="s">
        <v>16</v>
      </c>
      <c r="B1705" s="2">
        <v>43380</v>
      </c>
      <c r="C1705">
        <v>44</v>
      </c>
      <c r="D1705">
        <v>53</v>
      </c>
      <c r="E1705">
        <f t="shared" si="104"/>
        <v>-9</v>
      </c>
      <c r="F1705" t="s">
        <v>2121</v>
      </c>
      <c r="G1705" t="str">
        <f>IFERROR(VLOOKUP($A1705,Sheet2!$A$2:$C$397,2,FALSE),"C")</f>
        <v>B</v>
      </c>
      <c r="H1705">
        <f>IFERROR(VLOOKUP($A1705,Sheet2!$A$2:$C$397,3,FALSE),0)</f>
        <v>0.26403360999999997</v>
      </c>
      <c r="I1705">
        <f>VLOOKUP($G1705,Sheet2!$F$4:$G$16,2,FALSE)</f>
        <v>3</v>
      </c>
      <c r="J1705">
        <f t="shared" si="108"/>
        <v>44.132016804999999</v>
      </c>
      <c r="K1705">
        <f t="shared" si="109"/>
        <v>52.867983195000001</v>
      </c>
      <c r="L1705">
        <f t="shared" si="110"/>
        <v>-8.7359663900000015</v>
      </c>
    </row>
    <row r="1706" spans="1:12" x14ac:dyDescent="0.3">
      <c r="A1706" t="s">
        <v>377</v>
      </c>
      <c r="B1706" s="2">
        <v>43380</v>
      </c>
      <c r="C1706">
        <v>43</v>
      </c>
      <c r="D1706">
        <v>52</v>
      </c>
      <c r="E1706">
        <f t="shared" si="104"/>
        <v>-9</v>
      </c>
      <c r="F1706" t="s">
        <v>2121</v>
      </c>
      <c r="G1706" t="str">
        <f>IFERROR(VLOOKUP($A1706,Sheet2!$A$2:$C$397,2,FALSE),"C")</f>
        <v>A-</v>
      </c>
      <c r="H1706">
        <f>IFERROR(VLOOKUP($A1706,Sheet2!$A$2:$C$397,3,FALSE),0)</f>
        <v>-7.1428569999999997E-2</v>
      </c>
      <c r="I1706">
        <f>VLOOKUP($G1706,Sheet2!$F$4:$G$16,2,FALSE)</f>
        <v>3.7</v>
      </c>
      <c r="J1706">
        <f t="shared" si="108"/>
        <v>42.964285715000003</v>
      </c>
      <c r="K1706">
        <f t="shared" si="109"/>
        <v>52.035714284999997</v>
      </c>
      <c r="L1706">
        <f t="shared" si="110"/>
        <v>-9.0714285699999948</v>
      </c>
    </row>
    <row r="1707" spans="1:12" x14ac:dyDescent="0.3">
      <c r="A1707" t="s">
        <v>0</v>
      </c>
      <c r="B1707" s="2">
        <v>43380</v>
      </c>
      <c r="C1707">
        <v>43</v>
      </c>
      <c r="D1707">
        <v>53</v>
      </c>
      <c r="E1707">
        <f t="shared" si="104"/>
        <v>-10</v>
      </c>
      <c r="F1707" t="s">
        <v>2121</v>
      </c>
      <c r="G1707" t="str">
        <f>IFERROR(VLOOKUP($A1707,Sheet2!$A$2:$C$397,2,FALSE),"C")</f>
        <v>B</v>
      </c>
      <c r="H1707">
        <f>IFERROR(VLOOKUP($A1707,Sheet2!$A$2:$C$397,3,FALSE),0)</f>
        <v>-0.90473683999999999</v>
      </c>
      <c r="I1707">
        <f>VLOOKUP($G1707,Sheet2!$F$4:$G$16,2,FALSE)</f>
        <v>3</v>
      </c>
      <c r="J1707">
        <f t="shared" si="108"/>
        <v>42.547631580000001</v>
      </c>
      <c r="K1707">
        <f t="shared" si="109"/>
        <v>53.452368419999999</v>
      </c>
      <c r="L1707">
        <f t="shared" si="110"/>
        <v>-10.904736839999998</v>
      </c>
    </row>
    <row r="1708" spans="1:12" x14ac:dyDescent="0.3">
      <c r="A1708" t="s">
        <v>16</v>
      </c>
      <c r="B1708" s="2">
        <v>43381</v>
      </c>
      <c r="C1708">
        <v>44</v>
      </c>
      <c r="D1708">
        <v>53</v>
      </c>
      <c r="E1708">
        <f t="shared" si="104"/>
        <v>-9</v>
      </c>
      <c r="F1708" t="s">
        <v>2121</v>
      </c>
      <c r="G1708" t="str">
        <f>IFERROR(VLOOKUP($A1708,Sheet2!$A$2:$C$397,2,FALSE),"C")</f>
        <v>B</v>
      </c>
      <c r="H1708">
        <f>IFERROR(VLOOKUP($A1708,Sheet2!$A$2:$C$397,3,FALSE),0)</f>
        <v>0.26403360999999997</v>
      </c>
      <c r="I1708">
        <f>VLOOKUP($G1708,Sheet2!$F$4:$G$16,2,FALSE)</f>
        <v>3</v>
      </c>
      <c r="J1708">
        <f t="shared" si="108"/>
        <v>44.132016804999999</v>
      </c>
      <c r="K1708">
        <f t="shared" si="109"/>
        <v>52.867983195000001</v>
      </c>
      <c r="L1708">
        <f t="shared" si="110"/>
        <v>-8.7359663900000015</v>
      </c>
    </row>
    <row r="1709" spans="1:12" x14ac:dyDescent="0.3">
      <c r="A1709" t="s">
        <v>7</v>
      </c>
      <c r="B1709" s="2">
        <v>43381</v>
      </c>
      <c r="C1709">
        <v>51</v>
      </c>
      <c r="D1709">
        <v>47</v>
      </c>
      <c r="E1709">
        <f t="shared" si="104"/>
        <v>4</v>
      </c>
      <c r="F1709" t="s">
        <v>2121</v>
      </c>
      <c r="G1709" t="str">
        <f>IFERROR(VLOOKUP($A1709,Sheet2!$A$2:$C$397,2,FALSE),"C")</f>
        <v>C+</v>
      </c>
      <c r="H1709">
        <f>IFERROR(VLOOKUP($A1709,Sheet2!$A$2:$C$397,3,FALSE),0)</f>
        <v>-1.4892512</v>
      </c>
      <c r="I1709">
        <f>VLOOKUP($G1709,Sheet2!$F$4:$G$16,2,FALSE)</f>
        <v>2.2999999999999998</v>
      </c>
      <c r="J1709">
        <f t="shared" si="108"/>
        <v>50.255374400000001</v>
      </c>
      <c r="K1709">
        <f t="shared" si="109"/>
        <v>47.744625599999999</v>
      </c>
      <c r="L1709">
        <f t="shared" si="110"/>
        <v>2.5107488000000018</v>
      </c>
    </row>
    <row r="1710" spans="1:12" x14ac:dyDescent="0.3">
      <c r="A1710" t="s">
        <v>10</v>
      </c>
      <c r="B1710" s="2">
        <v>43381</v>
      </c>
      <c r="C1710">
        <v>42</v>
      </c>
      <c r="D1710">
        <v>57</v>
      </c>
      <c r="E1710">
        <f t="shared" si="104"/>
        <v>-15</v>
      </c>
      <c r="F1710" t="s">
        <v>2121</v>
      </c>
      <c r="G1710" t="str">
        <f>IFERROR(VLOOKUP($A1710,Sheet2!$A$2:$C$397,2,FALSE),"C")</f>
        <v>B+</v>
      </c>
      <c r="H1710">
        <f>IFERROR(VLOOKUP($A1710,Sheet2!$A$2:$C$397,3,FALSE),0)</f>
        <v>0.59550000000000003</v>
      </c>
      <c r="I1710">
        <f>VLOOKUP($G1710,Sheet2!$F$4:$G$16,2,FALSE)</f>
        <v>3.3</v>
      </c>
      <c r="J1710">
        <f t="shared" si="108"/>
        <v>42.297750000000001</v>
      </c>
      <c r="K1710">
        <f t="shared" si="109"/>
        <v>56.702249999999999</v>
      </c>
      <c r="L1710">
        <f t="shared" si="110"/>
        <v>-14.404499999999999</v>
      </c>
    </row>
    <row r="1711" spans="1:12" x14ac:dyDescent="0.3">
      <c r="A1711" t="s">
        <v>16</v>
      </c>
      <c r="B1711" s="2">
        <v>43382</v>
      </c>
      <c r="C1711">
        <v>43</v>
      </c>
      <c r="D1711">
        <v>53</v>
      </c>
      <c r="E1711">
        <f t="shared" si="104"/>
        <v>-10</v>
      </c>
      <c r="F1711" t="s">
        <v>2121</v>
      </c>
      <c r="G1711" t="str">
        <f>IFERROR(VLOOKUP($A1711,Sheet2!$A$2:$C$397,2,FALSE),"C")</f>
        <v>B</v>
      </c>
      <c r="H1711">
        <f>IFERROR(VLOOKUP($A1711,Sheet2!$A$2:$C$397,3,FALSE),0)</f>
        <v>0.26403360999999997</v>
      </c>
      <c r="I1711">
        <f>VLOOKUP($G1711,Sheet2!$F$4:$G$16,2,FALSE)</f>
        <v>3</v>
      </c>
      <c r="J1711">
        <f t="shared" ref="J1711:J1722" si="111">IF(OR($F1711="Bush",$F1711="Trump"),C1711+(H1711/2),C1711-(H1711/2))</f>
        <v>43.132016804999999</v>
      </c>
      <c r="K1711">
        <f t="shared" ref="K1711:K1722" si="112">IF(OR($F1711="Bush",$F1711="Trump"),D1711-(H1711/2),D1711+(H1711/2))</f>
        <v>52.867983195000001</v>
      </c>
      <c r="L1711">
        <f t="shared" ref="L1711:L1722" si="113">J1711-K1711</f>
        <v>-9.7359663900000015</v>
      </c>
    </row>
    <row r="1712" spans="1:12" x14ac:dyDescent="0.3">
      <c r="A1712" t="s">
        <v>7</v>
      </c>
      <c r="B1712" s="2">
        <v>43382</v>
      </c>
      <c r="C1712">
        <v>49</v>
      </c>
      <c r="D1712">
        <v>49</v>
      </c>
      <c r="E1712">
        <f t="shared" si="104"/>
        <v>0</v>
      </c>
      <c r="F1712" t="s">
        <v>2121</v>
      </c>
      <c r="G1712" t="str">
        <f>IFERROR(VLOOKUP($A1712,Sheet2!$A$2:$C$397,2,FALSE),"C")</f>
        <v>C+</v>
      </c>
      <c r="H1712">
        <f>IFERROR(VLOOKUP($A1712,Sheet2!$A$2:$C$397,3,FALSE),0)</f>
        <v>-1.4892512</v>
      </c>
      <c r="I1712">
        <f>VLOOKUP($G1712,Sheet2!$F$4:$G$16,2,FALSE)</f>
        <v>2.2999999999999998</v>
      </c>
      <c r="J1712">
        <f t="shared" si="111"/>
        <v>48.255374400000001</v>
      </c>
      <c r="K1712">
        <f t="shared" si="112"/>
        <v>49.744625599999999</v>
      </c>
      <c r="L1712">
        <f t="shared" si="113"/>
        <v>-1.4892511999999982</v>
      </c>
    </row>
    <row r="1713" spans="1:12" x14ac:dyDescent="0.3">
      <c r="A1713" t="s">
        <v>132</v>
      </c>
      <c r="B1713" s="2">
        <v>43380</v>
      </c>
      <c r="C1713">
        <v>41</v>
      </c>
      <c r="D1713">
        <v>56</v>
      </c>
      <c r="E1713">
        <f t="shared" si="104"/>
        <v>-15</v>
      </c>
      <c r="F1713" t="s">
        <v>2121</v>
      </c>
      <c r="G1713" t="str">
        <f>IFERROR(VLOOKUP($A1713,Sheet2!$A$2:$C$397,2,FALSE),"C")</f>
        <v>B-</v>
      </c>
      <c r="H1713">
        <f>IFERROR(VLOOKUP($A1713,Sheet2!$A$2:$C$397,3,FALSE),0)</f>
        <v>0.57263158000000003</v>
      </c>
      <c r="I1713">
        <f>VLOOKUP($G1713,Sheet2!$F$4:$G$16,2,FALSE)</f>
        <v>2.7</v>
      </c>
      <c r="J1713">
        <f t="shared" si="111"/>
        <v>41.286315790000003</v>
      </c>
      <c r="K1713">
        <f t="shared" si="112"/>
        <v>55.713684209999997</v>
      </c>
      <c r="L1713">
        <f t="shared" si="113"/>
        <v>-14.427368419999993</v>
      </c>
    </row>
    <row r="1714" spans="1:12" x14ac:dyDescent="0.3">
      <c r="A1714" t="s">
        <v>132</v>
      </c>
      <c r="B1714" s="2">
        <v>43374</v>
      </c>
      <c r="C1714">
        <v>43</v>
      </c>
      <c r="D1714">
        <v>51</v>
      </c>
      <c r="E1714">
        <f t="shared" si="104"/>
        <v>-8</v>
      </c>
      <c r="F1714" t="s">
        <v>2121</v>
      </c>
      <c r="G1714" t="str">
        <f>IFERROR(VLOOKUP($A1714,Sheet2!$A$2:$C$397,2,FALSE),"C")</f>
        <v>B-</v>
      </c>
      <c r="H1714">
        <f>IFERROR(VLOOKUP($A1714,Sheet2!$A$2:$C$397,3,FALSE),0)</f>
        <v>0.57263158000000003</v>
      </c>
      <c r="I1714">
        <f>VLOOKUP($G1714,Sheet2!$F$4:$G$16,2,FALSE)</f>
        <v>2.7</v>
      </c>
      <c r="J1714">
        <f t="shared" si="111"/>
        <v>43.286315790000003</v>
      </c>
      <c r="K1714">
        <f t="shared" si="112"/>
        <v>50.713684209999997</v>
      </c>
      <c r="L1714">
        <f t="shared" si="113"/>
        <v>-7.4273684199999934</v>
      </c>
    </row>
    <row r="1715" spans="1:12" x14ac:dyDescent="0.3">
      <c r="A1715" t="s">
        <v>16</v>
      </c>
      <c r="B1715" s="2">
        <v>43384</v>
      </c>
      <c r="C1715">
        <v>45</v>
      </c>
      <c r="D1715">
        <v>52</v>
      </c>
      <c r="E1715">
        <f t="shared" si="104"/>
        <v>-7</v>
      </c>
      <c r="F1715" t="s">
        <v>2121</v>
      </c>
      <c r="G1715" t="str">
        <f>IFERROR(VLOOKUP($A1715,Sheet2!$A$2:$C$397,2,FALSE),"C")</f>
        <v>B</v>
      </c>
      <c r="H1715">
        <f>IFERROR(VLOOKUP($A1715,Sheet2!$A$2:$C$397,3,FALSE),0)</f>
        <v>0.26403360999999997</v>
      </c>
      <c r="I1715">
        <f>VLOOKUP($G1715,Sheet2!$F$4:$G$16,2,FALSE)</f>
        <v>3</v>
      </c>
      <c r="J1715">
        <f t="shared" si="111"/>
        <v>45.132016804999999</v>
      </c>
      <c r="K1715">
        <f t="shared" si="112"/>
        <v>51.867983195000001</v>
      </c>
      <c r="L1715">
        <f t="shared" si="113"/>
        <v>-6.7359663900000015</v>
      </c>
    </row>
    <row r="1716" spans="1:12" x14ac:dyDescent="0.3">
      <c r="A1716" t="s">
        <v>16</v>
      </c>
      <c r="B1716" s="2">
        <v>43383</v>
      </c>
      <c r="C1716">
        <v>44</v>
      </c>
      <c r="D1716">
        <v>54</v>
      </c>
      <c r="E1716">
        <f t="shared" si="104"/>
        <v>-10</v>
      </c>
      <c r="F1716" t="s">
        <v>2121</v>
      </c>
      <c r="G1716" t="str">
        <f>IFERROR(VLOOKUP($A1716,Sheet2!$A$2:$C$397,2,FALSE),"C")</f>
        <v>B</v>
      </c>
      <c r="H1716">
        <f>IFERROR(VLOOKUP($A1716,Sheet2!$A$2:$C$397,3,FALSE),0)</f>
        <v>0.26403360999999997</v>
      </c>
      <c r="I1716">
        <f>VLOOKUP($G1716,Sheet2!$F$4:$G$16,2,FALSE)</f>
        <v>3</v>
      </c>
      <c r="J1716">
        <f t="shared" si="111"/>
        <v>44.132016804999999</v>
      </c>
      <c r="K1716">
        <f t="shared" si="112"/>
        <v>53.867983195000001</v>
      </c>
      <c r="L1716">
        <f t="shared" si="113"/>
        <v>-9.7359663900000015</v>
      </c>
    </row>
    <row r="1717" spans="1:12" x14ac:dyDescent="0.3">
      <c r="A1717" t="s">
        <v>10</v>
      </c>
      <c r="B1717" s="2">
        <v>43382</v>
      </c>
      <c r="C1717">
        <v>42</v>
      </c>
      <c r="D1717">
        <v>57</v>
      </c>
      <c r="E1717">
        <f t="shared" si="104"/>
        <v>-15</v>
      </c>
      <c r="F1717" t="s">
        <v>2121</v>
      </c>
      <c r="G1717" t="str">
        <f>IFERROR(VLOOKUP($A1717,Sheet2!$A$2:$C$397,2,FALSE),"C")</f>
        <v>B+</v>
      </c>
      <c r="H1717">
        <f>IFERROR(VLOOKUP($A1717,Sheet2!$A$2:$C$397,3,FALSE),0)</f>
        <v>0.59550000000000003</v>
      </c>
      <c r="I1717">
        <f>VLOOKUP($G1717,Sheet2!$F$4:$G$16,2,FALSE)</f>
        <v>3.3</v>
      </c>
      <c r="J1717">
        <f t="shared" si="111"/>
        <v>42.297750000000001</v>
      </c>
      <c r="K1717">
        <f t="shared" si="112"/>
        <v>56.702249999999999</v>
      </c>
      <c r="L1717">
        <f t="shared" si="113"/>
        <v>-14.404499999999999</v>
      </c>
    </row>
    <row r="1718" spans="1:12" x14ac:dyDescent="0.3">
      <c r="A1718" t="s">
        <v>2235</v>
      </c>
      <c r="B1718" s="2">
        <v>43366</v>
      </c>
      <c r="C1718">
        <v>42</v>
      </c>
      <c r="D1718">
        <v>56</v>
      </c>
      <c r="E1718">
        <f t="shared" si="104"/>
        <v>-14</v>
      </c>
      <c r="F1718" t="s">
        <v>2121</v>
      </c>
      <c r="G1718" t="str">
        <f>IFERROR(VLOOKUP($A1718,Sheet2!$A$2:$C$397,2,FALSE),"C")</f>
        <v>C</v>
      </c>
      <c r="H1718">
        <f>IFERROR(VLOOKUP($A1718,Sheet2!$A$2:$C$397,3,FALSE),0)</f>
        <v>0</v>
      </c>
      <c r="I1718">
        <f>VLOOKUP($G1718,Sheet2!$F$4:$G$16,2,FALSE)</f>
        <v>2</v>
      </c>
      <c r="J1718">
        <f t="shared" si="111"/>
        <v>42</v>
      </c>
      <c r="K1718">
        <f t="shared" si="112"/>
        <v>56</v>
      </c>
      <c r="L1718">
        <f t="shared" si="113"/>
        <v>-14</v>
      </c>
    </row>
    <row r="1719" spans="1:12" x14ac:dyDescent="0.3">
      <c r="A1719" t="s">
        <v>254</v>
      </c>
      <c r="B1719" s="2">
        <v>43385</v>
      </c>
      <c r="C1719">
        <v>46</v>
      </c>
      <c r="D1719">
        <v>54</v>
      </c>
      <c r="E1719">
        <f t="shared" si="104"/>
        <v>-8</v>
      </c>
      <c r="F1719" t="s">
        <v>2121</v>
      </c>
      <c r="G1719" t="str">
        <f>IFERROR(VLOOKUP($A1719,Sheet2!$A$2:$C$397,2,FALSE),"C")</f>
        <v>C+</v>
      </c>
      <c r="H1719">
        <f>IFERROR(VLOOKUP($A1719,Sheet2!$A$2:$C$397,3,FALSE),0)</f>
        <v>-1.5215757999999999</v>
      </c>
      <c r="I1719">
        <f>VLOOKUP($G1719,Sheet2!$F$4:$G$16,2,FALSE)</f>
        <v>2.2999999999999998</v>
      </c>
      <c r="J1719">
        <f t="shared" si="111"/>
        <v>45.239212100000003</v>
      </c>
      <c r="K1719">
        <f t="shared" si="112"/>
        <v>54.760787899999997</v>
      </c>
      <c r="L1719">
        <f t="shared" si="113"/>
        <v>-9.5215757999999937</v>
      </c>
    </row>
    <row r="1720" spans="1:12" x14ac:dyDescent="0.3">
      <c r="A1720" t="s">
        <v>13</v>
      </c>
      <c r="B1720" s="2">
        <v>43384</v>
      </c>
      <c r="C1720">
        <v>43</v>
      </c>
      <c r="D1720">
        <v>53</v>
      </c>
      <c r="E1720">
        <f t="shared" si="104"/>
        <v>-10</v>
      </c>
      <c r="F1720" t="s">
        <v>2121</v>
      </c>
      <c r="G1720" t="str">
        <f>IFERROR(VLOOKUP($A1720,Sheet2!$A$2:$C$397,2,FALSE),"C")</f>
        <v>A+</v>
      </c>
      <c r="H1720">
        <f>IFERROR(VLOOKUP($A1720,Sheet2!$A$2:$C$397,3,FALSE),0)</f>
        <v>0.61341175999999997</v>
      </c>
      <c r="I1720">
        <f>VLOOKUP($G1720,Sheet2!$F$4:$G$16,2,FALSE)</f>
        <v>4</v>
      </c>
      <c r="J1720">
        <f t="shared" si="111"/>
        <v>43.306705880000003</v>
      </c>
      <c r="K1720">
        <f t="shared" si="112"/>
        <v>52.693294119999997</v>
      </c>
      <c r="L1720">
        <f t="shared" si="113"/>
        <v>-9.3865882399999947</v>
      </c>
    </row>
    <row r="1721" spans="1:12" x14ac:dyDescent="0.3">
      <c r="A1721" t="s">
        <v>7</v>
      </c>
      <c r="B1721" s="2">
        <v>43387</v>
      </c>
      <c r="C1721">
        <v>51</v>
      </c>
      <c r="D1721">
        <v>49</v>
      </c>
      <c r="E1721">
        <f t="shared" si="104"/>
        <v>2</v>
      </c>
      <c r="F1721" t="s">
        <v>2121</v>
      </c>
      <c r="G1721" t="str">
        <f>IFERROR(VLOOKUP($A1721,Sheet2!$A$2:$C$397,2,FALSE),"C")</f>
        <v>C+</v>
      </c>
      <c r="H1721">
        <f>IFERROR(VLOOKUP($A1721,Sheet2!$A$2:$C$397,3,FALSE),0)</f>
        <v>-1.4892512</v>
      </c>
      <c r="I1721">
        <f>VLOOKUP($G1721,Sheet2!$F$4:$G$16,2,FALSE)</f>
        <v>2.2999999999999998</v>
      </c>
      <c r="J1721">
        <f t="shared" si="111"/>
        <v>50.255374400000001</v>
      </c>
      <c r="K1721">
        <f t="shared" si="112"/>
        <v>49.744625599999999</v>
      </c>
      <c r="L1721">
        <f t="shared" si="113"/>
        <v>0.51074880000000178</v>
      </c>
    </row>
    <row r="1722" spans="1:12" x14ac:dyDescent="0.3">
      <c r="A1722" t="s">
        <v>0</v>
      </c>
      <c r="B1722" s="2">
        <v>43387</v>
      </c>
      <c r="C1722">
        <v>44</v>
      </c>
      <c r="D1722">
        <v>51</v>
      </c>
      <c r="E1722">
        <f t="shared" si="104"/>
        <v>-7</v>
      </c>
      <c r="F1722" t="s">
        <v>2121</v>
      </c>
      <c r="G1722" t="str">
        <f>IFERROR(VLOOKUP($A1722,Sheet2!$A$2:$C$397,2,FALSE),"C")</f>
        <v>B</v>
      </c>
      <c r="H1722">
        <f>IFERROR(VLOOKUP($A1722,Sheet2!$A$2:$C$397,3,FALSE),0)</f>
        <v>-0.90473683999999999</v>
      </c>
      <c r="I1722">
        <f>VLOOKUP($G1722,Sheet2!$F$4:$G$16,2,FALSE)</f>
        <v>3</v>
      </c>
      <c r="J1722">
        <f t="shared" si="111"/>
        <v>43.547631580000001</v>
      </c>
      <c r="K1722">
        <f t="shared" si="112"/>
        <v>51.452368419999999</v>
      </c>
      <c r="L1722">
        <f t="shared" si="113"/>
        <v>-7.9047368399999982</v>
      </c>
    </row>
    <row r="1723" spans="1:12" x14ac:dyDescent="0.3">
      <c r="A1723" t="s">
        <v>29</v>
      </c>
      <c r="B1723" s="2">
        <v>43380</v>
      </c>
      <c r="C1723">
        <v>41</v>
      </c>
      <c r="D1723">
        <v>49</v>
      </c>
      <c r="E1723">
        <f t="shared" si="104"/>
        <v>-8</v>
      </c>
      <c r="F1723" t="s">
        <v>2121</v>
      </c>
      <c r="G1723" t="s">
        <v>1</v>
      </c>
      <c r="H1723">
        <f>IFERROR(VLOOKUP($A1723,Sheet2!$A$2:$C$397,3,FALSE),0)</f>
        <v>-1.4672940999999999</v>
      </c>
      <c r="I1723">
        <f>VLOOKUP($G1723,Sheet2!$F$4:$G$16,2,FALSE)</f>
        <v>4</v>
      </c>
      <c r="J1723">
        <f t="shared" ref="J1723:J1730" si="114">IF(OR($F1723="Bush",$F1723="Trump"),C1723+(H1723/2),C1723-(H1723/2))</f>
        <v>40.266352949999998</v>
      </c>
      <c r="K1723">
        <f t="shared" ref="K1723:K1730" si="115">IF(OR($F1723="Bush",$F1723="Trump"),D1723-(H1723/2),D1723+(H1723/2))</f>
        <v>49.733647050000002</v>
      </c>
      <c r="L1723">
        <f t="shared" ref="L1723:L1730" si="116">J1723-K1723</f>
        <v>-9.4672941000000037</v>
      </c>
    </row>
    <row r="1724" spans="1:12" x14ac:dyDescent="0.3">
      <c r="A1724" t="s">
        <v>16</v>
      </c>
      <c r="B1724" s="2">
        <v>43388</v>
      </c>
      <c r="C1724">
        <v>45</v>
      </c>
      <c r="D1724">
        <v>53</v>
      </c>
      <c r="E1724">
        <f t="shared" si="104"/>
        <v>-8</v>
      </c>
      <c r="F1724" t="s">
        <v>2121</v>
      </c>
      <c r="G1724" t="str">
        <f>IFERROR(VLOOKUP($A1724,Sheet2!$A$2:$C$397,2,FALSE),"C")</f>
        <v>B</v>
      </c>
      <c r="H1724">
        <f>IFERROR(VLOOKUP($A1724,Sheet2!$A$2:$C$397,3,FALSE),0)</f>
        <v>0.26403360999999997</v>
      </c>
      <c r="I1724">
        <f>VLOOKUP($G1724,Sheet2!$F$4:$G$16,2,FALSE)</f>
        <v>3</v>
      </c>
      <c r="J1724">
        <f t="shared" si="114"/>
        <v>45.132016804999999</v>
      </c>
      <c r="K1724">
        <f t="shared" si="115"/>
        <v>52.867983195000001</v>
      </c>
      <c r="L1724">
        <f t="shared" si="116"/>
        <v>-7.7359663900000015</v>
      </c>
    </row>
    <row r="1725" spans="1:12" x14ac:dyDescent="0.3">
      <c r="A1725" t="s">
        <v>16</v>
      </c>
      <c r="B1725" s="2">
        <v>43387</v>
      </c>
      <c r="C1725">
        <v>44</v>
      </c>
      <c r="D1725">
        <v>54</v>
      </c>
      <c r="E1725">
        <f t="shared" si="104"/>
        <v>-10</v>
      </c>
      <c r="F1725" t="s">
        <v>2121</v>
      </c>
      <c r="G1725" t="str">
        <f>IFERROR(VLOOKUP($A1725,Sheet2!$A$2:$C$397,2,FALSE),"C")</f>
        <v>B</v>
      </c>
      <c r="H1725">
        <f>IFERROR(VLOOKUP($A1725,Sheet2!$A$2:$C$397,3,FALSE),0)</f>
        <v>0.26403360999999997</v>
      </c>
      <c r="I1725">
        <f>VLOOKUP($G1725,Sheet2!$F$4:$G$16,2,FALSE)</f>
        <v>3</v>
      </c>
      <c r="J1725">
        <f t="shared" si="114"/>
        <v>44.132016804999999</v>
      </c>
      <c r="K1725">
        <f t="shared" si="115"/>
        <v>53.867983195000001</v>
      </c>
      <c r="L1725">
        <f t="shared" si="116"/>
        <v>-9.7359663900000015</v>
      </c>
    </row>
    <row r="1726" spans="1:12" x14ac:dyDescent="0.3">
      <c r="A1726" t="s">
        <v>16</v>
      </c>
      <c r="B1726" s="2">
        <v>43386</v>
      </c>
      <c r="C1726">
        <v>42</v>
      </c>
      <c r="D1726">
        <v>55</v>
      </c>
      <c r="E1726">
        <f t="shared" si="104"/>
        <v>-13</v>
      </c>
      <c r="F1726" t="s">
        <v>2121</v>
      </c>
      <c r="G1726" t="str">
        <f>IFERROR(VLOOKUP($A1726,Sheet2!$A$2:$C$397,2,FALSE),"C")</f>
        <v>B</v>
      </c>
      <c r="H1726">
        <f>IFERROR(VLOOKUP($A1726,Sheet2!$A$2:$C$397,3,FALSE),0)</f>
        <v>0.26403360999999997</v>
      </c>
      <c r="I1726">
        <f>VLOOKUP($G1726,Sheet2!$F$4:$G$16,2,FALSE)</f>
        <v>3</v>
      </c>
      <c r="J1726">
        <f t="shared" si="114"/>
        <v>42.132016804999999</v>
      </c>
      <c r="K1726">
        <f t="shared" si="115"/>
        <v>54.867983195000001</v>
      </c>
      <c r="L1726">
        <f t="shared" si="116"/>
        <v>-12.735966390000002</v>
      </c>
    </row>
    <row r="1727" spans="1:12" x14ac:dyDescent="0.3">
      <c r="A1727" t="s">
        <v>16</v>
      </c>
      <c r="B1727" s="2">
        <v>43389</v>
      </c>
      <c r="C1727">
        <v>44</v>
      </c>
      <c r="D1727">
        <v>54</v>
      </c>
      <c r="E1727">
        <f t="shared" si="104"/>
        <v>-10</v>
      </c>
      <c r="F1727" t="s">
        <v>2121</v>
      </c>
      <c r="G1727" t="str">
        <f>IFERROR(VLOOKUP($A1727,Sheet2!$A$2:$C$397,2,FALSE),"C")</f>
        <v>B</v>
      </c>
      <c r="H1727">
        <f>IFERROR(VLOOKUP($A1727,Sheet2!$A$2:$C$397,3,FALSE),0)</f>
        <v>0.26403360999999997</v>
      </c>
      <c r="I1727">
        <f>VLOOKUP($G1727,Sheet2!$F$4:$G$16,2,FALSE)</f>
        <v>3</v>
      </c>
      <c r="J1727">
        <f t="shared" si="114"/>
        <v>44.132016804999999</v>
      </c>
      <c r="K1727">
        <f t="shared" si="115"/>
        <v>53.867983195000001</v>
      </c>
      <c r="L1727">
        <f t="shared" si="116"/>
        <v>-9.7359663900000015</v>
      </c>
    </row>
    <row r="1728" spans="1:12" x14ac:dyDescent="0.3">
      <c r="A1728" t="s">
        <v>7</v>
      </c>
      <c r="B1728" s="2">
        <v>43389</v>
      </c>
      <c r="C1728">
        <v>49</v>
      </c>
      <c r="D1728">
        <v>50</v>
      </c>
      <c r="E1728">
        <f t="shared" si="104"/>
        <v>-1</v>
      </c>
      <c r="F1728" t="s">
        <v>2121</v>
      </c>
      <c r="G1728" t="str">
        <f>IFERROR(VLOOKUP($A1728,Sheet2!$A$2:$C$397,2,FALSE),"C")</f>
        <v>C+</v>
      </c>
      <c r="H1728">
        <f>IFERROR(VLOOKUP($A1728,Sheet2!$A$2:$C$397,3,FALSE),0)</f>
        <v>-1.4892512</v>
      </c>
      <c r="I1728">
        <f>VLOOKUP($G1728,Sheet2!$F$4:$G$16,2,FALSE)</f>
        <v>2.2999999999999998</v>
      </c>
      <c r="J1728">
        <f t="shared" si="114"/>
        <v>48.255374400000001</v>
      </c>
      <c r="K1728">
        <f t="shared" si="115"/>
        <v>50.744625599999999</v>
      </c>
      <c r="L1728">
        <f t="shared" si="116"/>
        <v>-2.4892511999999982</v>
      </c>
    </row>
    <row r="1729" spans="1:12" x14ac:dyDescent="0.3">
      <c r="A1729" t="s">
        <v>10</v>
      </c>
      <c r="B1729" s="2">
        <v>43388</v>
      </c>
      <c r="C1729">
        <v>45</v>
      </c>
      <c r="D1729">
        <v>54</v>
      </c>
      <c r="E1729">
        <f t="shared" si="104"/>
        <v>-9</v>
      </c>
      <c r="F1729" t="s">
        <v>2121</v>
      </c>
      <c r="G1729" t="str">
        <f>IFERROR(VLOOKUP($A1729,Sheet2!$A$2:$C$397,2,FALSE),"C")</f>
        <v>B+</v>
      </c>
      <c r="H1729">
        <f>IFERROR(VLOOKUP($A1729,Sheet2!$A$2:$C$397,3,FALSE),0)</f>
        <v>0.59550000000000003</v>
      </c>
      <c r="I1729">
        <f>VLOOKUP($G1729,Sheet2!$F$4:$G$16,2,FALSE)</f>
        <v>3.3</v>
      </c>
      <c r="J1729">
        <f t="shared" si="114"/>
        <v>45.297750000000001</v>
      </c>
      <c r="K1729">
        <f t="shared" si="115"/>
        <v>53.702249999999999</v>
      </c>
      <c r="L1729">
        <f t="shared" si="116"/>
        <v>-8.4044999999999987</v>
      </c>
    </row>
    <row r="1730" spans="1:12" x14ac:dyDescent="0.3">
      <c r="A1730" t="s">
        <v>132</v>
      </c>
      <c r="B1730" s="2">
        <v>43387</v>
      </c>
      <c r="C1730">
        <v>43</v>
      </c>
      <c r="D1730">
        <v>52</v>
      </c>
      <c r="E1730">
        <f t="shared" si="104"/>
        <v>-9</v>
      </c>
      <c r="F1730" t="s">
        <v>2121</v>
      </c>
      <c r="G1730" t="str">
        <f>IFERROR(VLOOKUP($A1730,Sheet2!$A$2:$C$397,2,FALSE),"C")</f>
        <v>B-</v>
      </c>
      <c r="H1730">
        <f>IFERROR(VLOOKUP($A1730,Sheet2!$A$2:$C$397,3,FALSE),0)</f>
        <v>0.57263158000000003</v>
      </c>
      <c r="I1730">
        <f>VLOOKUP($G1730,Sheet2!$F$4:$G$16,2,FALSE)</f>
        <v>2.7</v>
      </c>
      <c r="J1730">
        <f t="shared" si="114"/>
        <v>43.286315790000003</v>
      </c>
      <c r="K1730">
        <f t="shared" si="115"/>
        <v>51.713684209999997</v>
      </c>
      <c r="L1730">
        <f t="shared" si="116"/>
        <v>-8.4273684199999934</v>
      </c>
    </row>
    <row r="1731" spans="1:12" x14ac:dyDescent="0.3">
      <c r="A1731" t="s">
        <v>16</v>
      </c>
      <c r="B1731" s="2">
        <v>43390</v>
      </c>
      <c r="C1731">
        <v>46</v>
      </c>
      <c r="D1731">
        <v>52</v>
      </c>
      <c r="E1731">
        <f t="shared" ref="E1731:E1789" si="117">C1731-D1731</f>
        <v>-6</v>
      </c>
      <c r="F1731" t="s">
        <v>2121</v>
      </c>
      <c r="G1731" t="str">
        <f>IFERROR(VLOOKUP($A1731,Sheet2!$A$2:$C$397,2,FALSE),"C")</f>
        <v>B</v>
      </c>
      <c r="H1731">
        <f>IFERROR(VLOOKUP($A1731,Sheet2!$A$2:$C$397,3,FALSE),0)</f>
        <v>0.26403360999999997</v>
      </c>
      <c r="I1731">
        <f>VLOOKUP($G1731,Sheet2!$F$4:$G$16,2,FALSE)</f>
        <v>3</v>
      </c>
      <c r="J1731">
        <f t="shared" ref="J1731:J1733" si="118">IF(OR($F1731="Bush",$F1731="Trump"),C1731+(H1731/2),C1731-(H1731/2))</f>
        <v>46.132016804999999</v>
      </c>
      <c r="K1731">
        <f t="shared" ref="K1731:K1733" si="119">IF(OR($F1731="Bush",$F1731="Trump"),D1731-(H1731/2),D1731+(H1731/2))</f>
        <v>51.867983195000001</v>
      </c>
      <c r="L1731">
        <f t="shared" ref="L1731:L1733" si="120">J1731-K1731</f>
        <v>-5.7359663900000015</v>
      </c>
    </row>
    <row r="1732" spans="1:12" x14ac:dyDescent="0.3">
      <c r="A1732" t="s">
        <v>7</v>
      </c>
      <c r="B1732" s="2">
        <v>43390</v>
      </c>
      <c r="C1732">
        <v>47</v>
      </c>
      <c r="D1732">
        <v>52</v>
      </c>
      <c r="E1732">
        <f t="shared" si="117"/>
        <v>-5</v>
      </c>
      <c r="F1732" t="s">
        <v>2121</v>
      </c>
      <c r="G1732" t="str">
        <f>IFERROR(VLOOKUP($A1732,Sheet2!$A$2:$C$397,2,FALSE),"C")</f>
        <v>C+</v>
      </c>
      <c r="H1732">
        <f>IFERROR(VLOOKUP($A1732,Sheet2!$A$2:$C$397,3,FALSE),0)</f>
        <v>-1.4892512</v>
      </c>
      <c r="I1732">
        <f>VLOOKUP($G1732,Sheet2!$F$4:$G$16,2,FALSE)</f>
        <v>2.2999999999999998</v>
      </c>
      <c r="J1732">
        <f t="shared" si="118"/>
        <v>46.255374400000001</v>
      </c>
      <c r="K1732">
        <f t="shared" si="119"/>
        <v>52.744625599999999</v>
      </c>
      <c r="L1732">
        <f t="shared" si="120"/>
        <v>-6.4892511999999982</v>
      </c>
    </row>
    <row r="1733" spans="1:12" x14ac:dyDescent="0.3">
      <c r="A1733" t="s">
        <v>2275</v>
      </c>
      <c r="B1733" s="2">
        <v>43390</v>
      </c>
      <c r="C1733">
        <v>40</v>
      </c>
      <c r="D1733">
        <v>54</v>
      </c>
      <c r="E1733">
        <f t="shared" si="117"/>
        <v>-14</v>
      </c>
      <c r="F1733" t="s">
        <v>2121</v>
      </c>
      <c r="G1733" t="str">
        <f>IFERROR(VLOOKUP($A1733,Sheet2!$A$2:$C$397,2,FALSE),"C")</f>
        <v>C</v>
      </c>
      <c r="H1733">
        <f>IFERROR(VLOOKUP($A1733,Sheet2!$A$2:$C$397,3,FALSE),0)</f>
        <v>0</v>
      </c>
      <c r="I1733">
        <f>VLOOKUP($G1733,Sheet2!$F$4:$G$16,2,FALSE)</f>
        <v>2</v>
      </c>
      <c r="J1733">
        <f t="shared" si="118"/>
        <v>40</v>
      </c>
      <c r="K1733">
        <f t="shared" si="119"/>
        <v>54</v>
      </c>
      <c r="L1733">
        <f t="shared" si="120"/>
        <v>-14</v>
      </c>
    </row>
    <row r="1734" spans="1:12" x14ac:dyDescent="0.3">
      <c r="A1734" t="s">
        <v>16</v>
      </c>
      <c r="B1734" s="2">
        <v>43392</v>
      </c>
      <c r="C1734">
        <v>45</v>
      </c>
      <c r="D1734">
        <v>53</v>
      </c>
      <c r="E1734">
        <f t="shared" si="117"/>
        <v>-8</v>
      </c>
      <c r="F1734" t="s">
        <v>2121</v>
      </c>
      <c r="G1734" t="str">
        <f>IFERROR(VLOOKUP($A1734,Sheet2!$A$2:$C$397,2,FALSE),"C")</f>
        <v>B</v>
      </c>
      <c r="H1734">
        <f>IFERROR(VLOOKUP($A1734,Sheet2!$A$2:$C$397,3,FALSE),0)</f>
        <v>0.26403360999999997</v>
      </c>
      <c r="I1734">
        <f>VLOOKUP($G1734,Sheet2!$F$4:$G$16,2,FALSE)</f>
        <v>3</v>
      </c>
      <c r="J1734">
        <f t="shared" ref="J1734:J1737" si="121">IF(OR($F1734="Bush",$F1734="Trump"),C1734+(H1734/2),C1734-(H1734/2))</f>
        <v>45.132016804999999</v>
      </c>
      <c r="K1734">
        <f t="shared" ref="K1734:K1737" si="122">IF(OR($F1734="Bush",$F1734="Trump"),D1734-(H1734/2),D1734+(H1734/2))</f>
        <v>52.867983195000001</v>
      </c>
      <c r="L1734">
        <f t="shared" ref="L1734:L1737" si="123">J1734-K1734</f>
        <v>-7.7359663900000015</v>
      </c>
    </row>
    <row r="1735" spans="1:12" x14ac:dyDescent="0.3">
      <c r="A1735" t="s">
        <v>7</v>
      </c>
      <c r="B1735" s="2">
        <v>43391</v>
      </c>
      <c r="C1735">
        <v>47</v>
      </c>
      <c r="D1735">
        <v>52</v>
      </c>
      <c r="E1735">
        <f t="shared" si="117"/>
        <v>-5</v>
      </c>
      <c r="F1735" t="s">
        <v>2121</v>
      </c>
      <c r="G1735" t="str">
        <f>IFERROR(VLOOKUP($A1735,Sheet2!$A$2:$C$397,2,FALSE),"C")</f>
        <v>C+</v>
      </c>
      <c r="H1735">
        <f>IFERROR(VLOOKUP($A1735,Sheet2!$A$2:$C$397,3,FALSE),0)</f>
        <v>-1.4892512</v>
      </c>
      <c r="I1735">
        <f>VLOOKUP($G1735,Sheet2!$F$4:$G$16,2,FALSE)</f>
        <v>2.2999999999999998</v>
      </c>
      <c r="J1735">
        <f t="shared" si="121"/>
        <v>46.255374400000001</v>
      </c>
      <c r="K1735">
        <f t="shared" si="122"/>
        <v>52.744625599999999</v>
      </c>
      <c r="L1735">
        <f t="shared" si="123"/>
        <v>-6.4892511999999982</v>
      </c>
    </row>
    <row r="1736" spans="1:12" x14ac:dyDescent="0.3">
      <c r="A1736" t="s">
        <v>5</v>
      </c>
      <c r="B1736" s="2">
        <v>43390</v>
      </c>
      <c r="C1736">
        <v>42</v>
      </c>
      <c r="D1736">
        <v>53</v>
      </c>
      <c r="E1736">
        <f t="shared" si="117"/>
        <v>-11</v>
      </c>
      <c r="F1736" t="s">
        <v>2121</v>
      </c>
      <c r="G1736" t="str">
        <f>IFERROR(VLOOKUP($A1736,Sheet2!$A$2:$C$397,2,FALSE),"C")</f>
        <v>A-</v>
      </c>
      <c r="H1736">
        <f>IFERROR(VLOOKUP($A1736,Sheet2!$A$2:$C$397,3,FALSE),0)</f>
        <v>0.43547944999999999</v>
      </c>
      <c r="I1736">
        <f>VLOOKUP($G1736,Sheet2!$F$4:$G$16,2,FALSE)</f>
        <v>3.7</v>
      </c>
      <c r="J1736">
        <f t="shared" si="121"/>
        <v>42.217739725000001</v>
      </c>
      <c r="K1736">
        <f t="shared" si="122"/>
        <v>52.782260274999999</v>
      </c>
      <c r="L1736">
        <f t="shared" si="123"/>
        <v>-10.564520549999997</v>
      </c>
    </row>
    <row r="1737" spans="1:12" x14ac:dyDescent="0.3">
      <c r="A1737" t="s">
        <v>2276</v>
      </c>
      <c r="B1737" s="2">
        <v>43387</v>
      </c>
      <c r="C1737">
        <v>40</v>
      </c>
      <c r="D1737">
        <v>59</v>
      </c>
      <c r="E1737">
        <f t="shared" si="117"/>
        <v>-19</v>
      </c>
      <c r="F1737" t="s">
        <v>2121</v>
      </c>
      <c r="G1737" t="str">
        <f>IFERROR(VLOOKUP($A1737,Sheet2!$A$2:$C$397,2,FALSE),"C")</f>
        <v>C</v>
      </c>
      <c r="H1737">
        <f>IFERROR(VLOOKUP($A1737,Sheet2!$A$2:$C$397,3,FALSE),0)</f>
        <v>0</v>
      </c>
      <c r="I1737">
        <f>VLOOKUP($G1737,Sheet2!$F$4:$G$16,2,FALSE)</f>
        <v>2</v>
      </c>
      <c r="J1737">
        <f t="shared" si="121"/>
        <v>40</v>
      </c>
      <c r="K1737">
        <f t="shared" si="122"/>
        <v>59</v>
      </c>
      <c r="L1737">
        <f t="shared" si="123"/>
        <v>-19</v>
      </c>
    </row>
    <row r="1738" spans="1:12" x14ac:dyDescent="0.3">
      <c r="A1738" t="s">
        <v>16</v>
      </c>
      <c r="B1738" s="2">
        <v>43393</v>
      </c>
      <c r="C1738">
        <v>43</v>
      </c>
      <c r="D1738">
        <v>54</v>
      </c>
      <c r="E1738">
        <f t="shared" si="117"/>
        <v>-11</v>
      </c>
      <c r="F1738" t="s">
        <v>2121</v>
      </c>
      <c r="G1738" t="str">
        <f>IFERROR(VLOOKUP($A1738,Sheet2!$A$2:$C$397,2,FALSE),"C")</f>
        <v>B</v>
      </c>
      <c r="H1738">
        <f>IFERROR(VLOOKUP($A1738,Sheet2!$A$2:$C$397,3,FALSE),0)</f>
        <v>0.26403360999999997</v>
      </c>
      <c r="I1738">
        <f>VLOOKUP($G1738,Sheet2!$F$4:$G$16,2,FALSE)</f>
        <v>3</v>
      </c>
      <c r="J1738">
        <f t="shared" ref="J1738:J1741" si="124">IF(OR($F1738="Bush",$F1738="Trump"),C1738+(H1738/2),C1738-(H1738/2))</f>
        <v>43.132016804999999</v>
      </c>
      <c r="K1738">
        <f t="shared" ref="K1738:K1741" si="125">IF(OR($F1738="Bush",$F1738="Trump"),D1738-(H1738/2),D1738+(H1738/2))</f>
        <v>53.867983195000001</v>
      </c>
      <c r="L1738">
        <f t="shared" ref="L1738:L1741" si="126">J1738-K1738</f>
        <v>-10.735966390000002</v>
      </c>
    </row>
    <row r="1739" spans="1:12" x14ac:dyDescent="0.3">
      <c r="A1739" t="s">
        <v>254</v>
      </c>
      <c r="B1739" s="2">
        <v>43392</v>
      </c>
      <c r="C1739">
        <v>48</v>
      </c>
      <c r="D1739">
        <v>53</v>
      </c>
      <c r="E1739">
        <f t="shared" si="117"/>
        <v>-5</v>
      </c>
      <c r="F1739" t="s">
        <v>2121</v>
      </c>
      <c r="G1739" t="str">
        <f>IFERROR(VLOOKUP($A1739,Sheet2!$A$2:$C$397,2,FALSE),"C")</f>
        <v>C+</v>
      </c>
      <c r="H1739">
        <f>IFERROR(VLOOKUP($A1739,Sheet2!$A$2:$C$397,3,FALSE),0)</f>
        <v>-1.5215757999999999</v>
      </c>
      <c r="I1739">
        <f>VLOOKUP($G1739,Sheet2!$F$4:$G$16,2,FALSE)</f>
        <v>2.2999999999999998</v>
      </c>
      <c r="J1739">
        <f t="shared" si="124"/>
        <v>47.239212100000003</v>
      </c>
      <c r="K1739">
        <f t="shared" si="125"/>
        <v>53.760787899999997</v>
      </c>
      <c r="L1739">
        <f t="shared" si="126"/>
        <v>-6.5215757999999937</v>
      </c>
    </row>
    <row r="1740" spans="1:12" x14ac:dyDescent="0.3">
      <c r="A1740" t="s">
        <v>16</v>
      </c>
      <c r="B1740" s="2">
        <v>43394</v>
      </c>
      <c r="C1740">
        <v>46</v>
      </c>
      <c r="D1740">
        <v>51</v>
      </c>
      <c r="E1740">
        <f t="shared" si="117"/>
        <v>-5</v>
      </c>
      <c r="F1740" t="s">
        <v>2121</v>
      </c>
      <c r="G1740" t="str">
        <f>IFERROR(VLOOKUP($A1740,Sheet2!$A$2:$C$397,2,FALSE),"C")</f>
        <v>B</v>
      </c>
      <c r="H1740">
        <f>IFERROR(VLOOKUP($A1740,Sheet2!$A$2:$C$397,3,FALSE),0)</f>
        <v>0.26403360999999997</v>
      </c>
      <c r="I1740">
        <f>VLOOKUP($G1740,Sheet2!$F$4:$G$16,2,FALSE)</f>
        <v>3</v>
      </c>
      <c r="J1740">
        <f t="shared" si="124"/>
        <v>46.132016804999999</v>
      </c>
      <c r="K1740">
        <f t="shared" si="125"/>
        <v>50.867983195000001</v>
      </c>
      <c r="L1740">
        <f t="shared" si="126"/>
        <v>-4.7359663900000015</v>
      </c>
    </row>
    <row r="1741" spans="1:12" x14ac:dyDescent="0.3">
      <c r="A1741" t="s">
        <v>4</v>
      </c>
      <c r="B1741" s="2">
        <v>43390</v>
      </c>
      <c r="C1741">
        <v>45</v>
      </c>
      <c r="D1741">
        <v>52</v>
      </c>
      <c r="E1741">
        <f t="shared" si="117"/>
        <v>-7</v>
      </c>
      <c r="F1741" t="s">
        <v>2121</v>
      </c>
      <c r="G1741" t="str">
        <f>IFERROR(VLOOKUP($A1741,Sheet2!$A$2:$C$397,2,FALSE),"C")</f>
        <v>A-</v>
      </c>
      <c r="H1741">
        <f>IFERROR(VLOOKUP($A1741,Sheet2!$A$2:$C$397,3,FALSE),0)</f>
        <v>0.80923076999999999</v>
      </c>
      <c r="I1741">
        <f>VLOOKUP($G1741,Sheet2!$F$4:$G$16,2,FALSE)</f>
        <v>3.7</v>
      </c>
      <c r="J1741">
        <f t="shared" si="124"/>
        <v>45.404615385</v>
      </c>
      <c r="K1741">
        <f t="shared" si="125"/>
        <v>51.595384615</v>
      </c>
      <c r="L1741">
        <f t="shared" si="126"/>
        <v>-6.1907692300000008</v>
      </c>
    </row>
    <row r="1742" spans="1:12" x14ac:dyDescent="0.3">
      <c r="A1742" t="s">
        <v>16</v>
      </c>
      <c r="B1742" s="2">
        <v>43394</v>
      </c>
      <c r="C1742">
        <v>44</v>
      </c>
      <c r="D1742">
        <v>53</v>
      </c>
      <c r="E1742">
        <f t="shared" si="117"/>
        <v>-9</v>
      </c>
      <c r="F1742" t="s">
        <v>2121</v>
      </c>
      <c r="G1742" t="str">
        <f>IFERROR(VLOOKUP($A1742,Sheet2!$A$2:$C$397,2,FALSE),"C")</f>
        <v>B</v>
      </c>
      <c r="H1742">
        <f>IFERROR(VLOOKUP($A1742,Sheet2!$A$2:$C$397,3,FALSE),0)</f>
        <v>0.26403360999999997</v>
      </c>
      <c r="I1742">
        <f>VLOOKUP($G1742,Sheet2!$F$4:$G$16,2,FALSE)</f>
        <v>3</v>
      </c>
      <c r="J1742">
        <f t="shared" ref="J1742:J1747" si="127">IF(OR($F1742="Bush",$F1742="Trump"),C1742+(H1742/2),C1742-(H1742/2))</f>
        <v>44.132016804999999</v>
      </c>
      <c r="K1742">
        <f t="shared" ref="K1742:K1747" si="128">IF(OR($F1742="Bush",$F1742="Trump"),D1742-(H1742/2),D1742+(H1742/2))</f>
        <v>52.867983195000001</v>
      </c>
      <c r="L1742">
        <f t="shared" ref="L1742:L1747" si="129">J1742-K1742</f>
        <v>-8.7359663900000015</v>
      </c>
    </row>
    <row r="1743" spans="1:12" x14ac:dyDescent="0.3">
      <c r="A1743" t="s">
        <v>0</v>
      </c>
      <c r="B1743" s="2">
        <v>43394</v>
      </c>
      <c r="C1743">
        <v>44</v>
      </c>
      <c r="D1743">
        <v>50</v>
      </c>
      <c r="E1743">
        <f t="shared" si="117"/>
        <v>-6</v>
      </c>
      <c r="F1743" t="s">
        <v>2121</v>
      </c>
      <c r="G1743" t="str">
        <f>IFERROR(VLOOKUP($A1743,Sheet2!$A$2:$C$397,2,FALSE),"C")</f>
        <v>B</v>
      </c>
      <c r="H1743">
        <f>IFERROR(VLOOKUP($A1743,Sheet2!$A$2:$C$397,3,FALSE),0)</f>
        <v>-0.90473683999999999</v>
      </c>
      <c r="I1743">
        <f>VLOOKUP($G1743,Sheet2!$F$4:$G$16,2,FALSE)</f>
        <v>3</v>
      </c>
      <c r="J1743">
        <f t="shared" si="127"/>
        <v>43.547631580000001</v>
      </c>
      <c r="K1743">
        <f t="shared" si="128"/>
        <v>50.452368419999999</v>
      </c>
      <c r="L1743">
        <f t="shared" si="129"/>
        <v>-6.9047368399999982</v>
      </c>
    </row>
    <row r="1744" spans="1:12" x14ac:dyDescent="0.3">
      <c r="A1744" t="s">
        <v>169</v>
      </c>
      <c r="B1744" s="2">
        <v>43393</v>
      </c>
      <c r="C1744">
        <v>42</v>
      </c>
      <c r="D1744">
        <v>55</v>
      </c>
      <c r="E1744">
        <f t="shared" si="117"/>
        <v>-13</v>
      </c>
      <c r="F1744" t="s">
        <v>2121</v>
      </c>
      <c r="G1744" t="str">
        <f>IFERROR(VLOOKUP($A1744,Sheet2!$A$2:$C$397,2,FALSE),"C")</f>
        <v>C+</v>
      </c>
      <c r="H1744">
        <f>IFERROR(VLOOKUP($A1744,Sheet2!$A$2:$C$397,3,FALSE),0)</f>
        <v>-0.22110092000000001</v>
      </c>
      <c r="I1744">
        <f>VLOOKUP($G1744,Sheet2!$F$4:$G$16,2,FALSE)</f>
        <v>2.2999999999999998</v>
      </c>
      <c r="J1744">
        <f t="shared" si="127"/>
        <v>41.889449540000001</v>
      </c>
      <c r="K1744">
        <f t="shared" si="128"/>
        <v>55.110550459999999</v>
      </c>
      <c r="L1744">
        <f t="shared" si="129"/>
        <v>-13.221100919999998</v>
      </c>
    </row>
    <row r="1745" spans="1:12" x14ac:dyDescent="0.3">
      <c r="A1745" t="s">
        <v>297</v>
      </c>
      <c r="B1745" s="2">
        <v>43390</v>
      </c>
      <c r="C1745">
        <v>47</v>
      </c>
      <c r="D1745">
        <v>52</v>
      </c>
      <c r="E1745">
        <f t="shared" si="117"/>
        <v>-5</v>
      </c>
      <c r="F1745" t="s">
        <v>2121</v>
      </c>
      <c r="G1745" t="str">
        <f>IFERROR(VLOOKUP($A1745,Sheet2!$A$2:$C$397,2,FALSE),"C")</f>
        <v>C</v>
      </c>
      <c r="H1745">
        <f>IFERROR(VLOOKUP($A1745,Sheet2!$A$2:$C$397,3,FALSE),0)</f>
        <v>-0.88022842999999995</v>
      </c>
      <c r="I1745">
        <f>VLOOKUP($G1745,Sheet2!$F$4:$G$16,2,FALSE)</f>
        <v>2</v>
      </c>
      <c r="J1745">
        <f t="shared" si="127"/>
        <v>46.559885784999999</v>
      </c>
      <c r="K1745">
        <f t="shared" si="128"/>
        <v>52.440114215000001</v>
      </c>
      <c r="L1745">
        <f t="shared" si="129"/>
        <v>-5.8802284300000025</v>
      </c>
    </row>
    <row r="1746" spans="1:12" x14ac:dyDescent="0.3">
      <c r="A1746" t="s">
        <v>16</v>
      </c>
      <c r="B1746" s="2">
        <v>43395</v>
      </c>
      <c r="C1746">
        <v>45</v>
      </c>
      <c r="D1746">
        <v>53</v>
      </c>
      <c r="E1746">
        <f t="shared" si="117"/>
        <v>-8</v>
      </c>
      <c r="F1746" t="s">
        <v>2121</v>
      </c>
      <c r="G1746" t="str">
        <f>IFERROR(VLOOKUP($A1746,Sheet2!$A$2:$C$397,2,FALSE),"C")</f>
        <v>B</v>
      </c>
      <c r="H1746">
        <f>IFERROR(VLOOKUP($A1746,Sheet2!$A$2:$C$397,3,FALSE),0)</f>
        <v>0.26403360999999997</v>
      </c>
      <c r="I1746">
        <f>VLOOKUP($G1746,Sheet2!$F$4:$G$16,2,FALSE)</f>
        <v>3</v>
      </c>
      <c r="J1746">
        <f t="shared" si="127"/>
        <v>45.132016804999999</v>
      </c>
      <c r="K1746">
        <f t="shared" si="128"/>
        <v>52.867983195000001</v>
      </c>
      <c r="L1746">
        <f t="shared" si="129"/>
        <v>-7.7359663900000015</v>
      </c>
    </row>
    <row r="1747" spans="1:12" x14ac:dyDescent="0.3">
      <c r="A1747" t="s">
        <v>7</v>
      </c>
      <c r="B1747" s="2">
        <v>43395</v>
      </c>
      <c r="C1747">
        <v>48</v>
      </c>
      <c r="D1747">
        <v>51</v>
      </c>
      <c r="E1747">
        <f t="shared" si="117"/>
        <v>-3</v>
      </c>
      <c r="F1747" t="s">
        <v>2121</v>
      </c>
      <c r="G1747" t="str">
        <f>IFERROR(VLOOKUP($A1747,Sheet2!$A$2:$C$397,2,FALSE),"C")</f>
        <v>C+</v>
      </c>
      <c r="H1747">
        <f>IFERROR(VLOOKUP($A1747,Sheet2!$A$2:$C$397,3,FALSE),0)</f>
        <v>-1.4892512</v>
      </c>
      <c r="I1747">
        <f>VLOOKUP($G1747,Sheet2!$F$4:$G$16,2,FALSE)</f>
        <v>2.2999999999999998</v>
      </c>
      <c r="J1747">
        <f t="shared" si="127"/>
        <v>47.255374400000001</v>
      </c>
      <c r="K1747">
        <f t="shared" si="128"/>
        <v>51.744625599999999</v>
      </c>
      <c r="L1747">
        <f t="shared" si="129"/>
        <v>-4.4892511999999982</v>
      </c>
    </row>
    <row r="1748" spans="1:12" x14ac:dyDescent="0.3">
      <c r="A1748" t="s">
        <v>16</v>
      </c>
      <c r="B1748" s="2">
        <v>43396</v>
      </c>
      <c r="C1748">
        <v>47</v>
      </c>
      <c r="D1748">
        <v>50</v>
      </c>
      <c r="E1748">
        <f t="shared" si="117"/>
        <v>-3</v>
      </c>
      <c r="F1748" t="s">
        <v>2121</v>
      </c>
      <c r="G1748" t="str">
        <f>IFERROR(VLOOKUP($A1748,Sheet2!$A$2:$C$397,2,FALSE),"C")</f>
        <v>B</v>
      </c>
      <c r="H1748">
        <f>IFERROR(VLOOKUP($A1748,Sheet2!$A$2:$C$397,3,FALSE),0)</f>
        <v>0.26403360999999997</v>
      </c>
      <c r="I1748">
        <f>VLOOKUP($G1748,Sheet2!$F$4:$G$16,2,FALSE)</f>
        <v>3</v>
      </c>
      <c r="J1748">
        <f t="shared" ref="J1748:J1751" si="130">IF(OR($F1748="Bush",$F1748="Trump"),C1748+(H1748/2),C1748-(H1748/2))</f>
        <v>47.132016804999999</v>
      </c>
      <c r="K1748">
        <f t="shared" ref="K1748:K1751" si="131">IF(OR($F1748="Bush",$F1748="Trump"),D1748-(H1748/2),D1748+(H1748/2))</f>
        <v>49.867983195000001</v>
      </c>
      <c r="L1748">
        <f t="shared" ref="L1748:L1751" si="132">J1748-K1748</f>
        <v>-2.7359663900000015</v>
      </c>
    </row>
    <row r="1749" spans="1:12" x14ac:dyDescent="0.3">
      <c r="A1749" t="s">
        <v>7</v>
      </c>
      <c r="B1749" s="2">
        <v>43399</v>
      </c>
      <c r="C1749">
        <v>46</v>
      </c>
      <c r="D1749">
        <v>52</v>
      </c>
      <c r="E1749">
        <f t="shared" si="117"/>
        <v>-6</v>
      </c>
      <c r="F1749" t="s">
        <v>2121</v>
      </c>
      <c r="G1749" t="str">
        <f>IFERROR(VLOOKUP($A1749,Sheet2!$A$2:$C$397,2,FALSE),"C")</f>
        <v>C+</v>
      </c>
      <c r="H1749">
        <f>IFERROR(VLOOKUP($A1749,Sheet2!$A$2:$C$397,3,FALSE),0)</f>
        <v>-1.4892512</v>
      </c>
      <c r="I1749">
        <f>VLOOKUP($G1749,Sheet2!$F$4:$G$16,2,FALSE)</f>
        <v>2.2999999999999998</v>
      </c>
      <c r="J1749">
        <f t="shared" si="130"/>
        <v>45.255374400000001</v>
      </c>
      <c r="K1749">
        <f t="shared" si="131"/>
        <v>52.744625599999999</v>
      </c>
      <c r="L1749">
        <f t="shared" si="132"/>
        <v>-7.4892511999999982</v>
      </c>
    </row>
    <row r="1750" spans="1:12" x14ac:dyDescent="0.3">
      <c r="A1750" t="s">
        <v>10</v>
      </c>
      <c r="B1750" s="2">
        <v>43395</v>
      </c>
      <c r="C1750">
        <v>47</v>
      </c>
      <c r="D1750">
        <v>51</v>
      </c>
      <c r="E1750">
        <f t="shared" si="117"/>
        <v>-4</v>
      </c>
      <c r="F1750" t="s">
        <v>2121</v>
      </c>
      <c r="G1750" t="str">
        <f>IFERROR(VLOOKUP($A1750,Sheet2!$A$2:$C$397,2,FALSE),"C")</f>
        <v>B+</v>
      </c>
      <c r="H1750">
        <f>IFERROR(VLOOKUP($A1750,Sheet2!$A$2:$C$397,3,FALSE),0)</f>
        <v>0.59550000000000003</v>
      </c>
      <c r="I1750">
        <f>VLOOKUP($G1750,Sheet2!$F$4:$G$16,2,FALSE)</f>
        <v>3.3</v>
      </c>
      <c r="J1750">
        <f t="shared" si="130"/>
        <v>47.297750000000001</v>
      </c>
      <c r="K1750">
        <f t="shared" si="131"/>
        <v>50.702249999999999</v>
      </c>
      <c r="L1750">
        <f t="shared" si="132"/>
        <v>-3.4044999999999987</v>
      </c>
    </row>
    <row r="1751" spans="1:12" x14ac:dyDescent="0.3">
      <c r="A1751" t="s">
        <v>132</v>
      </c>
      <c r="B1751" s="2">
        <v>43392</v>
      </c>
      <c r="C1751">
        <v>45</v>
      </c>
      <c r="D1751">
        <v>51</v>
      </c>
      <c r="E1751">
        <f t="shared" si="117"/>
        <v>-6</v>
      </c>
      <c r="F1751" t="s">
        <v>2121</v>
      </c>
      <c r="G1751" t="str">
        <f>IFERROR(VLOOKUP($A1751,Sheet2!$A$2:$C$397,2,FALSE),"C")</f>
        <v>B-</v>
      </c>
      <c r="H1751">
        <f>IFERROR(VLOOKUP($A1751,Sheet2!$A$2:$C$397,3,FALSE),0)</f>
        <v>0.57263158000000003</v>
      </c>
      <c r="I1751">
        <f>VLOOKUP($G1751,Sheet2!$F$4:$G$16,2,FALSE)</f>
        <v>2.7</v>
      </c>
      <c r="J1751">
        <f t="shared" si="130"/>
        <v>45.286315790000003</v>
      </c>
      <c r="K1751">
        <f t="shared" si="131"/>
        <v>50.713684209999997</v>
      </c>
      <c r="L1751">
        <f t="shared" si="132"/>
        <v>-5.4273684199999934</v>
      </c>
    </row>
    <row r="1752" spans="1:12" x14ac:dyDescent="0.3">
      <c r="A1752" t="s">
        <v>16</v>
      </c>
      <c r="B1752" s="2">
        <v>43397</v>
      </c>
      <c r="C1752">
        <v>45</v>
      </c>
      <c r="D1752">
        <v>54</v>
      </c>
      <c r="E1752">
        <f t="shared" si="117"/>
        <v>-9</v>
      </c>
      <c r="F1752" t="s">
        <v>2121</v>
      </c>
      <c r="G1752" t="str">
        <f>IFERROR(VLOOKUP($A1752,Sheet2!$A$2:$C$397,2,FALSE),"C")</f>
        <v>B</v>
      </c>
      <c r="H1752">
        <f>IFERROR(VLOOKUP($A1752,Sheet2!$A$2:$C$397,3,FALSE),0)</f>
        <v>0.26403360999999997</v>
      </c>
      <c r="I1752">
        <f>VLOOKUP($G1752,Sheet2!$F$4:$G$16,2,FALSE)</f>
        <v>3</v>
      </c>
      <c r="J1752">
        <f t="shared" ref="J1752:J1756" si="133">IF(OR($F1752="Bush",$F1752="Trump"),C1752+(H1752/2),C1752-(H1752/2))</f>
        <v>45.132016804999999</v>
      </c>
      <c r="K1752">
        <f t="shared" ref="K1752:K1756" si="134">IF(OR($F1752="Bush",$F1752="Trump"),D1752-(H1752/2),D1752+(H1752/2))</f>
        <v>53.867983195000001</v>
      </c>
      <c r="L1752">
        <f t="shared" ref="L1752:L1756" si="135">J1752-K1752</f>
        <v>-8.7359663900000015</v>
      </c>
    </row>
    <row r="1753" spans="1:12" x14ac:dyDescent="0.3">
      <c r="A1753" t="s">
        <v>7</v>
      </c>
      <c r="B1753" s="2">
        <v>43397</v>
      </c>
      <c r="C1753">
        <v>47</v>
      </c>
      <c r="D1753">
        <v>51</v>
      </c>
      <c r="E1753">
        <f t="shared" si="117"/>
        <v>-4</v>
      </c>
      <c r="F1753" t="s">
        <v>2121</v>
      </c>
      <c r="G1753" t="str">
        <f>IFERROR(VLOOKUP($A1753,Sheet2!$A$2:$C$397,2,FALSE),"C")</f>
        <v>C+</v>
      </c>
      <c r="H1753">
        <f>IFERROR(VLOOKUP($A1753,Sheet2!$A$2:$C$397,3,FALSE),0)</f>
        <v>-1.4892512</v>
      </c>
      <c r="I1753">
        <f>VLOOKUP($G1753,Sheet2!$F$4:$G$16,2,FALSE)</f>
        <v>2.2999999999999998</v>
      </c>
      <c r="J1753">
        <f t="shared" si="133"/>
        <v>46.255374400000001</v>
      </c>
      <c r="K1753">
        <f t="shared" si="134"/>
        <v>51.744625599999999</v>
      </c>
      <c r="L1753">
        <f t="shared" si="135"/>
        <v>-5.4892511999999982</v>
      </c>
    </row>
    <row r="1754" spans="1:12" x14ac:dyDescent="0.3">
      <c r="A1754" t="s">
        <v>400</v>
      </c>
      <c r="B1754" s="2">
        <v>43395</v>
      </c>
      <c r="C1754">
        <v>43</v>
      </c>
      <c r="D1754">
        <v>54</v>
      </c>
      <c r="E1754">
        <f t="shared" si="117"/>
        <v>-11</v>
      </c>
      <c r="F1754" t="s">
        <v>2121</v>
      </c>
      <c r="G1754" t="str">
        <f>IFERROR(VLOOKUP($A1754,Sheet2!$A$2:$C$397,2,FALSE),"C")</f>
        <v>B+</v>
      </c>
      <c r="H1754">
        <f>IFERROR(VLOOKUP($A1754,Sheet2!$A$2:$C$397,3,FALSE),0)</f>
        <v>0.59554054000000001</v>
      </c>
      <c r="I1754">
        <f>VLOOKUP($G1754,Sheet2!$F$4:$G$16,2,FALSE)</f>
        <v>3.3</v>
      </c>
      <c r="J1754">
        <f t="shared" si="133"/>
        <v>43.297770270000001</v>
      </c>
      <c r="K1754">
        <f t="shared" si="134"/>
        <v>53.702229729999999</v>
      </c>
      <c r="L1754">
        <f t="shared" si="135"/>
        <v>-10.404459459999998</v>
      </c>
    </row>
    <row r="1755" spans="1:12" x14ac:dyDescent="0.3">
      <c r="A1755" t="s">
        <v>322</v>
      </c>
      <c r="B1755" s="2">
        <v>43395</v>
      </c>
      <c r="C1755">
        <v>48</v>
      </c>
      <c r="D1755">
        <v>50</v>
      </c>
      <c r="E1755">
        <f t="shared" si="117"/>
        <v>-2</v>
      </c>
      <c r="F1755" t="s">
        <v>2121</v>
      </c>
      <c r="G1755" t="str">
        <f>IFERROR(VLOOKUP($A1755,Sheet2!$A$2:$C$397,2,FALSE),"C")</f>
        <v>C-</v>
      </c>
      <c r="H1755">
        <f>IFERROR(VLOOKUP($A1755,Sheet2!$A$2:$C$397,3,FALSE),0)</f>
        <v>-0.43634614999999999</v>
      </c>
      <c r="I1755">
        <f>VLOOKUP($G1755,Sheet2!$F$4:$G$16,2,FALSE)</f>
        <v>1.7</v>
      </c>
      <c r="J1755">
        <f t="shared" si="133"/>
        <v>47.781826924999997</v>
      </c>
      <c r="K1755">
        <f t="shared" si="134"/>
        <v>50.218173075000003</v>
      </c>
      <c r="L1755">
        <f t="shared" si="135"/>
        <v>-2.4363461500000057</v>
      </c>
    </row>
    <row r="1756" spans="1:12" x14ac:dyDescent="0.3">
      <c r="A1756" t="s">
        <v>326</v>
      </c>
      <c r="B1756" s="2">
        <v>43390</v>
      </c>
      <c r="C1756">
        <v>42</v>
      </c>
      <c r="D1756">
        <v>50</v>
      </c>
      <c r="E1756">
        <f t="shared" si="117"/>
        <v>-8</v>
      </c>
      <c r="F1756" t="s">
        <v>2121</v>
      </c>
      <c r="G1756" t="str">
        <f>IFERROR(VLOOKUP($A1756,Sheet2!$A$2:$C$397,2,FALSE),"C")</f>
        <v>C-</v>
      </c>
      <c r="H1756">
        <f>IFERROR(VLOOKUP($A1756,Sheet2!$A$2:$C$397,3,FALSE),0)</f>
        <v>0.89676471000000002</v>
      </c>
      <c r="I1756">
        <f>VLOOKUP($G1756,Sheet2!$F$4:$G$16,2,FALSE)</f>
        <v>1.7</v>
      </c>
      <c r="J1756">
        <f t="shared" si="133"/>
        <v>42.448382355</v>
      </c>
      <c r="K1756">
        <f t="shared" si="134"/>
        <v>49.551617645</v>
      </c>
      <c r="L1756">
        <f t="shared" si="135"/>
        <v>-7.1032352900000006</v>
      </c>
    </row>
    <row r="1757" spans="1:12" x14ac:dyDescent="0.3">
      <c r="A1757" t="s">
        <v>16</v>
      </c>
      <c r="B1757" s="2">
        <v>43398</v>
      </c>
      <c r="C1757">
        <v>45</v>
      </c>
      <c r="D1757">
        <v>54</v>
      </c>
      <c r="E1757">
        <f t="shared" si="117"/>
        <v>-9</v>
      </c>
      <c r="F1757" t="s">
        <v>2121</v>
      </c>
      <c r="G1757" t="str">
        <f>IFERROR(VLOOKUP($A1757,Sheet2!$A$2:$C$397,2,FALSE),"C")</f>
        <v>B</v>
      </c>
      <c r="H1757">
        <f>IFERROR(VLOOKUP($A1757,Sheet2!$A$2:$C$397,3,FALSE),0)</f>
        <v>0.26403360999999997</v>
      </c>
      <c r="I1757">
        <f>VLOOKUP($G1757,Sheet2!$F$4:$G$16,2,FALSE)</f>
        <v>3</v>
      </c>
      <c r="J1757">
        <f t="shared" ref="J1757:J1760" si="136">IF(OR($F1757="Bush",$F1757="Trump"),C1757+(H1757/2),C1757-(H1757/2))</f>
        <v>45.132016804999999</v>
      </c>
      <c r="K1757">
        <f t="shared" ref="K1757:K1760" si="137">IF(OR($F1757="Bush",$F1757="Trump"),D1757-(H1757/2),D1757+(H1757/2))</f>
        <v>53.867983195000001</v>
      </c>
      <c r="L1757">
        <f t="shared" ref="L1757:L1760" si="138">J1757-K1757</f>
        <v>-8.7359663900000015</v>
      </c>
    </row>
    <row r="1758" spans="1:12" x14ac:dyDescent="0.3">
      <c r="A1758" t="s">
        <v>7</v>
      </c>
      <c r="B1758" s="2">
        <v>43398</v>
      </c>
      <c r="C1758">
        <v>48</v>
      </c>
      <c r="D1758">
        <v>51</v>
      </c>
      <c r="E1758">
        <f t="shared" si="117"/>
        <v>-3</v>
      </c>
      <c r="F1758" t="s">
        <v>2121</v>
      </c>
      <c r="G1758" t="str">
        <f>IFERROR(VLOOKUP($A1758,Sheet2!$A$2:$C$397,2,FALSE),"C")</f>
        <v>C+</v>
      </c>
      <c r="H1758">
        <f>IFERROR(VLOOKUP($A1758,Sheet2!$A$2:$C$397,3,FALSE),0)</f>
        <v>-1.4892512</v>
      </c>
      <c r="I1758">
        <f>VLOOKUP($G1758,Sheet2!$F$4:$G$16,2,FALSE)</f>
        <v>2.2999999999999998</v>
      </c>
      <c r="J1758">
        <f t="shared" si="136"/>
        <v>47.255374400000001</v>
      </c>
      <c r="K1758">
        <f t="shared" si="137"/>
        <v>51.744625599999999</v>
      </c>
      <c r="L1758">
        <f t="shared" si="138"/>
        <v>-4.4892511999999982</v>
      </c>
    </row>
    <row r="1759" spans="1:12" x14ac:dyDescent="0.3">
      <c r="A1759" t="s">
        <v>12</v>
      </c>
      <c r="B1759" s="2">
        <v>43398</v>
      </c>
      <c r="C1759">
        <v>41</v>
      </c>
      <c r="D1759">
        <v>53</v>
      </c>
      <c r="E1759">
        <f t="shared" si="117"/>
        <v>-12</v>
      </c>
      <c r="F1759" t="s">
        <v>2121</v>
      </c>
      <c r="G1759" t="str">
        <f>IFERROR(VLOOKUP($A1759,Sheet2!$A$2:$C$397,2,FALSE),"C")</f>
        <v>A</v>
      </c>
      <c r="H1759">
        <f>IFERROR(VLOOKUP($A1759,Sheet2!$A$2:$C$397,3,FALSE),0)</f>
        <v>-0.45775194000000002</v>
      </c>
      <c r="I1759">
        <f>VLOOKUP($G1759,Sheet2!$F$4:$G$16,2,FALSE)</f>
        <v>4</v>
      </c>
      <c r="J1759">
        <f t="shared" si="136"/>
        <v>40.771124030000003</v>
      </c>
      <c r="K1759">
        <f t="shared" si="137"/>
        <v>53.228875969999997</v>
      </c>
      <c r="L1759">
        <f t="shared" si="138"/>
        <v>-12.457751939999994</v>
      </c>
    </row>
    <row r="1760" spans="1:12" x14ac:dyDescent="0.3">
      <c r="A1760" t="s">
        <v>10</v>
      </c>
      <c r="B1760" s="2">
        <v>43396</v>
      </c>
      <c r="C1760">
        <v>46</v>
      </c>
      <c r="D1760">
        <v>52</v>
      </c>
      <c r="E1760">
        <f t="shared" si="117"/>
        <v>-6</v>
      </c>
      <c r="F1760" t="s">
        <v>2121</v>
      </c>
      <c r="G1760" t="str">
        <f>IFERROR(VLOOKUP($A1760,Sheet2!$A$2:$C$397,2,FALSE),"C")</f>
        <v>B+</v>
      </c>
      <c r="H1760">
        <f>IFERROR(VLOOKUP($A1760,Sheet2!$A$2:$C$397,3,FALSE),0)</f>
        <v>0.59550000000000003</v>
      </c>
      <c r="I1760">
        <f>VLOOKUP($G1760,Sheet2!$F$4:$G$16,2,FALSE)</f>
        <v>3.3</v>
      </c>
      <c r="J1760">
        <f t="shared" si="136"/>
        <v>46.297750000000001</v>
      </c>
      <c r="K1760">
        <f t="shared" si="137"/>
        <v>51.702249999999999</v>
      </c>
      <c r="L1760">
        <f t="shared" si="138"/>
        <v>-5.4044999999999987</v>
      </c>
    </row>
    <row r="1761" spans="1:12" x14ac:dyDescent="0.3">
      <c r="A1761" t="s">
        <v>254</v>
      </c>
      <c r="B1761" s="2">
        <v>43399</v>
      </c>
      <c r="C1761">
        <v>48</v>
      </c>
      <c r="D1761">
        <v>53</v>
      </c>
      <c r="E1761">
        <f t="shared" si="117"/>
        <v>-5</v>
      </c>
      <c r="F1761" t="s">
        <v>2121</v>
      </c>
      <c r="G1761" t="str">
        <f>IFERROR(VLOOKUP($A1761,Sheet2!$A$2:$C$397,2,FALSE),"C")</f>
        <v>C+</v>
      </c>
      <c r="H1761">
        <f>IFERROR(VLOOKUP($A1761,Sheet2!$A$2:$C$397,3,FALSE),0)</f>
        <v>-1.5215757999999999</v>
      </c>
      <c r="I1761">
        <f>VLOOKUP($G1761,Sheet2!$F$4:$G$16,2,FALSE)</f>
        <v>2.2999999999999998</v>
      </c>
      <c r="J1761">
        <f t="shared" ref="J1761" si="139">IF(OR($F1761="Bush",$F1761="Trump"),C1761+(H1761/2),C1761-(H1761/2))</f>
        <v>47.239212100000003</v>
      </c>
      <c r="K1761">
        <f t="shared" ref="K1761" si="140">IF(OR($F1761="Bush",$F1761="Trump"),D1761-(H1761/2),D1761+(H1761/2))</f>
        <v>53.760787899999997</v>
      </c>
      <c r="L1761">
        <f t="shared" ref="L1761" si="141">J1761-K1761</f>
        <v>-6.5215757999999937</v>
      </c>
    </row>
    <row r="1762" spans="1:12" x14ac:dyDescent="0.3">
      <c r="A1762" t="s">
        <v>16</v>
      </c>
      <c r="B1762" s="2">
        <v>43402</v>
      </c>
      <c r="C1762">
        <v>46</v>
      </c>
      <c r="D1762">
        <v>52</v>
      </c>
      <c r="E1762">
        <f t="shared" si="117"/>
        <v>-6</v>
      </c>
      <c r="F1762" t="s">
        <v>2121</v>
      </c>
      <c r="G1762" t="str">
        <f>IFERROR(VLOOKUP($A1762,Sheet2!$A$2:$C$397,2,FALSE),"C")</f>
        <v>B</v>
      </c>
      <c r="H1762">
        <f>IFERROR(VLOOKUP($A1762,Sheet2!$A$2:$C$397,3,FALSE),0)</f>
        <v>0.26403360999999997</v>
      </c>
      <c r="I1762">
        <f>VLOOKUP($G1762,Sheet2!$F$4:$G$16,2,FALSE)</f>
        <v>3</v>
      </c>
      <c r="J1762">
        <f t="shared" ref="J1762:J1764" si="142">IF(OR($F1762="Bush",$F1762="Trump"),C1762+(H1762/2),C1762-(H1762/2))</f>
        <v>46.132016804999999</v>
      </c>
      <c r="K1762">
        <f t="shared" ref="K1762:K1764" si="143">IF(OR($F1762="Bush",$F1762="Trump"),D1762-(H1762/2),D1762+(H1762/2))</f>
        <v>51.867983195000001</v>
      </c>
      <c r="L1762">
        <f t="shared" ref="L1762:L1764" si="144">J1762-K1762</f>
        <v>-5.7359663900000015</v>
      </c>
    </row>
    <row r="1763" spans="1:12" x14ac:dyDescent="0.3">
      <c r="A1763" t="s">
        <v>7</v>
      </c>
      <c r="B1763" s="2">
        <v>43401</v>
      </c>
      <c r="C1763">
        <v>50</v>
      </c>
      <c r="D1763">
        <v>49</v>
      </c>
      <c r="E1763">
        <f t="shared" si="117"/>
        <v>1</v>
      </c>
      <c r="F1763" t="s">
        <v>2121</v>
      </c>
      <c r="G1763" t="str">
        <f>IFERROR(VLOOKUP($A1763,Sheet2!$A$2:$C$397,2,FALSE),"C")</f>
        <v>C+</v>
      </c>
      <c r="H1763">
        <f>IFERROR(VLOOKUP($A1763,Sheet2!$A$2:$C$397,3,FALSE),0)</f>
        <v>-1.4892512</v>
      </c>
      <c r="I1763">
        <f>VLOOKUP($G1763,Sheet2!$F$4:$G$16,2,FALSE)</f>
        <v>2.2999999999999998</v>
      </c>
      <c r="J1763">
        <f t="shared" si="142"/>
        <v>49.255374400000001</v>
      </c>
      <c r="K1763">
        <f t="shared" si="143"/>
        <v>49.744625599999999</v>
      </c>
      <c r="L1763">
        <f t="shared" si="144"/>
        <v>-0.48925119999999822</v>
      </c>
    </row>
    <row r="1764" spans="1:12" x14ac:dyDescent="0.3">
      <c r="A1764" t="s">
        <v>0</v>
      </c>
      <c r="B1764" s="2">
        <v>43401</v>
      </c>
      <c r="C1764">
        <v>40</v>
      </c>
      <c r="D1764">
        <v>54</v>
      </c>
      <c r="E1764">
        <f t="shared" si="117"/>
        <v>-14</v>
      </c>
      <c r="F1764" t="s">
        <v>2121</v>
      </c>
      <c r="G1764" t="str">
        <f>IFERROR(VLOOKUP($A1764,Sheet2!$A$2:$C$397,2,FALSE),"C")</f>
        <v>B</v>
      </c>
      <c r="H1764">
        <f>IFERROR(VLOOKUP($A1764,Sheet2!$A$2:$C$397,3,FALSE),0)</f>
        <v>-0.90473683999999999</v>
      </c>
      <c r="I1764">
        <f>VLOOKUP($G1764,Sheet2!$F$4:$G$16,2,FALSE)</f>
        <v>3</v>
      </c>
      <c r="J1764">
        <f t="shared" si="142"/>
        <v>39.547631580000001</v>
      </c>
      <c r="K1764">
        <f t="shared" si="143"/>
        <v>54.452368419999999</v>
      </c>
      <c r="L1764">
        <f t="shared" si="144"/>
        <v>-14.904736839999998</v>
      </c>
    </row>
    <row r="1765" spans="1:12" x14ac:dyDescent="0.3">
      <c r="A1765" t="s">
        <v>16</v>
      </c>
      <c r="B1765" s="2">
        <v>43403</v>
      </c>
      <c r="C1765">
        <v>44</v>
      </c>
      <c r="D1765">
        <v>54</v>
      </c>
      <c r="E1765">
        <f t="shared" si="117"/>
        <v>-10</v>
      </c>
      <c r="F1765" t="s">
        <v>2121</v>
      </c>
      <c r="G1765" t="str">
        <f>IFERROR(VLOOKUP($A1765,Sheet2!$A$2:$C$397,2,FALSE),"C")</f>
        <v>B</v>
      </c>
      <c r="H1765">
        <f>IFERROR(VLOOKUP($A1765,Sheet2!$A$2:$C$397,3,FALSE),0)</f>
        <v>0.26403360999999997</v>
      </c>
      <c r="I1765">
        <f>VLOOKUP($G1765,Sheet2!$F$4:$G$16,2,FALSE)</f>
        <v>3</v>
      </c>
      <c r="J1765">
        <f t="shared" ref="J1765:J1767" si="145">IF(OR($F1765="Bush",$F1765="Trump"),C1765+(H1765/2),C1765-(H1765/2))</f>
        <v>44.132016804999999</v>
      </c>
      <c r="K1765">
        <f t="shared" ref="K1765:K1767" si="146">IF(OR($F1765="Bush",$F1765="Trump"),D1765-(H1765/2),D1765+(H1765/2))</f>
        <v>53.867983195000001</v>
      </c>
      <c r="L1765">
        <f t="shared" ref="L1765:L1767" si="147">J1765-K1765</f>
        <v>-9.7359663900000015</v>
      </c>
    </row>
    <row r="1766" spans="1:12" x14ac:dyDescent="0.3">
      <c r="A1766" t="s">
        <v>7</v>
      </c>
      <c r="B1766" s="2">
        <v>43402</v>
      </c>
      <c r="C1766">
        <v>48</v>
      </c>
      <c r="D1766">
        <v>51</v>
      </c>
      <c r="E1766">
        <f t="shared" si="117"/>
        <v>-3</v>
      </c>
      <c r="F1766" t="s">
        <v>2121</v>
      </c>
      <c r="G1766" t="str">
        <f>IFERROR(VLOOKUP($A1766,Sheet2!$A$2:$C$397,2,FALSE),"C")</f>
        <v>C+</v>
      </c>
      <c r="H1766">
        <f>IFERROR(VLOOKUP($A1766,Sheet2!$A$2:$C$397,3,FALSE),0)</f>
        <v>-1.4892512</v>
      </c>
      <c r="I1766">
        <f>VLOOKUP($G1766,Sheet2!$F$4:$G$16,2,FALSE)</f>
        <v>2.2999999999999998</v>
      </c>
      <c r="J1766">
        <f t="shared" si="145"/>
        <v>47.255374400000001</v>
      </c>
      <c r="K1766">
        <f t="shared" si="146"/>
        <v>51.744625599999999</v>
      </c>
      <c r="L1766">
        <f t="shared" si="147"/>
        <v>-4.4892511999999982</v>
      </c>
    </row>
    <row r="1767" spans="1:12" ht="13.8" customHeight="1" x14ac:dyDescent="0.3">
      <c r="A1767" t="s">
        <v>10</v>
      </c>
      <c r="B1767" s="2">
        <v>43402</v>
      </c>
      <c r="C1767">
        <v>44</v>
      </c>
      <c r="D1767">
        <v>53</v>
      </c>
      <c r="E1767">
        <f t="shared" si="117"/>
        <v>-9</v>
      </c>
      <c r="F1767" t="s">
        <v>2121</v>
      </c>
      <c r="G1767" t="str">
        <f>IFERROR(VLOOKUP($A1767,Sheet2!$A$2:$C$397,2,FALSE),"C")</f>
        <v>B+</v>
      </c>
      <c r="H1767">
        <f>IFERROR(VLOOKUP($A1767,Sheet2!$A$2:$C$397,3,FALSE),0)</f>
        <v>0.59550000000000003</v>
      </c>
      <c r="I1767">
        <f>VLOOKUP($G1767,Sheet2!$F$4:$G$16,2,FALSE)</f>
        <v>3.3</v>
      </c>
      <c r="J1767">
        <f t="shared" si="145"/>
        <v>44.297750000000001</v>
      </c>
      <c r="K1767">
        <f t="shared" si="146"/>
        <v>52.702249999999999</v>
      </c>
      <c r="L1767">
        <f t="shared" si="147"/>
        <v>-8.4044999999999987</v>
      </c>
    </row>
    <row r="1768" spans="1:12" x14ac:dyDescent="0.3">
      <c r="A1768" t="s">
        <v>16</v>
      </c>
      <c r="B1768" s="2">
        <v>43404</v>
      </c>
      <c r="C1768">
        <v>44</v>
      </c>
      <c r="D1768">
        <v>54</v>
      </c>
      <c r="E1768">
        <f t="shared" si="117"/>
        <v>-10</v>
      </c>
      <c r="F1768" t="s">
        <v>2121</v>
      </c>
      <c r="G1768" t="str">
        <f>IFERROR(VLOOKUP($A1768,Sheet2!$A$2:$C$397,2,FALSE),"C")</f>
        <v>B</v>
      </c>
      <c r="H1768">
        <f>IFERROR(VLOOKUP($A1768,Sheet2!$A$2:$C$397,3,FALSE),0)</f>
        <v>0.26403360999999997</v>
      </c>
      <c r="I1768">
        <f>VLOOKUP($G1768,Sheet2!$F$4:$G$16,2,FALSE)</f>
        <v>3</v>
      </c>
      <c r="J1768">
        <f t="shared" ref="J1768:J1772" si="148">IF(OR($F1768="Bush",$F1768="Trump"),C1768+(H1768/2),C1768-(H1768/2))</f>
        <v>44.132016804999999</v>
      </c>
      <c r="K1768">
        <f t="shared" ref="K1768:K1772" si="149">IF(OR($F1768="Bush",$F1768="Trump"),D1768-(H1768/2),D1768+(H1768/2))</f>
        <v>53.867983195000001</v>
      </c>
      <c r="L1768">
        <f t="shared" ref="L1768:L1772" si="150">J1768-K1768</f>
        <v>-9.7359663900000015</v>
      </c>
    </row>
    <row r="1769" spans="1:12" x14ac:dyDescent="0.3">
      <c r="A1769" t="s">
        <v>16</v>
      </c>
      <c r="B1769" s="2">
        <v>43403</v>
      </c>
      <c r="C1769">
        <v>44</v>
      </c>
      <c r="D1769">
        <v>52</v>
      </c>
      <c r="E1769">
        <f t="shared" si="117"/>
        <v>-8</v>
      </c>
      <c r="F1769" t="s">
        <v>2121</v>
      </c>
      <c r="G1769" t="str">
        <f>IFERROR(VLOOKUP($A1769,Sheet2!$A$2:$C$397,2,FALSE),"C")</f>
        <v>B</v>
      </c>
      <c r="H1769">
        <f>IFERROR(VLOOKUP($A1769,Sheet2!$A$2:$C$397,3,FALSE),0)</f>
        <v>0.26403360999999997</v>
      </c>
      <c r="I1769">
        <f>VLOOKUP($G1769,Sheet2!$F$4:$G$16,2,FALSE)</f>
        <v>3</v>
      </c>
      <c r="J1769">
        <f t="shared" si="148"/>
        <v>44.132016804999999</v>
      </c>
      <c r="K1769">
        <f t="shared" si="149"/>
        <v>51.867983195000001</v>
      </c>
      <c r="L1769">
        <f t="shared" si="150"/>
        <v>-7.7359663900000015</v>
      </c>
    </row>
    <row r="1770" spans="1:12" x14ac:dyDescent="0.3">
      <c r="A1770" t="s">
        <v>7</v>
      </c>
      <c r="B1770" s="2">
        <v>43403</v>
      </c>
      <c r="C1770">
        <v>49</v>
      </c>
      <c r="D1770">
        <v>50</v>
      </c>
      <c r="E1770">
        <f t="shared" si="117"/>
        <v>-1</v>
      </c>
      <c r="F1770" t="s">
        <v>2121</v>
      </c>
      <c r="G1770" t="str">
        <f>IFERROR(VLOOKUP($A1770,Sheet2!$A$2:$C$397,2,FALSE),"C")</f>
        <v>C+</v>
      </c>
      <c r="H1770">
        <f>IFERROR(VLOOKUP($A1770,Sheet2!$A$2:$C$397,3,FALSE),0)</f>
        <v>-1.4892512</v>
      </c>
      <c r="I1770">
        <f>VLOOKUP($G1770,Sheet2!$F$4:$G$16,2,FALSE)</f>
        <v>2.2999999999999998</v>
      </c>
      <c r="J1770">
        <f t="shared" si="148"/>
        <v>48.255374400000001</v>
      </c>
      <c r="K1770">
        <f t="shared" si="149"/>
        <v>50.744625599999999</v>
      </c>
      <c r="L1770">
        <f t="shared" si="150"/>
        <v>-2.4892511999999982</v>
      </c>
    </row>
    <row r="1771" spans="1:12" x14ac:dyDescent="0.3">
      <c r="A1771" t="s">
        <v>132</v>
      </c>
      <c r="B1771" s="2">
        <v>43403</v>
      </c>
      <c r="C1771">
        <v>43</v>
      </c>
      <c r="D1771">
        <v>54</v>
      </c>
      <c r="E1771">
        <f t="shared" si="117"/>
        <v>-11</v>
      </c>
      <c r="F1771" t="s">
        <v>2121</v>
      </c>
      <c r="G1771" t="str">
        <f>IFERROR(VLOOKUP($A1771,Sheet2!$A$2:$C$397,2,FALSE),"C")</f>
        <v>B-</v>
      </c>
      <c r="H1771">
        <f>IFERROR(VLOOKUP($A1771,Sheet2!$A$2:$C$397,3,FALSE),0)</f>
        <v>0.57263158000000003</v>
      </c>
      <c r="I1771">
        <f>VLOOKUP($G1771,Sheet2!$F$4:$G$16,2,FALSE)</f>
        <v>2.7</v>
      </c>
      <c r="J1771">
        <f t="shared" si="148"/>
        <v>43.286315790000003</v>
      </c>
      <c r="K1771">
        <f t="shared" si="149"/>
        <v>53.713684209999997</v>
      </c>
      <c r="L1771">
        <f t="shared" si="150"/>
        <v>-10.427368419999993</v>
      </c>
    </row>
    <row r="1772" spans="1:12" x14ac:dyDescent="0.3">
      <c r="A1772" t="s">
        <v>254</v>
      </c>
      <c r="B1772" s="2">
        <v>43401</v>
      </c>
      <c r="C1772">
        <v>44</v>
      </c>
      <c r="D1772">
        <v>56</v>
      </c>
      <c r="E1772">
        <f t="shared" si="117"/>
        <v>-12</v>
      </c>
      <c r="F1772" t="s">
        <v>2121</v>
      </c>
      <c r="G1772" t="str">
        <f>IFERROR(VLOOKUP($A1772,Sheet2!$A$2:$C$397,2,FALSE),"C")</f>
        <v>C+</v>
      </c>
      <c r="H1772">
        <f>IFERROR(VLOOKUP($A1772,Sheet2!$A$2:$C$397,3,FALSE),0)</f>
        <v>-1.5215757999999999</v>
      </c>
      <c r="I1772">
        <f>VLOOKUP($G1772,Sheet2!$F$4:$G$16,2,FALSE)</f>
        <v>2.2999999999999998</v>
      </c>
      <c r="J1772">
        <f t="shared" si="148"/>
        <v>43.239212100000003</v>
      </c>
      <c r="K1772">
        <f t="shared" si="149"/>
        <v>56.760787899999997</v>
      </c>
      <c r="L1772">
        <f t="shared" si="150"/>
        <v>-13.521575799999994</v>
      </c>
    </row>
    <row r="1773" spans="1:12" x14ac:dyDescent="0.3">
      <c r="A1773" t="s">
        <v>10</v>
      </c>
      <c r="B1773" s="2">
        <v>43403</v>
      </c>
      <c r="C1773">
        <v>45</v>
      </c>
      <c r="D1773">
        <v>54</v>
      </c>
      <c r="E1773">
        <f t="shared" si="117"/>
        <v>-9</v>
      </c>
      <c r="F1773" t="s">
        <v>2121</v>
      </c>
      <c r="G1773" t="str">
        <f>IFERROR(VLOOKUP($A1773,Sheet2!$A$2:$C$397,2,FALSE),"C")</f>
        <v>B+</v>
      </c>
      <c r="H1773">
        <f>IFERROR(VLOOKUP($A1773,Sheet2!$A$2:$C$397,3,FALSE),0)</f>
        <v>0.59550000000000003</v>
      </c>
      <c r="I1773">
        <f>VLOOKUP($G1773,Sheet2!$F$4:$G$16,2,FALSE)</f>
        <v>3.3</v>
      </c>
      <c r="J1773">
        <f t="shared" ref="J1773:J1776" si="151">IF(OR($F1773="Bush",$F1773="Trump"),C1773+(H1773/2),C1773-(H1773/2))</f>
        <v>45.297750000000001</v>
      </c>
      <c r="K1773">
        <f t="shared" ref="K1773:K1776" si="152">IF(OR($F1773="Bush",$F1773="Trump"),D1773-(H1773/2),D1773+(H1773/2))</f>
        <v>53.702249999999999</v>
      </c>
      <c r="L1773">
        <f t="shared" ref="L1773:L1776" si="153">J1773-K1773</f>
        <v>-8.4044999999999987</v>
      </c>
    </row>
    <row r="1774" spans="1:12" x14ac:dyDescent="0.3">
      <c r="A1774" t="s">
        <v>16</v>
      </c>
      <c r="B1774" s="2">
        <v>43404</v>
      </c>
      <c r="C1774">
        <v>47</v>
      </c>
      <c r="D1774">
        <v>51</v>
      </c>
      <c r="E1774">
        <f t="shared" si="117"/>
        <v>-4</v>
      </c>
      <c r="F1774" t="s">
        <v>2121</v>
      </c>
      <c r="G1774" t="str">
        <f>IFERROR(VLOOKUP($A1774,Sheet2!$A$2:$C$397,2,FALSE),"C")</f>
        <v>B</v>
      </c>
      <c r="H1774">
        <f>IFERROR(VLOOKUP($A1774,Sheet2!$A$2:$C$397,3,FALSE),0)</f>
        <v>0.26403360999999997</v>
      </c>
      <c r="I1774">
        <f>VLOOKUP($G1774,Sheet2!$F$4:$G$16,2,FALSE)</f>
        <v>3</v>
      </c>
      <c r="J1774">
        <f t="shared" si="151"/>
        <v>47.132016804999999</v>
      </c>
      <c r="K1774">
        <f t="shared" si="152"/>
        <v>50.867983195000001</v>
      </c>
      <c r="L1774">
        <f t="shared" si="153"/>
        <v>-3.7359663900000015</v>
      </c>
    </row>
    <row r="1775" spans="1:12" x14ac:dyDescent="0.3">
      <c r="A1775" t="s">
        <v>7</v>
      </c>
      <c r="B1775" s="2">
        <v>43404</v>
      </c>
      <c r="C1775">
        <v>49</v>
      </c>
      <c r="D1775">
        <v>50</v>
      </c>
      <c r="E1775">
        <f t="shared" si="117"/>
        <v>-1</v>
      </c>
      <c r="F1775" t="s">
        <v>2121</v>
      </c>
      <c r="G1775" t="str">
        <f>IFERROR(VLOOKUP($A1775,Sheet2!$A$2:$C$397,2,FALSE),"C")</f>
        <v>C+</v>
      </c>
      <c r="H1775">
        <f>IFERROR(VLOOKUP($A1775,Sheet2!$A$2:$C$397,3,FALSE),0)</f>
        <v>-1.4892512</v>
      </c>
      <c r="I1775">
        <f>VLOOKUP($G1775,Sheet2!$F$4:$G$16,2,FALSE)</f>
        <v>2.2999999999999998</v>
      </c>
      <c r="J1775">
        <f t="shared" si="151"/>
        <v>48.255374400000001</v>
      </c>
      <c r="K1775">
        <f t="shared" si="152"/>
        <v>50.744625599999999</v>
      </c>
      <c r="L1775">
        <f t="shared" si="153"/>
        <v>-2.4892511999999982</v>
      </c>
    </row>
    <row r="1776" spans="1:12" x14ac:dyDescent="0.3">
      <c r="A1776" t="s">
        <v>12</v>
      </c>
      <c r="B1776" s="2">
        <v>43402</v>
      </c>
      <c r="C1776">
        <v>41</v>
      </c>
      <c r="D1776">
        <v>53</v>
      </c>
      <c r="E1776">
        <f t="shared" si="117"/>
        <v>-12</v>
      </c>
      <c r="F1776" t="s">
        <v>2121</v>
      </c>
      <c r="G1776" t="str">
        <f>IFERROR(VLOOKUP($A1776,Sheet2!$A$2:$C$397,2,FALSE),"C")</f>
        <v>A</v>
      </c>
      <c r="H1776">
        <f>IFERROR(VLOOKUP($A1776,Sheet2!$A$2:$C$397,3,FALSE),0)</f>
        <v>-0.45775194000000002</v>
      </c>
      <c r="I1776">
        <f>VLOOKUP($G1776,Sheet2!$F$4:$G$16,2,FALSE)</f>
        <v>4</v>
      </c>
      <c r="J1776">
        <f t="shared" si="151"/>
        <v>40.771124030000003</v>
      </c>
      <c r="K1776">
        <f t="shared" si="152"/>
        <v>53.228875969999997</v>
      </c>
      <c r="L1776">
        <f t="shared" si="153"/>
        <v>-12.457751939999994</v>
      </c>
    </row>
    <row r="1777" spans="1:12" x14ac:dyDescent="0.3">
      <c r="A1777" t="s">
        <v>16</v>
      </c>
      <c r="B1777" s="2">
        <v>43405</v>
      </c>
      <c r="C1777">
        <v>45</v>
      </c>
      <c r="D1777">
        <v>52</v>
      </c>
      <c r="E1777">
        <f t="shared" si="117"/>
        <v>-7</v>
      </c>
      <c r="F1777" t="s">
        <v>2121</v>
      </c>
      <c r="G1777" t="str">
        <f>IFERROR(VLOOKUP($A1777,Sheet2!$A$2:$C$397,2,FALSE),"C")</f>
        <v>B</v>
      </c>
      <c r="H1777">
        <f>IFERROR(VLOOKUP($A1777,Sheet2!$A$2:$C$397,3,FALSE),0)</f>
        <v>0.26403360999999997</v>
      </c>
      <c r="I1777">
        <f>VLOOKUP($G1777,Sheet2!$F$4:$G$16,2,FALSE)</f>
        <v>3</v>
      </c>
      <c r="J1777">
        <f t="shared" ref="J1777:J1778" si="154">IF(OR($F1777="Bush",$F1777="Trump"),C1777+(H1777/2),C1777-(H1777/2))</f>
        <v>45.132016804999999</v>
      </c>
      <c r="K1777">
        <f t="shared" ref="K1777:K1778" si="155">IF(OR($F1777="Bush",$F1777="Trump"),D1777-(H1777/2),D1777+(H1777/2))</f>
        <v>51.867983195000001</v>
      </c>
      <c r="L1777">
        <f t="shared" ref="L1777:L1778" si="156">J1777-K1777</f>
        <v>-6.7359663900000015</v>
      </c>
    </row>
    <row r="1778" spans="1:12" x14ac:dyDescent="0.3">
      <c r="A1778" t="s">
        <v>7</v>
      </c>
      <c r="B1778" s="2">
        <v>43405</v>
      </c>
      <c r="C1778">
        <v>51</v>
      </c>
      <c r="D1778">
        <v>47</v>
      </c>
      <c r="E1778">
        <f t="shared" si="117"/>
        <v>4</v>
      </c>
      <c r="F1778" t="s">
        <v>2121</v>
      </c>
      <c r="G1778" t="str">
        <f>IFERROR(VLOOKUP($A1778,Sheet2!$A$2:$C$397,2,FALSE),"C")</f>
        <v>C+</v>
      </c>
      <c r="H1778">
        <f>IFERROR(VLOOKUP($A1778,Sheet2!$A$2:$C$397,3,FALSE),0)</f>
        <v>-1.4892512</v>
      </c>
      <c r="I1778">
        <f>VLOOKUP($G1778,Sheet2!$F$4:$G$16,2,FALSE)</f>
        <v>2.2999999999999998</v>
      </c>
      <c r="J1778">
        <f t="shared" si="154"/>
        <v>50.255374400000001</v>
      </c>
      <c r="K1778">
        <f t="shared" si="155"/>
        <v>47.744625599999999</v>
      </c>
      <c r="L1778">
        <f t="shared" si="156"/>
        <v>2.5107488000000018</v>
      </c>
    </row>
    <row r="1779" spans="1:12" x14ac:dyDescent="0.3">
      <c r="A1779" t="s">
        <v>16</v>
      </c>
      <c r="B1779" s="2">
        <v>43407</v>
      </c>
      <c r="C1779">
        <v>45</v>
      </c>
      <c r="D1779">
        <v>54</v>
      </c>
      <c r="E1779">
        <f t="shared" si="117"/>
        <v>-9</v>
      </c>
      <c r="F1779" t="s">
        <v>2121</v>
      </c>
      <c r="G1779" t="str">
        <f>IFERROR(VLOOKUP($A1779,Sheet2!$A$2:$C$397,2,FALSE),"C")</f>
        <v>B</v>
      </c>
      <c r="H1779">
        <f>IFERROR(VLOOKUP($A1779,Sheet2!$A$2:$C$397,3,FALSE),0)</f>
        <v>0.26403360999999997</v>
      </c>
      <c r="I1779">
        <f>VLOOKUP($G1779,Sheet2!$F$4:$G$16,2,FALSE)</f>
        <v>3</v>
      </c>
      <c r="J1779">
        <f t="shared" ref="J1779:J1780" si="157">IF(OR($F1779="Bush",$F1779="Trump"),C1779+(H1779/2),C1779-(H1779/2))</f>
        <v>45.132016804999999</v>
      </c>
      <c r="K1779">
        <f t="shared" ref="K1779:K1780" si="158">IF(OR($F1779="Bush",$F1779="Trump"),D1779-(H1779/2),D1779+(H1779/2))</f>
        <v>53.867983195000001</v>
      </c>
      <c r="L1779">
        <f t="shared" ref="L1779:L1780" si="159">J1779-K1779</f>
        <v>-8.7359663900000015</v>
      </c>
    </row>
    <row r="1780" spans="1:12" x14ac:dyDescent="0.3">
      <c r="A1780" t="s">
        <v>254</v>
      </c>
      <c r="B1780" s="2">
        <v>43406</v>
      </c>
      <c r="C1780">
        <v>47.6</v>
      </c>
      <c r="D1780">
        <v>52.4</v>
      </c>
      <c r="E1780">
        <f t="shared" si="117"/>
        <v>-4.7999999999999972</v>
      </c>
      <c r="F1780" t="s">
        <v>2121</v>
      </c>
      <c r="G1780" t="str">
        <f>IFERROR(VLOOKUP($A1780,Sheet2!$A$2:$C$397,2,FALSE),"C")</f>
        <v>C+</v>
      </c>
      <c r="H1780">
        <f>IFERROR(VLOOKUP($A1780,Sheet2!$A$2:$C$397,3,FALSE),0)</f>
        <v>-1.5215757999999999</v>
      </c>
      <c r="I1780">
        <f>VLOOKUP($G1780,Sheet2!$F$4:$G$16,2,FALSE)</f>
        <v>2.2999999999999998</v>
      </c>
      <c r="J1780">
        <f t="shared" si="157"/>
        <v>46.839212100000005</v>
      </c>
      <c r="K1780">
        <f t="shared" si="158"/>
        <v>53.160787899999995</v>
      </c>
      <c r="L1780">
        <f t="shared" si="159"/>
        <v>-6.3215757999999909</v>
      </c>
    </row>
    <row r="1781" spans="1:12" x14ac:dyDescent="0.3">
      <c r="A1781" t="s">
        <v>13</v>
      </c>
      <c r="B1781" s="2">
        <v>43405</v>
      </c>
      <c r="C1781">
        <v>44</v>
      </c>
      <c r="D1781">
        <v>52</v>
      </c>
      <c r="E1781">
        <f t="shared" si="117"/>
        <v>-8</v>
      </c>
      <c r="F1781" t="s">
        <v>2121</v>
      </c>
      <c r="G1781" t="str">
        <f>IFERROR(VLOOKUP($A1781,Sheet2!$A$2:$C$397,2,FALSE),"C")</f>
        <v>A+</v>
      </c>
      <c r="H1781">
        <f>IFERROR(VLOOKUP($A1781,Sheet2!$A$2:$C$397,3,FALSE),0)</f>
        <v>0.61341175999999997</v>
      </c>
      <c r="I1781">
        <f>VLOOKUP($G1781,Sheet2!$F$4:$G$16,2,FALSE)</f>
        <v>4</v>
      </c>
      <c r="J1781">
        <f t="shared" ref="J1781" si="160">IF(OR($F1781="Bush",$F1781="Trump"),C1781+(H1781/2),C1781-(H1781/2))</f>
        <v>44.306705880000003</v>
      </c>
      <c r="K1781">
        <f t="shared" ref="K1781" si="161">IF(OR($F1781="Bush",$F1781="Trump"),D1781-(H1781/2),D1781+(H1781/2))</f>
        <v>51.693294119999997</v>
      </c>
      <c r="L1781">
        <f t="shared" ref="L1781" si="162">J1781-K1781</f>
        <v>-7.3865882399999947</v>
      </c>
    </row>
    <row r="1782" spans="1:12" x14ac:dyDescent="0.3">
      <c r="A1782" t="s">
        <v>4</v>
      </c>
      <c r="B1782" s="2">
        <v>43407</v>
      </c>
      <c r="C1782">
        <v>46</v>
      </c>
      <c r="D1782">
        <v>52</v>
      </c>
      <c r="E1782">
        <f t="shared" si="117"/>
        <v>-6</v>
      </c>
      <c r="F1782" t="s">
        <v>2121</v>
      </c>
      <c r="G1782" t="str">
        <f>IFERROR(VLOOKUP($A1782,Sheet2!$A$2:$C$397,2,FALSE),"C")</f>
        <v>A-</v>
      </c>
      <c r="H1782">
        <f>IFERROR(VLOOKUP($A1782,Sheet2!$A$2:$C$397,3,FALSE),0)</f>
        <v>0.80923076999999999</v>
      </c>
      <c r="I1782">
        <f>VLOOKUP($G1782,Sheet2!$F$4:$G$16,2,FALSE)</f>
        <v>3.7</v>
      </c>
      <c r="J1782">
        <f t="shared" ref="J1782" si="163">IF(OR($F1782="Bush",$F1782="Trump"),C1782+(H1782/2),C1782-(H1782/2))</f>
        <v>46.404615385</v>
      </c>
      <c r="K1782">
        <f t="shared" ref="K1782" si="164">IF(OR($F1782="Bush",$F1782="Trump"),D1782-(H1782/2),D1782+(H1782/2))</f>
        <v>51.595384615</v>
      </c>
      <c r="L1782">
        <f t="shared" ref="L1782" si="165">J1782-K1782</f>
        <v>-5.1907692300000008</v>
      </c>
    </row>
    <row r="1783" spans="1:12" x14ac:dyDescent="0.3">
      <c r="A1783" t="s">
        <v>16</v>
      </c>
      <c r="B1783" s="2">
        <v>43408</v>
      </c>
      <c r="C1783">
        <v>44</v>
      </c>
      <c r="D1783">
        <v>55</v>
      </c>
      <c r="E1783">
        <f t="shared" si="117"/>
        <v>-11</v>
      </c>
      <c r="F1783" t="s">
        <v>2121</v>
      </c>
      <c r="G1783" t="str">
        <f>IFERROR(VLOOKUP($A1783,Sheet2!$A$2:$C$397,2,FALSE),"C")</f>
        <v>B</v>
      </c>
      <c r="H1783">
        <f>IFERROR(VLOOKUP($A1783,Sheet2!$A$2:$C$397,3,FALSE),0)</f>
        <v>0.26403360999999997</v>
      </c>
      <c r="I1783">
        <f>VLOOKUP($G1783,Sheet2!$F$4:$G$16,2,FALSE)</f>
        <v>3</v>
      </c>
      <c r="J1783">
        <f t="shared" ref="J1783" si="166">IF(OR($F1783="Bush",$F1783="Trump"),C1783+(H1783/2),C1783-(H1783/2))</f>
        <v>44.132016804999999</v>
      </c>
      <c r="K1783">
        <f t="shared" ref="K1783" si="167">IF(OR($F1783="Bush",$F1783="Trump"),D1783-(H1783/2),D1783+(H1783/2))</f>
        <v>54.867983195000001</v>
      </c>
      <c r="L1783">
        <f t="shared" ref="L1783" si="168">J1783-K1783</f>
        <v>-10.735966390000002</v>
      </c>
    </row>
    <row r="1784" spans="1:12" x14ac:dyDescent="0.3">
      <c r="A1784" t="s">
        <v>3</v>
      </c>
      <c r="B1784" s="2">
        <v>43407</v>
      </c>
      <c r="C1784">
        <v>40</v>
      </c>
      <c r="D1784">
        <v>53</v>
      </c>
      <c r="E1784">
        <f t="shared" si="117"/>
        <v>-13</v>
      </c>
      <c r="F1784" t="s">
        <v>2121</v>
      </c>
      <c r="G1784" t="str">
        <f>IFERROR(VLOOKUP($A1784,Sheet2!$A$2:$C$397,2,FALSE),"C")</f>
        <v>A-</v>
      </c>
      <c r="H1784">
        <f>IFERROR(VLOOKUP($A1784,Sheet2!$A$2:$C$397,3,FALSE),0)</f>
        <v>-0.78254902000000004</v>
      </c>
      <c r="I1784">
        <f>VLOOKUP($G1784,Sheet2!$F$4:$G$16,2,FALSE)</f>
        <v>3.7</v>
      </c>
      <c r="J1784">
        <f t="shared" ref="J1784" si="169">IF(OR($F1784="Bush",$F1784="Trump"),C1784+(H1784/2),C1784-(H1784/2))</f>
        <v>39.608725489999998</v>
      </c>
      <c r="K1784">
        <f t="shared" ref="K1784" si="170">IF(OR($F1784="Bush",$F1784="Trump"),D1784-(H1784/2),D1784+(H1784/2))</f>
        <v>53.391274510000002</v>
      </c>
      <c r="L1784">
        <f t="shared" ref="L1784" si="171">J1784-K1784</f>
        <v>-13.782549020000005</v>
      </c>
    </row>
    <row r="1785" spans="1:12" x14ac:dyDescent="0.3">
      <c r="A1785" t="s">
        <v>16</v>
      </c>
      <c r="B1785" s="2">
        <v>43409</v>
      </c>
      <c r="C1785">
        <v>45</v>
      </c>
      <c r="D1785">
        <v>53</v>
      </c>
      <c r="E1785">
        <f t="shared" si="117"/>
        <v>-8</v>
      </c>
      <c r="F1785" t="s">
        <v>2121</v>
      </c>
      <c r="G1785" t="str">
        <f>IFERROR(VLOOKUP($A1785,Sheet2!$A$2:$C$397,2,FALSE),"C")</f>
        <v>B</v>
      </c>
      <c r="H1785">
        <f>IFERROR(VLOOKUP($A1785,Sheet2!$A$2:$C$397,3,FALSE),0)</f>
        <v>0.26403360999999997</v>
      </c>
      <c r="I1785">
        <f>VLOOKUP($G1785,Sheet2!$F$4:$G$16,2,FALSE)</f>
        <v>3</v>
      </c>
      <c r="J1785">
        <f t="shared" ref="J1785:J1789" si="172">IF(OR($F1785="Bush",$F1785="Trump"),C1785+(H1785/2),C1785-(H1785/2))</f>
        <v>45.132016804999999</v>
      </c>
      <c r="K1785">
        <f t="shared" ref="K1785:K1789" si="173">IF(OR($F1785="Bush",$F1785="Trump"),D1785-(H1785/2),D1785+(H1785/2))</f>
        <v>52.867983195000001</v>
      </c>
      <c r="L1785">
        <f t="shared" ref="L1785:L1789" si="174">J1785-K1785</f>
        <v>-7.7359663900000015</v>
      </c>
    </row>
    <row r="1786" spans="1:12" x14ac:dyDescent="0.3">
      <c r="A1786" t="s">
        <v>7</v>
      </c>
      <c r="B1786" s="2">
        <v>43408</v>
      </c>
      <c r="C1786">
        <v>50</v>
      </c>
      <c r="D1786">
        <v>49</v>
      </c>
      <c r="E1786">
        <f t="shared" si="117"/>
        <v>1</v>
      </c>
      <c r="F1786" t="s">
        <v>2121</v>
      </c>
      <c r="G1786" t="str">
        <f>IFERROR(VLOOKUP($A1786,Sheet2!$A$2:$C$397,2,FALSE),"C")</f>
        <v>C+</v>
      </c>
      <c r="H1786">
        <f>IFERROR(VLOOKUP($A1786,Sheet2!$A$2:$C$397,3,FALSE),0)</f>
        <v>-1.4892512</v>
      </c>
      <c r="I1786">
        <f>VLOOKUP($G1786,Sheet2!$F$4:$G$16,2,FALSE)</f>
        <v>2.2999999999999998</v>
      </c>
      <c r="J1786">
        <f t="shared" si="172"/>
        <v>49.255374400000001</v>
      </c>
      <c r="K1786">
        <f t="shared" si="173"/>
        <v>49.744625599999999</v>
      </c>
      <c r="L1786">
        <f t="shared" si="174"/>
        <v>-0.48925119999999822</v>
      </c>
    </row>
    <row r="1787" spans="1:12" x14ac:dyDescent="0.3">
      <c r="A1787" t="s">
        <v>0</v>
      </c>
      <c r="B1787" s="2">
        <v>43408</v>
      </c>
      <c r="C1787">
        <v>40</v>
      </c>
      <c r="D1787">
        <v>54</v>
      </c>
      <c r="E1787">
        <f t="shared" si="117"/>
        <v>-14</v>
      </c>
      <c r="F1787" t="s">
        <v>2121</v>
      </c>
      <c r="G1787" t="str">
        <f>IFERROR(VLOOKUP($A1787,Sheet2!$A$2:$C$397,2,FALSE),"C")</f>
        <v>B</v>
      </c>
      <c r="H1787">
        <f>IFERROR(VLOOKUP($A1787,Sheet2!$A$2:$C$397,3,FALSE),0)</f>
        <v>-0.90473683999999999</v>
      </c>
      <c r="I1787">
        <f>VLOOKUP($G1787,Sheet2!$F$4:$G$16,2,FALSE)</f>
        <v>3</v>
      </c>
      <c r="J1787">
        <f t="shared" si="172"/>
        <v>39.547631580000001</v>
      </c>
      <c r="K1787">
        <f t="shared" si="173"/>
        <v>54.452368419999999</v>
      </c>
      <c r="L1787">
        <f t="shared" si="174"/>
        <v>-14.904736839999998</v>
      </c>
    </row>
    <row r="1788" spans="1:12" x14ac:dyDescent="0.3">
      <c r="A1788" t="s">
        <v>377</v>
      </c>
      <c r="B1788" s="2">
        <v>43407</v>
      </c>
      <c r="C1788">
        <v>41</v>
      </c>
      <c r="D1788">
        <v>57</v>
      </c>
      <c r="E1788">
        <f t="shared" si="117"/>
        <v>-16</v>
      </c>
      <c r="F1788" t="s">
        <v>2121</v>
      </c>
      <c r="G1788" t="str">
        <f>IFERROR(VLOOKUP($A1788,Sheet2!$A$2:$C$397,2,FALSE),"C")</f>
        <v>A-</v>
      </c>
      <c r="H1788">
        <f>IFERROR(VLOOKUP($A1788,Sheet2!$A$2:$C$397,3,FALSE),0)</f>
        <v>-7.1428569999999997E-2</v>
      </c>
      <c r="I1788">
        <f>VLOOKUP($G1788,Sheet2!$F$4:$G$16,2,FALSE)</f>
        <v>3.7</v>
      </c>
      <c r="J1788">
        <f t="shared" si="172"/>
        <v>40.964285715000003</v>
      </c>
      <c r="K1788">
        <f t="shared" si="173"/>
        <v>57.035714284999997</v>
      </c>
      <c r="L1788">
        <f t="shared" si="174"/>
        <v>-16.071428569999995</v>
      </c>
    </row>
    <row r="1789" spans="1:12" x14ac:dyDescent="0.3">
      <c r="A1789" t="s">
        <v>132</v>
      </c>
      <c r="B1789" s="2">
        <v>43406</v>
      </c>
      <c r="C1789">
        <v>45</v>
      </c>
      <c r="D1789">
        <v>51</v>
      </c>
      <c r="E1789">
        <f t="shared" si="117"/>
        <v>-6</v>
      </c>
      <c r="F1789" t="s">
        <v>2121</v>
      </c>
      <c r="G1789" t="str">
        <f>IFERROR(VLOOKUP($A1789,Sheet2!$A$2:$C$397,2,FALSE),"C")</f>
        <v>B-</v>
      </c>
      <c r="H1789">
        <f>IFERROR(VLOOKUP($A1789,Sheet2!$A$2:$C$397,3,FALSE),0)</f>
        <v>0.57263158000000003</v>
      </c>
      <c r="I1789">
        <f>VLOOKUP($G1789,Sheet2!$F$4:$G$16,2,FALSE)</f>
        <v>2.7</v>
      </c>
      <c r="J1789">
        <f t="shared" si="172"/>
        <v>45.286315790000003</v>
      </c>
      <c r="K1789">
        <f t="shared" si="173"/>
        <v>50.713684209999997</v>
      </c>
      <c r="L1789">
        <f t="shared" si="174"/>
        <v>-5.4273684199999934</v>
      </c>
    </row>
  </sheetData>
  <autoFilter ref="A1:L1698" xr:uid="{A25DD8CD-1CAA-43E5-8CBA-A58CFB2E816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32A46-F2D4-43C5-B0AA-7BAA204185CF}">
  <dimension ref="A1:S971"/>
  <sheetViews>
    <sheetView tabSelected="1" zoomScale="80" zoomScaleNormal="80" workbookViewId="0">
      <selection activeCell="C9" sqref="C9"/>
    </sheetView>
  </sheetViews>
  <sheetFormatPr defaultColWidth="5" defaultRowHeight="14.4" x14ac:dyDescent="0.3"/>
  <cols>
    <col min="1" max="1" width="5.21875" bestFit="1" customWidth="1"/>
    <col min="2" max="2" width="6.77734375" bestFit="1" customWidth="1"/>
    <col min="3" max="3" width="51.21875" bestFit="1" customWidth="1"/>
    <col min="4" max="4" width="10.5546875" bestFit="1" customWidth="1"/>
    <col min="5" max="5" width="4.88671875" bestFit="1" customWidth="1"/>
    <col min="6" max="6" width="11" bestFit="1" customWidth="1"/>
    <col min="9" max="9" width="9.33203125" bestFit="1" customWidth="1"/>
    <col min="10" max="10" width="17.6640625" bestFit="1" customWidth="1"/>
    <col min="11" max="11" width="5.88671875" bestFit="1" customWidth="1"/>
    <col min="12" max="12" width="9.5546875" bestFit="1" customWidth="1"/>
    <col min="13" max="13" width="9.6640625" bestFit="1" customWidth="1"/>
    <col min="14" max="15" width="11.6640625" bestFit="1" customWidth="1"/>
    <col min="16" max="16" width="9.33203125" bestFit="1" customWidth="1"/>
    <col min="17" max="17" width="8.109375" bestFit="1" customWidth="1"/>
    <col min="18" max="18" width="6.33203125" bestFit="1" customWidth="1"/>
  </cols>
  <sheetData>
    <row r="1" spans="1:18" x14ac:dyDescent="0.3">
      <c r="A1" t="s">
        <v>2125</v>
      </c>
      <c r="B1" t="s">
        <v>2126</v>
      </c>
      <c r="C1" t="s">
        <v>17</v>
      </c>
      <c r="D1" t="s">
        <v>2127</v>
      </c>
      <c r="E1" t="s">
        <v>2128</v>
      </c>
      <c r="F1" t="s">
        <v>413</v>
      </c>
      <c r="G1" t="s">
        <v>2129</v>
      </c>
      <c r="H1" t="s">
        <v>2130</v>
      </c>
      <c r="I1" t="s">
        <v>341</v>
      </c>
      <c r="J1" t="s">
        <v>411</v>
      </c>
      <c r="K1" t="s">
        <v>1350</v>
      </c>
      <c r="L1" t="s">
        <v>1351</v>
      </c>
      <c r="M1" t="s">
        <v>1352</v>
      </c>
      <c r="N1" t="s">
        <v>1353</v>
      </c>
      <c r="O1" t="s">
        <v>2209</v>
      </c>
      <c r="P1" t="s">
        <v>2210</v>
      </c>
      <c r="Q1" t="s">
        <v>2211</v>
      </c>
      <c r="R1" t="s">
        <v>2212</v>
      </c>
    </row>
    <row r="2" spans="1:18" x14ac:dyDescent="0.3">
      <c r="A2" t="s">
        <v>2131</v>
      </c>
      <c r="B2">
        <v>12</v>
      </c>
      <c r="C2" t="s">
        <v>28</v>
      </c>
      <c r="D2">
        <v>500</v>
      </c>
      <c r="E2" t="s">
        <v>420</v>
      </c>
      <c r="F2" s="2">
        <v>41945</v>
      </c>
      <c r="G2">
        <v>47.3</v>
      </c>
      <c r="H2">
        <v>45.7</v>
      </c>
      <c r="I2" t="str">
        <f>IFERROR(VLOOKUP($C2,Sheet2!$A$2:$C$397,2,FALSE),"C")</f>
        <v>B</v>
      </c>
      <c r="J2">
        <f>IFERROR(VLOOKUP($C2,Sheet2!$A$2:$C$397,3,FALSE),0)</f>
        <v>1.3775805999999999</v>
      </c>
      <c r="K2">
        <f>VLOOKUP($I2,Sheet2!$F$4:$G$16,2,FALSE)</f>
        <v>3</v>
      </c>
      <c r="L2">
        <f t="shared" ref="L2:L65" si="0">G2+(J2/2)</f>
        <v>47.988790299999998</v>
      </c>
      <c r="M2">
        <f t="shared" ref="M2:M65" si="1">H2-(J2/2)</f>
        <v>45.011209700000002</v>
      </c>
      <c r="N2">
        <f t="shared" ref="N2:N65" si="2">L2-M2</f>
        <v>2.977580599999996</v>
      </c>
      <c r="O2" t="str">
        <f t="shared" ref="O2:O65" si="3">A2&amp;P2&amp;R2&amp;"_"&amp;Q2</f>
        <v>GA12_2014</v>
      </c>
      <c r="P2" t="str">
        <f t="shared" ref="P2:P65" si="4">TEXT(B2,"00")</f>
        <v>12</v>
      </c>
      <c r="Q2">
        <f t="shared" ref="Q2:Q65" si="5">YEAR(F2)</f>
        <v>2014</v>
      </c>
      <c r="R2" t="str">
        <f t="shared" ref="R2:R65" si="6">IF(AND(OR(Q2=2014,Q2=2012),OR(A2="NC",A2="FL")),"r",IF(AND(OR(Q2=2014,Q2=2012),OR(A2="PA")),"r",IF(Q2&lt;=2010,"o","")))</f>
        <v/>
      </c>
    </row>
    <row r="3" spans="1:18" x14ac:dyDescent="0.3">
      <c r="A3" t="s">
        <v>2131</v>
      </c>
      <c r="B3">
        <v>12</v>
      </c>
      <c r="C3" t="s">
        <v>28</v>
      </c>
      <c r="D3">
        <v>500</v>
      </c>
      <c r="E3" t="s">
        <v>420</v>
      </c>
      <c r="F3" s="2">
        <v>41942</v>
      </c>
      <c r="G3">
        <v>48.1</v>
      </c>
      <c r="H3">
        <v>44.4</v>
      </c>
      <c r="I3" t="str">
        <f>IFERROR(VLOOKUP($C3,Sheet2!$A$2:$C$397,2,FALSE),"C")</f>
        <v>B</v>
      </c>
      <c r="J3">
        <f>IFERROR(VLOOKUP($C3,Sheet2!$A$2:$C$397,3,FALSE),0)</f>
        <v>1.3775805999999999</v>
      </c>
      <c r="K3">
        <f>VLOOKUP($I3,Sheet2!$F$4:$G$16,2,FALSE)</f>
        <v>3</v>
      </c>
      <c r="L3">
        <f t="shared" si="0"/>
        <v>48.788790300000002</v>
      </c>
      <c r="M3">
        <f t="shared" si="1"/>
        <v>43.711209699999998</v>
      </c>
      <c r="N3">
        <f t="shared" si="2"/>
        <v>5.0775806000000046</v>
      </c>
      <c r="O3" t="str">
        <f t="shared" si="3"/>
        <v>GA12_2014</v>
      </c>
      <c r="P3" t="str">
        <f t="shared" si="4"/>
        <v>12</v>
      </c>
      <c r="Q3">
        <f t="shared" si="5"/>
        <v>2014</v>
      </c>
      <c r="R3" t="str">
        <f t="shared" si="6"/>
        <v/>
      </c>
    </row>
    <row r="4" spans="1:18" x14ac:dyDescent="0.3">
      <c r="A4" t="s">
        <v>2132</v>
      </c>
      <c r="B4">
        <v>12</v>
      </c>
      <c r="C4" t="s">
        <v>293</v>
      </c>
      <c r="D4">
        <v>909</v>
      </c>
      <c r="E4" t="s">
        <v>420</v>
      </c>
      <c r="F4" s="2">
        <v>41913</v>
      </c>
      <c r="G4">
        <v>45</v>
      </c>
      <c r="H4">
        <v>40</v>
      </c>
      <c r="I4" t="str">
        <f>IFERROR(VLOOKUP($C4,Sheet2!$A$2:$C$397,2,FALSE),"C")</f>
        <v>C</v>
      </c>
      <c r="J4">
        <f>IFERROR(VLOOKUP($C4,Sheet2!$A$2:$C$397,3,FALSE),0)</f>
        <v>-0.91666667000000002</v>
      </c>
      <c r="K4">
        <f>VLOOKUP($I4,Sheet2!$F$4:$G$16,2,FALSE)</f>
        <v>2</v>
      </c>
      <c r="L4">
        <f t="shared" si="0"/>
        <v>44.541666665000001</v>
      </c>
      <c r="M4">
        <f t="shared" si="1"/>
        <v>40.458333334999999</v>
      </c>
      <c r="N4">
        <f t="shared" si="2"/>
        <v>4.0833333300000021</v>
      </c>
      <c r="O4" t="str">
        <f t="shared" si="3"/>
        <v>IL12_2014</v>
      </c>
      <c r="P4" t="str">
        <f t="shared" si="4"/>
        <v>12</v>
      </c>
      <c r="Q4">
        <f t="shared" si="5"/>
        <v>2014</v>
      </c>
      <c r="R4" t="str">
        <f t="shared" si="6"/>
        <v/>
      </c>
    </row>
    <row r="5" spans="1:18" x14ac:dyDescent="0.3">
      <c r="A5" t="s">
        <v>2133</v>
      </c>
      <c r="B5">
        <v>1</v>
      </c>
      <c r="C5" t="s">
        <v>393</v>
      </c>
      <c r="D5">
        <v>354</v>
      </c>
      <c r="E5" t="s">
        <v>420</v>
      </c>
      <c r="F5" s="2">
        <v>41930</v>
      </c>
      <c r="G5">
        <v>47</v>
      </c>
      <c r="H5">
        <v>47</v>
      </c>
      <c r="I5" t="str">
        <f>IFERROR(VLOOKUP($C5,Sheet2!$A$2:$C$397,2,FALSE),"C")</f>
        <v>B+</v>
      </c>
      <c r="J5">
        <f>IFERROR(VLOOKUP($C5,Sheet2!$A$2:$C$397,3,FALSE),0)</f>
        <v>-0.55249999999999999</v>
      </c>
      <c r="K5">
        <f>VLOOKUP($I5,Sheet2!$F$4:$G$16,2,FALSE)</f>
        <v>3.3</v>
      </c>
      <c r="L5">
        <f t="shared" si="0"/>
        <v>46.723750000000003</v>
      </c>
      <c r="M5">
        <f t="shared" si="1"/>
        <v>47.276249999999997</v>
      </c>
      <c r="N5">
        <f t="shared" si="2"/>
        <v>-0.55249999999999488</v>
      </c>
      <c r="O5" t="str">
        <f t="shared" si="3"/>
        <v>HI01_2014</v>
      </c>
      <c r="P5" t="str">
        <f t="shared" si="4"/>
        <v>01</v>
      </c>
      <c r="Q5">
        <f t="shared" si="5"/>
        <v>2014</v>
      </c>
      <c r="R5" t="str">
        <f t="shared" si="6"/>
        <v/>
      </c>
    </row>
    <row r="6" spans="1:18" x14ac:dyDescent="0.3">
      <c r="A6" t="s">
        <v>2133</v>
      </c>
      <c r="B6">
        <v>1</v>
      </c>
      <c r="C6" t="s">
        <v>202</v>
      </c>
      <c r="D6">
        <v>604</v>
      </c>
      <c r="E6" t="s">
        <v>420</v>
      </c>
      <c r="F6" s="2">
        <v>41931</v>
      </c>
      <c r="G6">
        <v>45</v>
      </c>
      <c r="H6">
        <v>45</v>
      </c>
      <c r="I6" t="str">
        <f>IFERROR(VLOOKUP($C6,Sheet2!$A$2:$C$397,2,FALSE),"C")</f>
        <v>C+</v>
      </c>
      <c r="J6">
        <f>IFERROR(VLOOKUP($C6,Sheet2!$A$2:$C$397,3,FALSE),0)</f>
        <v>-0.27121212</v>
      </c>
      <c r="K6">
        <f>VLOOKUP($I6,Sheet2!$F$4:$G$16,2,FALSE)</f>
        <v>2.2999999999999998</v>
      </c>
      <c r="L6">
        <f t="shared" si="0"/>
        <v>44.864393939999999</v>
      </c>
      <c r="M6">
        <f t="shared" si="1"/>
        <v>45.135606060000001</v>
      </c>
      <c r="N6">
        <f t="shared" si="2"/>
        <v>-0.27121212000000128</v>
      </c>
      <c r="O6" t="str">
        <f t="shared" si="3"/>
        <v>HI01_2014</v>
      </c>
      <c r="P6" t="str">
        <f t="shared" si="4"/>
        <v>01</v>
      </c>
      <c r="Q6">
        <f t="shared" si="5"/>
        <v>2014</v>
      </c>
      <c r="R6" t="str">
        <f t="shared" si="6"/>
        <v/>
      </c>
    </row>
    <row r="7" spans="1:18" x14ac:dyDescent="0.3">
      <c r="A7" t="s">
        <v>2133</v>
      </c>
      <c r="B7">
        <v>1</v>
      </c>
      <c r="C7" t="s">
        <v>202</v>
      </c>
      <c r="D7">
        <v>551</v>
      </c>
      <c r="E7" t="s">
        <v>420</v>
      </c>
      <c r="F7" s="2">
        <v>41896</v>
      </c>
      <c r="G7">
        <v>46</v>
      </c>
      <c r="H7">
        <v>42</v>
      </c>
      <c r="I7" t="str">
        <f>IFERROR(VLOOKUP($C7,Sheet2!$A$2:$C$397,2,FALSE),"C")</f>
        <v>C+</v>
      </c>
      <c r="J7">
        <f>IFERROR(VLOOKUP($C7,Sheet2!$A$2:$C$397,3,FALSE),0)</f>
        <v>-0.27121212</v>
      </c>
      <c r="K7">
        <f>VLOOKUP($I7,Sheet2!$F$4:$G$16,2,FALSE)</f>
        <v>2.2999999999999998</v>
      </c>
      <c r="L7">
        <f t="shared" si="0"/>
        <v>45.864393939999999</v>
      </c>
      <c r="M7">
        <f t="shared" si="1"/>
        <v>42.135606060000001</v>
      </c>
      <c r="N7">
        <f t="shared" si="2"/>
        <v>3.7287878799999987</v>
      </c>
      <c r="O7" t="str">
        <f t="shared" si="3"/>
        <v>HI01_2014</v>
      </c>
      <c r="P7" t="str">
        <f t="shared" si="4"/>
        <v>01</v>
      </c>
      <c r="Q7">
        <f t="shared" si="5"/>
        <v>2014</v>
      </c>
      <c r="R7" t="str">
        <f t="shared" si="6"/>
        <v/>
      </c>
    </row>
    <row r="8" spans="1:18" x14ac:dyDescent="0.3">
      <c r="A8" t="s">
        <v>2134</v>
      </c>
      <c r="B8">
        <v>1</v>
      </c>
      <c r="C8" t="s">
        <v>364</v>
      </c>
      <c r="D8">
        <v>670</v>
      </c>
      <c r="E8" t="s">
        <v>420</v>
      </c>
      <c r="F8" s="2">
        <v>41941</v>
      </c>
      <c r="G8">
        <v>50</v>
      </c>
      <c r="H8">
        <v>45</v>
      </c>
      <c r="I8" t="str">
        <f>IFERROR(VLOOKUP($C8,Sheet2!$A$2:$C$397,2,FALSE),"C")</f>
        <v>A</v>
      </c>
      <c r="J8">
        <f>IFERROR(VLOOKUP($C8,Sheet2!$A$2:$C$397,3,FALSE),0)</f>
        <v>0.4</v>
      </c>
      <c r="K8">
        <f>VLOOKUP($I8,Sheet2!$F$4:$G$16,2,FALSE)</f>
        <v>4</v>
      </c>
      <c r="L8">
        <f t="shared" si="0"/>
        <v>50.2</v>
      </c>
      <c r="M8">
        <f t="shared" si="1"/>
        <v>44.8</v>
      </c>
      <c r="N8">
        <f t="shared" si="2"/>
        <v>5.4000000000000057</v>
      </c>
      <c r="O8" t="str">
        <f t="shared" si="3"/>
        <v>NY01_2014</v>
      </c>
      <c r="P8" t="str">
        <f t="shared" si="4"/>
        <v>01</v>
      </c>
      <c r="Q8">
        <f t="shared" si="5"/>
        <v>2014</v>
      </c>
      <c r="R8" t="str">
        <f t="shared" si="6"/>
        <v/>
      </c>
    </row>
    <row r="9" spans="1:18" x14ac:dyDescent="0.3">
      <c r="A9" t="s">
        <v>2134</v>
      </c>
      <c r="B9">
        <v>1</v>
      </c>
      <c r="C9" t="s">
        <v>364</v>
      </c>
      <c r="D9">
        <v>592</v>
      </c>
      <c r="E9" t="s">
        <v>420</v>
      </c>
      <c r="F9" s="2">
        <v>41893</v>
      </c>
      <c r="G9">
        <v>41</v>
      </c>
      <c r="H9">
        <v>51</v>
      </c>
      <c r="I9" t="str">
        <f>IFERROR(VLOOKUP($C9,Sheet2!$A$2:$C$397,2,FALSE),"C")</f>
        <v>A</v>
      </c>
      <c r="J9">
        <f>IFERROR(VLOOKUP($C9,Sheet2!$A$2:$C$397,3,FALSE),0)</f>
        <v>0.4</v>
      </c>
      <c r="K9">
        <f>VLOOKUP($I9,Sheet2!$F$4:$G$16,2,FALSE)</f>
        <v>4</v>
      </c>
      <c r="L9">
        <f t="shared" si="0"/>
        <v>41.2</v>
      </c>
      <c r="M9">
        <f t="shared" si="1"/>
        <v>50.8</v>
      </c>
      <c r="N9">
        <f t="shared" si="2"/>
        <v>-9.5999999999999943</v>
      </c>
      <c r="O9" t="str">
        <f t="shared" si="3"/>
        <v>NY01_2014</v>
      </c>
      <c r="P9" t="str">
        <f t="shared" si="4"/>
        <v>01</v>
      </c>
      <c r="Q9">
        <f t="shared" si="5"/>
        <v>2014</v>
      </c>
      <c r="R9" t="str">
        <f t="shared" si="6"/>
        <v/>
      </c>
    </row>
    <row r="10" spans="1:18" x14ac:dyDescent="0.3">
      <c r="A10" t="s">
        <v>2135</v>
      </c>
      <c r="B10">
        <v>2</v>
      </c>
      <c r="C10" t="s">
        <v>85</v>
      </c>
      <c r="D10">
        <v>554</v>
      </c>
      <c r="E10" t="s">
        <v>420</v>
      </c>
      <c r="F10" s="2">
        <v>41935</v>
      </c>
      <c r="G10">
        <v>46</v>
      </c>
      <c r="H10">
        <v>48</v>
      </c>
      <c r="I10" t="str">
        <f>IFERROR(VLOOKUP($C10,Sheet2!$A$2:$C$397,2,FALSE),"C")</f>
        <v>B-</v>
      </c>
      <c r="J10">
        <f>IFERROR(VLOOKUP($C10,Sheet2!$A$2:$C$397,3,FALSE),0)</f>
        <v>4.1621619999999998E-2</v>
      </c>
      <c r="K10">
        <f>VLOOKUP($I10,Sheet2!$F$4:$G$16,2,FALSE)</f>
        <v>2.7</v>
      </c>
      <c r="L10">
        <f t="shared" si="0"/>
        <v>46.02081081</v>
      </c>
      <c r="M10">
        <f t="shared" si="1"/>
        <v>47.97918919</v>
      </c>
      <c r="N10">
        <f t="shared" si="2"/>
        <v>-1.9583783799999992</v>
      </c>
      <c r="O10" t="str">
        <f t="shared" si="3"/>
        <v>AZ02_2014</v>
      </c>
      <c r="P10" t="str">
        <f t="shared" si="4"/>
        <v>02</v>
      </c>
      <c r="Q10">
        <f t="shared" si="5"/>
        <v>2014</v>
      </c>
      <c r="R10" t="str">
        <f t="shared" si="6"/>
        <v/>
      </c>
    </row>
    <row r="11" spans="1:18" x14ac:dyDescent="0.3">
      <c r="A11" t="s">
        <v>2132</v>
      </c>
      <c r="B11">
        <v>10</v>
      </c>
      <c r="C11" t="s">
        <v>293</v>
      </c>
      <c r="D11">
        <v>919</v>
      </c>
      <c r="E11" t="s">
        <v>420</v>
      </c>
      <c r="F11" s="2">
        <v>41912</v>
      </c>
      <c r="G11">
        <v>44</v>
      </c>
      <c r="H11">
        <v>46</v>
      </c>
      <c r="I11" t="str">
        <f>IFERROR(VLOOKUP($C11,Sheet2!$A$2:$C$397,2,FALSE),"C")</f>
        <v>C</v>
      </c>
      <c r="J11">
        <f>IFERROR(VLOOKUP($C11,Sheet2!$A$2:$C$397,3,FALSE),0)</f>
        <v>-0.91666667000000002</v>
      </c>
      <c r="K11">
        <f>VLOOKUP($I11,Sheet2!$F$4:$G$16,2,FALSE)</f>
        <v>2</v>
      </c>
      <c r="L11">
        <f t="shared" si="0"/>
        <v>43.541666665000001</v>
      </c>
      <c r="M11">
        <f t="shared" si="1"/>
        <v>46.458333334999999</v>
      </c>
      <c r="N11">
        <f t="shared" si="2"/>
        <v>-2.9166666699999979</v>
      </c>
      <c r="O11" t="str">
        <f t="shared" si="3"/>
        <v>IL10_2014</v>
      </c>
      <c r="P11" t="str">
        <f t="shared" si="4"/>
        <v>10</v>
      </c>
      <c r="Q11">
        <f t="shared" si="5"/>
        <v>2014</v>
      </c>
      <c r="R11" t="str">
        <f t="shared" si="6"/>
        <v/>
      </c>
    </row>
    <row r="12" spans="1:18" x14ac:dyDescent="0.3">
      <c r="A12" t="s">
        <v>2136</v>
      </c>
      <c r="B12">
        <v>1</v>
      </c>
      <c r="C12" t="s">
        <v>136</v>
      </c>
      <c r="D12">
        <v>282</v>
      </c>
      <c r="E12" t="s">
        <v>420</v>
      </c>
      <c r="F12" s="2">
        <v>41936</v>
      </c>
      <c r="G12">
        <v>44</v>
      </c>
      <c r="H12">
        <v>42</v>
      </c>
      <c r="I12" t="str">
        <f>IFERROR(VLOOKUP($C12,Sheet2!$A$2:$C$397,2,FALSE),"C")</f>
        <v>B-</v>
      </c>
      <c r="J12">
        <f>IFERROR(VLOOKUP($C12,Sheet2!$A$2:$C$397,3,FALSE),0)</f>
        <v>1.38</v>
      </c>
      <c r="K12">
        <f>VLOOKUP($I12,Sheet2!$F$4:$G$16,2,FALSE)</f>
        <v>2.7</v>
      </c>
      <c r="L12">
        <f t="shared" si="0"/>
        <v>44.69</v>
      </c>
      <c r="M12">
        <f t="shared" si="1"/>
        <v>41.31</v>
      </c>
      <c r="N12">
        <f t="shared" si="2"/>
        <v>3.3799999999999955</v>
      </c>
      <c r="O12" t="str">
        <f t="shared" si="3"/>
        <v>IA01_2014</v>
      </c>
      <c r="P12" t="str">
        <f t="shared" si="4"/>
        <v>01</v>
      </c>
      <c r="Q12">
        <f t="shared" si="5"/>
        <v>2014</v>
      </c>
      <c r="R12" t="str">
        <f t="shared" si="6"/>
        <v/>
      </c>
    </row>
    <row r="13" spans="1:18" x14ac:dyDescent="0.3">
      <c r="A13" t="s">
        <v>2136</v>
      </c>
      <c r="B13">
        <v>1</v>
      </c>
      <c r="C13" t="s">
        <v>136</v>
      </c>
      <c r="D13">
        <v>300</v>
      </c>
      <c r="E13" t="s">
        <v>420</v>
      </c>
      <c r="F13" s="2">
        <v>41887</v>
      </c>
      <c r="G13">
        <v>33</v>
      </c>
      <c r="H13">
        <v>35</v>
      </c>
      <c r="I13" t="str">
        <f>IFERROR(VLOOKUP($C13,Sheet2!$A$2:$C$397,2,FALSE),"C")</f>
        <v>B-</v>
      </c>
      <c r="J13">
        <f>IFERROR(VLOOKUP($C13,Sheet2!$A$2:$C$397,3,FALSE),0)</f>
        <v>1.38</v>
      </c>
      <c r="K13">
        <f>VLOOKUP($I13,Sheet2!$F$4:$G$16,2,FALSE)</f>
        <v>2.7</v>
      </c>
      <c r="L13">
        <f t="shared" si="0"/>
        <v>33.69</v>
      </c>
      <c r="M13">
        <f t="shared" si="1"/>
        <v>34.31</v>
      </c>
      <c r="N13">
        <f t="shared" si="2"/>
        <v>-0.62000000000000455</v>
      </c>
      <c r="O13" t="str">
        <f t="shared" si="3"/>
        <v>IA01_2014</v>
      </c>
      <c r="P13" t="str">
        <f t="shared" si="4"/>
        <v>01</v>
      </c>
      <c r="Q13">
        <f t="shared" si="5"/>
        <v>2014</v>
      </c>
      <c r="R13" t="str">
        <f t="shared" si="6"/>
        <v/>
      </c>
    </row>
    <row r="14" spans="1:18" x14ac:dyDescent="0.3">
      <c r="A14" t="s">
        <v>2137</v>
      </c>
      <c r="B14">
        <v>2</v>
      </c>
      <c r="C14" t="s">
        <v>279</v>
      </c>
      <c r="D14">
        <v>397</v>
      </c>
      <c r="E14" t="s">
        <v>420</v>
      </c>
      <c r="F14" s="2">
        <v>41945</v>
      </c>
      <c r="G14">
        <v>42.9</v>
      </c>
      <c r="H14">
        <v>42</v>
      </c>
      <c r="I14" t="str">
        <f>IFERROR(VLOOKUP($C14,Sheet2!$A$2:$C$397,2,FALSE),"C")</f>
        <v>C</v>
      </c>
      <c r="J14">
        <f>IFERROR(VLOOKUP($C14,Sheet2!$A$2:$C$397,3,FALSE),0)</f>
        <v>0.32945945999999998</v>
      </c>
      <c r="K14">
        <f>VLOOKUP($I14,Sheet2!$F$4:$G$16,2,FALSE)</f>
        <v>2</v>
      </c>
      <c r="L14">
        <f t="shared" si="0"/>
        <v>43.064729729999996</v>
      </c>
      <c r="M14">
        <f t="shared" si="1"/>
        <v>41.835270270000002</v>
      </c>
      <c r="N14">
        <f t="shared" si="2"/>
        <v>1.229459459999994</v>
      </c>
      <c r="O14" t="str">
        <f t="shared" si="3"/>
        <v>ME02_2014</v>
      </c>
      <c r="P14" t="str">
        <f t="shared" si="4"/>
        <v>02</v>
      </c>
      <c r="Q14">
        <f t="shared" si="5"/>
        <v>2014</v>
      </c>
      <c r="R14" t="str">
        <f t="shared" si="6"/>
        <v/>
      </c>
    </row>
    <row r="15" spans="1:18" x14ac:dyDescent="0.3">
      <c r="A15" t="s">
        <v>2137</v>
      </c>
      <c r="B15">
        <v>2</v>
      </c>
      <c r="C15" t="s">
        <v>409</v>
      </c>
      <c r="D15">
        <v>186</v>
      </c>
      <c r="E15" t="s">
        <v>420</v>
      </c>
      <c r="F15" s="2">
        <v>41933</v>
      </c>
      <c r="G15">
        <v>37.700000000000003</v>
      </c>
      <c r="H15">
        <v>38.9</v>
      </c>
      <c r="I15" t="str">
        <f>IFERROR(VLOOKUP($C15,Sheet2!$A$2:$C$397,2,FALSE),"C")</f>
        <v>B+</v>
      </c>
      <c r="J15">
        <f>IFERROR(VLOOKUP($C15,Sheet2!$A$2:$C$397,3,FALSE),0)</f>
        <v>0.91711111000000001</v>
      </c>
      <c r="K15">
        <f>VLOOKUP($I15,Sheet2!$F$4:$G$16,2,FALSE)</f>
        <v>3.3</v>
      </c>
      <c r="L15">
        <f t="shared" si="0"/>
        <v>38.158555555</v>
      </c>
      <c r="M15">
        <f t="shared" si="1"/>
        <v>38.441444445000002</v>
      </c>
      <c r="N15">
        <f t="shared" si="2"/>
        <v>-0.28288889000000239</v>
      </c>
      <c r="O15" t="str">
        <f t="shared" si="3"/>
        <v>ME02_2014</v>
      </c>
      <c r="P15" t="str">
        <f t="shared" si="4"/>
        <v>02</v>
      </c>
      <c r="Q15">
        <f t="shared" si="5"/>
        <v>2014</v>
      </c>
      <c r="R15" t="str">
        <f t="shared" si="6"/>
        <v/>
      </c>
    </row>
    <row r="16" spans="1:18" x14ac:dyDescent="0.3">
      <c r="A16" t="s">
        <v>2137</v>
      </c>
      <c r="B16">
        <v>2</v>
      </c>
      <c r="C16" t="s">
        <v>2138</v>
      </c>
      <c r="D16">
        <v>291</v>
      </c>
      <c r="E16" t="s">
        <v>420</v>
      </c>
      <c r="F16" s="2">
        <v>41933</v>
      </c>
      <c r="G16">
        <v>41</v>
      </c>
      <c r="H16">
        <v>40</v>
      </c>
      <c r="I16" t="str">
        <f>IFERROR(VLOOKUP($C16,Sheet2!$A$2:$C$397,2,FALSE),"C")</f>
        <v>C</v>
      </c>
      <c r="J16">
        <f>IFERROR(VLOOKUP($C16,Sheet2!$A$2:$C$397,3,FALSE),0)</f>
        <v>0</v>
      </c>
      <c r="K16">
        <f>VLOOKUP($I16,Sheet2!$F$4:$G$16,2,FALSE)</f>
        <v>2</v>
      </c>
      <c r="L16">
        <f t="shared" si="0"/>
        <v>41</v>
      </c>
      <c r="M16">
        <f t="shared" si="1"/>
        <v>40</v>
      </c>
      <c r="N16">
        <f t="shared" si="2"/>
        <v>1</v>
      </c>
      <c r="O16" t="str">
        <f t="shared" si="3"/>
        <v>ME02_2014</v>
      </c>
      <c r="P16" t="str">
        <f t="shared" si="4"/>
        <v>02</v>
      </c>
      <c r="Q16">
        <f t="shared" si="5"/>
        <v>2014</v>
      </c>
      <c r="R16" t="str">
        <f t="shared" si="6"/>
        <v/>
      </c>
    </row>
    <row r="17" spans="1:18" x14ac:dyDescent="0.3">
      <c r="A17" t="s">
        <v>2137</v>
      </c>
      <c r="B17">
        <v>2</v>
      </c>
      <c r="C17" t="s">
        <v>296</v>
      </c>
      <c r="D17">
        <v>295</v>
      </c>
      <c r="E17" t="s">
        <v>420</v>
      </c>
      <c r="F17" s="2">
        <v>41912</v>
      </c>
      <c r="G17">
        <v>41</v>
      </c>
      <c r="H17">
        <v>36</v>
      </c>
      <c r="I17" t="str">
        <f>IFERROR(VLOOKUP($C17,Sheet2!$A$2:$C$397,2,FALSE),"C")</f>
        <v>C</v>
      </c>
      <c r="J17">
        <f>IFERROR(VLOOKUP($C17,Sheet2!$A$2:$C$397,3,FALSE),0)</f>
        <v>0.29799999999999999</v>
      </c>
      <c r="K17">
        <f>VLOOKUP($I17,Sheet2!$F$4:$G$16,2,FALSE)</f>
        <v>2</v>
      </c>
      <c r="L17">
        <f t="shared" si="0"/>
        <v>41.149000000000001</v>
      </c>
      <c r="M17">
        <f t="shared" si="1"/>
        <v>35.850999999999999</v>
      </c>
      <c r="N17">
        <f t="shared" si="2"/>
        <v>5.2980000000000018</v>
      </c>
      <c r="O17" t="str">
        <f t="shared" si="3"/>
        <v>ME02_2014</v>
      </c>
      <c r="P17" t="str">
        <f t="shared" si="4"/>
        <v>02</v>
      </c>
      <c r="Q17">
        <f t="shared" si="5"/>
        <v>2014</v>
      </c>
      <c r="R17" t="str">
        <f t="shared" si="6"/>
        <v/>
      </c>
    </row>
    <row r="18" spans="1:18" x14ac:dyDescent="0.3">
      <c r="A18" t="s">
        <v>2137</v>
      </c>
      <c r="B18">
        <v>2</v>
      </c>
      <c r="C18" t="s">
        <v>409</v>
      </c>
      <c r="D18">
        <v>201</v>
      </c>
      <c r="E18" t="s">
        <v>420</v>
      </c>
      <c r="F18" s="2">
        <v>41906</v>
      </c>
      <c r="G18">
        <v>32.700000000000003</v>
      </c>
      <c r="H18">
        <v>36.200000000000003</v>
      </c>
      <c r="I18" t="str">
        <f>IFERROR(VLOOKUP($C18,Sheet2!$A$2:$C$397,2,FALSE),"C")</f>
        <v>B+</v>
      </c>
      <c r="J18">
        <f>IFERROR(VLOOKUP($C18,Sheet2!$A$2:$C$397,3,FALSE),0)</f>
        <v>0.91711111000000001</v>
      </c>
      <c r="K18">
        <f>VLOOKUP($I18,Sheet2!$F$4:$G$16,2,FALSE)</f>
        <v>3.3</v>
      </c>
      <c r="L18">
        <f t="shared" si="0"/>
        <v>33.158555555</v>
      </c>
      <c r="M18">
        <f t="shared" si="1"/>
        <v>35.741444445000006</v>
      </c>
      <c r="N18">
        <f t="shared" si="2"/>
        <v>-2.5828888900000067</v>
      </c>
      <c r="O18" t="str">
        <f t="shared" si="3"/>
        <v>ME02_2014</v>
      </c>
      <c r="P18" t="str">
        <f t="shared" si="4"/>
        <v>02</v>
      </c>
      <c r="Q18">
        <f t="shared" si="5"/>
        <v>2014</v>
      </c>
      <c r="R18" t="str">
        <f t="shared" si="6"/>
        <v/>
      </c>
    </row>
    <row r="19" spans="1:18" x14ac:dyDescent="0.3">
      <c r="A19" t="s">
        <v>2137</v>
      </c>
      <c r="B19">
        <v>2</v>
      </c>
      <c r="C19" t="s">
        <v>2138</v>
      </c>
      <c r="D19">
        <v>220</v>
      </c>
      <c r="E19" t="s">
        <v>420</v>
      </c>
      <c r="F19" s="2">
        <v>41907</v>
      </c>
      <c r="G19">
        <v>40</v>
      </c>
      <c r="H19">
        <v>30</v>
      </c>
      <c r="I19" t="str">
        <f>IFERROR(VLOOKUP($C19,Sheet2!$A$2:$C$397,2,FALSE),"C")</f>
        <v>C</v>
      </c>
      <c r="J19">
        <f>IFERROR(VLOOKUP($C19,Sheet2!$A$2:$C$397,3,FALSE),0)</f>
        <v>0</v>
      </c>
      <c r="K19">
        <f>VLOOKUP($I19,Sheet2!$F$4:$G$16,2,FALSE)</f>
        <v>2</v>
      </c>
      <c r="L19">
        <f t="shared" si="0"/>
        <v>40</v>
      </c>
      <c r="M19">
        <f t="shared" si="1"/>
        <v>30</v>
      </c>
      <c r="N19">
        <f t="shared" si="2"/>
        <v>10</v>
      </c>
      <c r="O19" t="str">
        <f t="shared" si="3"/>
        <v>ME02_2014</v>
      </c>
      <c r="P19" t="str">
        <f t="shared" si="4"/>
        <v>02</v>
      </c>
      <c r="Q19">
        <f t="shared" si="5"/>
        <v>2014</v>
      </c>
      <c r="R19" t="str">
        <f t="shared" si="6"/>
        <v/>
      </c>
    </row>
    <row r="20" spans="1:18" x14ac:dyDescent="0.3">
      <c r="A20" t="s">
        <v>2137</v>
      </c>
      <c r="B20">
        <v>2</v>
      </c>
      <c r="C20" t="s">
        <v>2138</v>
      </c>
      <c r="D20">
        <v>222</v>
      </c>
      <c r="E20" t="s">
        <v>420</v>
      </c>
      <c r="F20" s="2">
        <v>41808</v>
      </c>
      <c r="G20">
        <v>39</v>
      </c>
      <c r="H20">
        <v>44</v>
      </c>
      <c r="I20" t="str">
        <f>IFERROR(VLOOKUP($C20,Sheet2!$A$2:$C$397,2,FALSE),"C")</f>
        <v>C</v>
      </c>
      <c r="J20">
        <f>IFERROR(VLOOKUP($C20,Sheet2!$A$2:$C$397,3,FALSE),0)</f>
        <v>0</v>
      </c>
      <c r="K20">
        <f>VLOOKUP($I20,Sheet2!$F$4:$G$16,2,FALSE)</f>
        <v>2</v>
      </c>
      <c r="L20">
        <f t="shared" si="0"/>
        <v>39</v>
      </c>
      <c r="M20">
        <f t="shared" si="1"/>
        <v>44</v>
      </c>
      <c r="N20">
        <f t="shared" si="2"/>
        <v>-5</v>
      </c>
      <c r="O20" t="str">
        <f t="shared" si="3"/>
        <v>ME02_2014</v>
      </c>
      <c r="P20" t="str">
        <f t="shared" si="4"/>
        <v>02</v>
      </c>
      <c r="Q20">
        <f t="shared" si="5"/>
        <v>2014</v>
      </c>
      <c r="R20" t="str">
        <f t="shared" si="6"/>
        <v/>
      </c>
    </row>
    <row r="21" spans="1:18" x14ac:dyDescent="0.3">
      <c r="A21" t="s">
        <v>2137</v>
      </c>
      <c r="B21">
        <v>1</v>
      </c>
      <c r="C21" t="s">
        <v>279</v>
      </c>
      <c r="D21">
        <v>419</v>
      </c>
      <c r="E21" t="s">
        <v>420</v>
      </c>
      <c r="F21" s="2">
        <v>41945</v>
      </c>
      <c r="G21">
        <v>30.4</v>
      </c>
      <c r="H21">
        <v>55.7</v>
      </c>
      <c r="I21" t="str">
        <f>IFERROR(VLOOKUP($C21,Sheet2!$A$2:$C$397,2,FALSE),"C")</f>
        <v>C</v>
      </c>
      <c r="J21">
        <f>IFERROR(VLOOKUP($C21,Sheet2!$A$2:$C$397,3,FALSE),0)</f>
        <v>0.32945945999999998</v>
      </c>
      <c r="K21">
        <f>VLOOKUP($I21,Sheet2!$F$4:$G$16,2,FALSE)</f>
        <v>2</v>
      </c>
      <c r="L21">
        <f t="shared" si="0"/>
        <v>30.56472973</v>
      </c>
      <c r="M21">
        <f t="shared" si="1"/>
        <v>55.535270270000005</v>
      </c>
      <c r="N21">
        <f t="shared" si="2"/>
        <v>-24.970540540000005</v>
      </c>
      <c r="O21" t="str">
        <f t="shared" si="3"/>
        <v>ME01_2014</v>
      </c>
      <c r="P21" t="str">
        <f t="shared" si="4"/>
        <v>01</v>
      </c>
      <c r="Q21">
        <f t="shared" si="5"/>
        <v>2014</v>
      </c>
      <c r="R21" t="str">
        <f t="shared" si="6"/>
        <v/>
      </c>
    </row>
    <row r="22" spans="1:18" x14ac:dyDescent="0.3">
      <c r="A22" t="s">
        <v>2137</v>
      </c>
      <c r="B22">
        <v>1</v>
      </c>
      <c r="C22" t="s">
        <v>409</v>
      </c>
      <c r="D22">
        <v>214</v>
      </c>
      <c r="E22" t="s">
        <v>420</v>
      </c>
      <c r="F22" s="2">
        <v>41933</v>
      </c>
      <c r="G22">
        <v>18.3</v>
      </c>
      <c r="H22">
        <v>62</v>
      </c>
      <c r="I22" t="str">
        <f>IFERROR(VLOOKUP($C22,Sheet2!$A$2:$C$397,2,FALSE),"C")</f>
        <v>B+</v>
      </c>
      <c r="J22">
        <f>IFERROR(VLOOKUP($C22,Sheet2!$A$2:$C$397,3,FALSE),0)</f>
        <v>0.91711111000000001</v>
      </c>
      <c r="K22">
        <f>VLOOKUP($I22,Sheet2!$F$4:$G$16,2,FALSE)</f>
        <v>3.3</v>
      </c>
      <c r="L22">
        <f t="shared" si="0"/>
        <v>18.758555555000001</v>
      </c>
      <c r="M22">
        <f t="shared" si="1"/>
        <v>61.541444445000003</v>
      </c>
      <c r="N22">
        <f t="shared" si="2"/>
        <v>-42.782888890000002</v>
      </c>
      <c r="O22" t="str">
        <f t="shared" si="3"/>
        <v>ME01_2014</v>
      </c>
      <c r="P22" t="str">
        <f t="shared" si="4"/>
        <v>01</v>
      </c>
      <c r="Q22">
        <f t="shared" si="5"/>
        <v>2014</v>
      </c>
      <c r="R22" t="str">
        <f t="shared" si="6"/>
        <v/>
      </c>
    </row>
    <row r="23" spans="1:18" x14ac:dyDescent="0.3">
      <c r="A23" t="s">
        <v>2137</v>
      </c>
      <c r="B23">
        <v>1</v>
      </c>
      <c r="C23" t="s">
        <v>409</v>
      </c>
      <c r="D23">
        <v>199</v>
      </c>
      <c r="E23" t="s">
        <v>420</v>
      </c>
      <c r="F23" s="2">
        <v>41906</v>
      </c>
      <c r="G23">
        <v>8.6999999999999993</v>
      </c>
      <c r="H23">
        <v>51.4</v>
      </c>
      <c r="I23" t="str">
        <f>IFERROR(VLOOKUP($C23,Sheet2!$A$2:$C$397,2,FALSE),"C")</f>
        <v>B+</v>
      </c>
      <c r="J23">
        <f>IFERROR(VLOOKUP($C23,Sheet2!$A$2:$C$397,3,FALSE),0)</f>
        <v>0.91711111000000001</v>
      </c>
      <c r="K23">
        <f>VLOOKUP($I23,Sheet2!$F$4:$G$16,2,FALSE)</f>
        <v>3.3</v>
      </c>
      <c r="L23">
        <f t="shared" si="0"/>
        <v>9.1585555549999995</v>
      </c>
      <c r="M23">
        <f t="shared" si="1"/>
        <v>50.941444445000002</v>
      </c>
      <c r="N23">
        <f t="shared" si="2"/>
        <v>-41.782888890000002</v>
      </c>
      <c r="O23" t="str">
        <f t="shared" si="3"/>
        <v>ME01_2014</v>
      </c>
      <c r="P23" t="str">
        <f t="shared" si="4"/>
        <v>01</v>
      </c>
      <c r="Q23">
        <f t="shared" si="5"/>
        <v>2014</v>
      </c>
      <c r="R23" t="str">
        <f t="shared" si="6"/>
        <v/>
      </c>
    </row>
    <row r="24" spans="1:18" x14ac:dyDescent="0.3">
      <c r="A24" t="s">
        <v>2139</v>
      </c>
      <c r="B24">
        <v>1</v>
      </c>
      <c r="C24" t="s">
        <v>62</v>
      </c>
      <c r="D24">
        <v>405</v>
      </c>
      <c r="E24" t="s">
        <v>420</v>
      </c>
      <c r="F24" s="2">
        <v>41945</v>
      </c>
      <c r="G24">
        <v>47</v>
      </c>
      <c r="H24">
        <v>47</v>
      </c>
      <c r="I24" t="str">
        <f>IFERROR(VLOOKUP($C24,Sheet2!$A$2:$C$397,2,FALSE),"C")</f>
        <v>B</v>
      </c>
      <c r="J24">
        <f>IFERROR(VLOOKUP($C24,Sheet2!$A$2:$C$397,3,FALSE),0)</f>
        <v>2.7168800000000002</v>
      </c>
      <c r="K24">
        <f>VLOOKUP($I24,Sheet2!$F$4:$G$16,2,FALSE)</f>
        <v>3</v>
      </c>
      <c r="L24">
        <f t="shared" si="0"/>
        <v>48.358440000000002</v>
      </c>
      <c r="M24">
        <f t="shared" si="1"/>
        <v>45.641559999999998</v>
      </c>
      <c r="N24">
        <f t="shared" si="2"/>
        <v>2.7168800000000033</v>
      </c>
      <c r="O24" t="str">
        <f t="shared" si="3"/>
        <v>NH01_2014</v>
      </c>
      <c r="P24" t="str">
        <f t="shared" si="4"/>
        <v>01</v>
      </c>
      <c r="Q24">
        <f t="shared" si="5"/>
        <v>2014</v>
      </c>
      <c r="R24" t="str">
        <f t="shared" si="6"/>
        <v/>
      </c>
    </row>
    <row r="25" spans="1:18" x14ac:dyDescent="0.3">
      <c r="A25" t="s">
        <v>2139</v>
      </c>
      <c r="B25">
        <v>1</v>
      </c>
      <c r="C25" t="s">
        <v>62</v>
      </c>
      <c r="D25">
        <v>261</v>
      </c>
      <c r="E25" t="s">
        <v>420</v>
      </c>
      <c r="F25" s="2">
        <v>41938</v>
      </c>
      <c r="G25">
        <v>40</v>
      </c>
      <c r="H25">
        <v>44</v>
      </c>
      <c r="I25" t="str">
        <f>IFERROR(VLOOKUP($C25,Sheet2!$A$2:$C$397,2,FALSE),"C")</f>
        <v>B</v>
      </c>
      <c r="J25">
        <f>IFERROR(VLOOKUP($C25,Sheet2!$A$2:$C$397,3,FALSE),0)</f>
        <v>2.7168800000000002</v>
      </c>
      <c r="K25">
        <f>VLOOKUP($I25,Sheet2!$F$4:$G$16,2,FALSE)</f>
        <v>3</v>
      </c>
      <c r="L25">
        <f t="shared" si="0"/>
        <v>41.358440000000002</v>
      </c>
      <c r="M25">
        <f t="shared" si="1"/>
        <v>42.641559999999998</v>
      </c>
      <c r="N25">
        <f t="shared" si="2"/>
        <v>-1.2831199999999967</v>
      </c>
      <c r="O25" t="str">
        <f t="shared" si="3"/>
        <v>NH01_2014</v>
      </c>
      <c r="P25" t="str">
        <f t="shared" si="4"/>
        <v>01</v>
      </c>
      <c r="Q25">
        <f t="shared" si="5"/>
        <v>2014</v>
      </c>
      <c r="R25" t="str">
        <f t="shared" si="6"/>
        <v/>
      </c>
    </row>
    <row r="26" spans="1:18" x14ac:dyDescent="0.3">
      <c r="A26" t="s">
        <v>2139</v>
      </c>
      <c r="B26">
        <v>1</v>
      </c>
      <c r="C26" t="s">
        <v>62</v>
      </c>
      <c r="D26">
        <v>258</v>
      </c>
      <c r="E26" t="s">
        <v>420</v>
      </c>
      <c r="F26" s="2">
        <v>41917</v>
      </c>
      <c r="G26">
        <v>39</v>
      </c>
      <c r="H26">
        <v>42</v>
      </c>
      <c r="I26" t="str">
        <f>IFERROR(VLOOKUP($C26,Sheet2!$A$2:$C$397,2,FALSE),"C")</f>
        <v>B</v>
      </c>
      <c r="J26">
        <f>IFERROR(VLOOKUP($C26,Sheet2!$A$2:$C$397,3,FALSE),0)</f>
        <v>2.7168800000000002</v>
      </c>
      <c r="K26">
        <f>VLOOKUP($I26,Sheet2!$F$4:$G$16,2,FALSE)</f>
        <v>3</v>
      </c>
      <c r="L26">
        <f t="shared" si="0"/>
        <v>40.358440000000002</v>
      </c>
      <c r="M26">
        <f t="shared" si="1"/>
        <v>40.641559999999998</v>
      </c>
      <c r="N26">
        <f t="shared" si="2"/>
        <v>-0.28311999999999671</v>
      </c>
      <c r="O26" t="str">
        <f t="shared" si="3"/>
        <v>NH01_2014</v>
      </c>
      <c r="P26" t="str">
        <f t="shared" si="4"/>
        <v>01</v>
      </c>
      <c r="Q26">
        <f t="shared" si="5"/>
        <v>2014</v>
      </c>
      <c r="R26" t="str">
        <f t="shared" si="6"/>
        <v/>
      </c>
    </row>
    <row r="27" spans="1:18" x14ac:dyDescent="0.3">
      <c r="A27" t="s">
        <v>2139</v>
      </c>
      <c r="B27">
        <v>1</v>
      </c>
      <c r="C27" t="s">
        <v>62</v>
      </c>
      <c r="D27">
        <v>297</v>
      </c>
      <c r="E27" t="s">
        <v>420</v>
      </c>
      <c r="F27" s="2">
        <v>41865</v>
      </c>
      <c r="G27">
        <v>45</v>
      </c>
      <c r="H27">
        <v>41</v>
      </c>
      <c r="I27" t="str">
        <f>IFERROR(VLOOKUP($C27,Sheet2!$A$2:$C$397,2,FALSE),"C")</f>
        <v>B</v>
      </c>
      <c r="J27">
        <f>IFERROR(VLOOKUP($C27,Sheet2!$A$2:$C$397,3,FALSE),0)</f>
        <v>2.7168800000000002</v>
      </c>
      <c r="K27">
        <f>VLOOKUP($I27,Sheet2!$F$4:$G$16,2,FALSE)</f>
        <v>3</v>
      </c>
      <c r="L27">
        <f t="shared" si="0"/>
        <v>46.358440000000002</v>
      </c>
      <c r="M27">
        <f t="shared" si="1"/>
        <v>39.641559999999998</v>
      </c>
      <c r="N27">
        <f t="shared" si="2"/>
        <v>6.7168800000000033</v>
      </c>
      <c r="O27" t="str">
        <f t="shared" si="3"/>
        <v>NH01_2014</v>
      </c>
      <c r="P27" t="str">
        <f t="shared" si="4"/>
        <v>01</v>
      </c>
      <c r="Q27">
        <f t="shared" si="5"/>
        <v>2014</v>
      </c>
      <c r="R27" t="str">
        <f t="shared" si="6"/>
        <v/>
      </c>
    </row>
    <row r="28" spans="1:18" x14ac:dyDescent="0.3">
      <c r="A28" t="s">
        <v>2139</v>
      </c>
      <c r="B28">
        <v>1</v>
      </c>
      <c r="C28" t="s">
        <v>62</v>
      </c>
      <c r="D28">
        <v>263</v>
      </c>
      <c r="E28" t="s">
        <v>420</v>
      </c>
      <c r="F28" s="2">
        <v>41834</v>
      </c>
      <c r="G28">
        <v>47</v>
      </c>
      <c r="H28">
        <v>43</v>
      </c>
      <c r="I28" t="str">
        <f>IFERROR(VLOOKUP($C28,Sheet2!$A$2:$C$397,2,FALSE),"C")</f>
        <v>B</v>
      </c>
      <c r="J28">
        <f>IFERROR(VLOOKUP($C28,Sheet2!$A$2:$C$397,3,FALSE),0)</f>
        <v>2.7168800000000002</v>
      </c>
      <c r="K28">
        <f>VLOOKUP($I28,Sheet2!$F$4:$G$16,2,FALSE)</f>
        <v>3</v>
      </c>
      <c r="L28">
        <f t="shared" si="0"/>
        <v>48.358440000000002</v>
      </c>
      <c r="M28">
        <f t="shared" si="1"/>
        <v>41.641559999999998</v>
      </c>
      <c r="N28">
        <f t="shared" si="2"/>
        <v>6.7168800000000033</v>
      </c>
      <c r="O28" t="str">
        <f t="shared" si="3"/>
        <v>NH01_2014</v>
      </c>
      <c r="P28" t="str">
        <f t="shared" si="4"/>
        <v>01</v>
      </c>
      <c r="Q28">
        <f t="shared" si="5"/>
        <v>2014</v>
      </c>
      <c r="R28" t="str">
        <f t="shared" si="6"/>
        <v/>
      </c>
    </row>
    <row r="29" spans="1:18" x14ac:dyDescent="0.3">
      <c r="A29" t="s">
        <v>2139</v>
      </c>
      <c r="B29">
        <v>1</v>
      </c>
      <c r="C29" t="s">
        <v>62</v>
      </c>
      <c r="D29">
        <v>199</v>
      </c>
      <c r="E29" t="s">
        <v>420</v>
      </c>
      <c r="F29" s="2">
        <v>41743</v>
      </c>
      <c r="G29">
        <v>35</v>
      </c>
      <c r="H29">
        <v>44</v>
      </c>
      <c r="I29" t="str">
        <f>IFERROR(VLOOKUP($C29,Sheet2!$A$2:$C$397,2,FALSE),"C")</f>
        <v>B</v>
      </c>
      <c r="J29">
        <f>IFERROR(VLOOKUP($C29,Sheet2!$A$2:$C$397,3,FALSE),0)</f>
        <v>2.7168800000000002</v>
      </c>
      <c r="K29">
        <f>VLOOKUP($I29,Sheet2!$F$4:$G$16,2,FALSE)</f>
        <v>3</v>
      </c>
      <c r="L29">
        <f t="shared" si="0"/>
        <v>36.358440000000002</v>
      </c>
      <c r="M29">
        <f t="shared" si="1"/>
        <v>42.641559999999998</v>
      </c>
      <c r="N29">
        <f t="shared" si="2"/>
        <v>-6.2831199999999967</v>
      </c>
      <c r="O29" t="str">
        <f t="shared" si="3"/>
        <v>NH01_2014</v>
      </c>
      <c r="P29" t="str">
        <f t="shared" si="4"/>
        <v>01</v>
      </c>
      <c r="Q29">
        <f t="shared" si="5"/>
        <v>2014</v>
      </c>
      <c r="R29" t="str">
        <f t="shared" si="6"/>
        <v/>
      </c>
    </row>
    <row r="30" spans="1:18" x14ac:dyDescent="0.3">
      <c r="A30" t="s">
        <v>2139</v>
      </c>
      <c r="B30">
        <v>1</v>
      </c>
      <c r="C30" t="s">
        <v>62</v>
      </c>
      <c r="D30">
        <v>245</v>
      </c>
      <c r="E30" t="s">
        <v>420</v>
      </c>
      <c r="F30" s="2">
        <v>41653</v>
      </c>
      <c r="G30">
        <v>45</v>
      </c>
      <c r="H30">
        <v>39</v>
      </c>
      <c r="I30" t="str">
        <f>IFERROR(VLOOKUP($C30,Sheet2!$A$2:$C$397,2,FALSE),"C")</f>
        <v>B</v>
      </c>
      <c r="J30">
        <f>IFERROR(VLOOKUP($C30,Sheet2!$A$2:$C$397,3,FALSE),0)</f>
        <v>2.7168800000000002</v>
      </c>
      <c r="K30">
        <f>VLOOKUP($I30,Sheet2!$F$4:$G$16,2,FALSE)</f>
        <v>3</v>
      </c>
      <c r="L30">
        <f t="shared" si="0"/>
        <v>46.358440000000002</v>
      </c>
      <c r="M30">
        <f t="shared" si="1"/>
        <v>37.641559999999998</v>
      </c>
      <c r="N30">
        <f t="shared" si="2"/>
        <v>8.7168800000000033</v>
      </c>
      <c r="O30" t="str">
        <f t="shared" si="3"/>
        <v>NH01_2014</v>
      </c>
      <c r="P30" t="str">
        <f t="shared" si="4"/>
        <v>01</v>
      </c>
      <c r="Q30">
        <f t="shared" si="5"/>
        <v>2014</v>
      </c>
      <c r="R30" t="str">
        <f t="shared" si="6"/>
        <v/>
      </c>
    </row>
    <row r="31" spans="1:18" x14ac:dyDescent="0.3">
      <c r="A31" t="s">
        <v>2139</v>
      </c>
      <c r="B31">
        <v>1</v>
      </c>
      <c r="C31" t="s">
        <v>62</v>
      </c>
      <c r="D31">
        <v>258</v>
      </c>
      <c r="E31" t="s">
        <v>420</v>
      </c>
      <c r="F31" s="2">
        <v>41864</v>
      </c>
      <c r="G31">
        <v>32</v>
      </c>
      <c r="H31">
        <v>48</v>
      </c>
      <c r="I31" t="str">
        <f>IFERROR(VLOOKUP($C31,Sheet2!$A$2:$C$397,2,FALSE),"C")</f>
        <v>B</v>
      </c>
      <c r="J31">
        <f>IFERROR(VLOOKUP($C31,Sheet2!$A$2:$C$397,3,FALSE),0)</f>
        <v>2.7168800000000002</v>
      </c>
      <c r="K31">
        <f>VLOOKUP($I31,Sheet2!$F$4:$G$16,2,FALSE)</f>
        <v>3</v>
      </c>
      <c r="L31">
        <f t="shared" si="0"/>
        <v>33.358440000000002</v>
      </c>
      <c r="M31">
        <f t="shared" si="1"/>
        <v>46.641559999999998</v>
      </c>
      <c r="N31">
        <f t="shared" si="2"/>
        <v>-13.283119999999997</v>
      </c>
      <c r="O31" t="str">
        <f t="shared" si="3"/>
        <v>NH01_2014</v>
      </c>
      <c r="P31" t="str">
        <f t="shared" si="4"/>
        <v>01</v>
      </c>
      <c r="Q31">
        <f t="shared" si="5"/>
        <v>2014</v>
      </c>
      <c r="R31" t="str">
        <f t="shared" si="6"/>
        <v/>
      </c>
    </row>
    <row r="32" spans="1:18" x14ac:dyDescent="0.3">
      <c r="A32" t="s">
        <v>2139</v>
      </c>
      <c r="B32">
        <v>2</v>
      </c>
      <c r="C32" t="s">
        <v>62</v>
      </c>
      <c r="D32">
        <v>352</v>
      </c>
      <c r="E32" t="s">
        <v>420</v>
      </c>
      <c r="F32" s="2">
        <v>41945</v>
      </c>
      <c r="G32">
        <v>38</v>
      </c>
      <c r="H32">
        <v>49</v>
      </c>
      <c r="I32" t="str">
        <f>IFERROR(VLOOKUP($C32,Sheet2!$A$2:$C$397,2,FALSE),"C")</f>
        <v>B</v>
      </c>
      <c r="J32">
        <f>IFERROR(VLOOKUP($C32,Sheet2!$A$2:$C$397,3,FALSE),0)</f>
        <v>2.7168800000000002</v>
      </c>
      <c r="K32">
        <f>VLOOKUP($I32,Sheet2!$F$4:$G$16,2,FALSE)</f>
        <v>3</v>
      </c>
      <c r="L32">
        <f t="shared" si="0"/>
        <v>39.358440000000002</v>
      </c>
      <c r="M32">
        <f t="shared" si="1"/>
        <v>47.641559999999998</v>
      </c>
      <c r="N32">
        <f t="shared" si="2"/>
        <v>-8.2831199999999967</v>
      </c>
      <c r="O32" t="str">
        <f t="shared" si="3"/>
        <v>NH02_2014</v>
      </c>
      <c r="P32" t="str">
        <f t="shared" si="4"/>
        <v>02</v>
      </c>
      <c r="Q32">
        <f t="shared" si="5"/>
        <v>2014</v>
      </c>
      <c r="R32" t="str">
        <f t="shared" si="6"/>
        <v/>
      </c>
    </row>
    <row r="33" spans="1:18" x14ac:dyDescent="0.3">
      <c r="A33" t="s">
        <v>2139</v>
      </c>
      <c r="B33">
        <v>2</v>
      </c>
      <c r="C33" t="s">
        <v>62</v>
      </c>
      <c r="D33">
        <v>294</v>
      </c>
      <c r="E33" t="s">
        <v>420</v>
      </c>
      <c r="F33" s="2">
        <v>41938</v>
      </c>
      <c r="G33">
        <v>30</v>
      </c>
      <c r="H33">
        <v>53</v>
      </c>
      <c r="I33" t="str">
        <f>IFERROR(VLOOKUP($C33,Sheet2!$A$2:$C$397,2,FALSE),"C")</f>
        <v>B</v>
      </c>
      <c r="J33">
        <f>IFERROR(VLOOKUP($C33,Sheet2!$A$2:$C$397,3,FALSE),0)</f>
        <v>2.7168800000000002</v>
      </c>
      <c r="K33">
        <f>VLOOKUP($I33,Sheet2!$F$4:$G$16,2,FALSE)</f>
        <v>3</v>
      </c>
      <c r="L33">
        <f t="shared" si="0"/>
        <v>31.358440000000002</v>
      </c>
      <c r="M33">
        <f t="shared" si="1"/>
        <v>51.641559999999998</v>
      </c>
      <c r="N33">
        <f t="shared" si="2"/>
        <v>-20.283119999999997</v>
      </c>
      <c r="O33" t="str">
        <f t="shared" si="3"/>
        <v>NH02_2014</v>
      </c>
      <c r="P33" t="str">
        <f t="shared" si="4"/>
        <v>02</v>
      </c>
      <c r="Q33">
        <f t="shared" si="5"/>
        <v>2014</v>
      </c>
      <c r="R33" t="str">
        <f t="shared" si="6"/>
        <v/>
      </c>
    </row>
    <row r="34" spans="1:18" x14ac:dyDescent="0.3">
      <c r="A34" t="s">
        <v>2139</v>
      </c>
      <c r="B34">
        <v>2</v>
      </c>
      <c r="C34" t="s">
        <v>62</v>
      </c>
      <c r="D34">
        <v>275</v>
      </c>
      <c r="E34" t="s">
        <v>420</v>
      </c>
      <c r="F34" s="2">
        <v>41917</v>
      </c>
      <c r="G34">
        <v>41</v>
      </c>
      <c r="H34">
        <v>37</v>
      </c>
      <c r="I34" t="str">
        <f>IFERROR(VLOOKUP($C34,Sheet2!$A$2:$C$397,2,FALSE),"C")</f>
        <v>B</v>
      </c>
      <c r="J34">
        <f>IFERROR(VLOOKUP($C34,Sheet2!$A$2:$C$397,3,FALSE),0)</f>
        <v>2.7168800000000002</v>
      </c>
      <c r="K34">
        <f>VLOOKUP($I34,Sheet2!$F$4:$G$16,2,FALSE)</f>
        <v>3</v>
      </c>
      <c r="L34">
        <f t="shared" si="0"/>
        <v>42.358440000000002</v>
      </c>
      <c r="M34">
        <f t="shared" si="1"/>
        <v>35.641559999999998</v>
      </c>
      <c r="N34">
        <f t="shared" si="2"/>
        <v>6.7168800000000033</v>
      </c>
      <c r="O34" t="str">
        <f t="shared" si="3"/>
        <v>NH02_2014</v>
      </c>
      <c r="P34" t="str">
        <f t="shared" si="4"/>
        <v>02</v>
      </c>
      <c r="Q34">
        <f t="shared" si="5"/>
        <v>2014</v>
      </c>
      <c r="R34" t="str">
        <f t="shared" si="6"/>
        <v/>
      </c>
    </row>
    <row r="35" spans="1:18" x14ac:dyDescent="0.3">
      <c r="A35" t="s">
        <v>2139</v>
      </c>
      <c r="B35">
        <v>2</v>
      </c>
      <c r="C35" t="s">
        <v>62</v>
      </c>
      <c r="D35">
        <v>312</v>
      </c>
      <c r="E35" t="s">
        <v>420</v>
      </c>
      <c r="F35" s="2">
        <v>41865</v>
      </c>
      <c r="G35">
        <v>36</v>
      </c>
      <c r="H35">
        <v>39</v>
      </c>
      <c r="I35" t="str">
        <f>IFERROR(VLOOKUP($C35,Sheet2!$A$2:$C$397,2,FALSE),"C")</f>
        <v>B</v>
      </c>
      <c r="J35">
        <f>IFERROR(VLOOKUP($C35,Sheet2!$A$2:$C$397,3,FALSE),0)</f>
        <v>2.7168800000000002</v>
      </c>
      <c r="K35">
        <f>VLOOKUP($I35,Sheet2!$F$4:$G$16,2,FALSE)</f>
        <v>3</v>
      </c>
      <c r="L35">
        <f t="shared" si="0"/>
        <v>37.358440000000002</v>
      </c>
      <c r="M35">
        <f t="shared" si="1"/>
        <v>37.641559999999998</v>
      </c>
      <c r="N35">
        <f t="shared" si="2"/>
        <v>-0.28311999999999671</v>
      </c>
      <c r="O35" t="str">
        <f t="shared" si="3"/>
        <v>NH02_2014</v>
      </c>
      <c r="P35" t="str">
        <f t="shared" si="4"/>
        <v>02</v>
      </c>
      <c r="Q35">
        <f t="shared" si="5"/>
        <v>2014</v>
      </c>
      <c r="R35" t="str">
        <f t="shared" si="6"/>
        <v/>
      </c>
    </row>
    <row r="36" spans="1:18" x14ac:dyDescent="0.3">
      <c r="A36" t="s">
        <v>2139</v>
      </c>
      <c r="B36">
        <v>2</v>
      </c>
      <c r="C36" t="s">
        <v>62</v>
      </c>
      <c r="D36">
        <v>246</v>
      </c>
      <c r="E36" t="s">
        <v>420</v>
      </c>
      <c r="F36" s="2">
        <v>41834</v>
      </c>
      <c r="G36">
        <v>36</v>
      </c>
      <c r="H36">
        <v>50</v>
      </c>
      <c r="I36" t="str">
        <f>IFERROR(VLOOKUP($C36,Sheet2!$A$2:$C$397,2,FALSE),"C")</f>
        <v>B</v>
      </c>
      <c r="J36">
        <f>IFERROR(VLOOKUP($C36,Sheet2!$A$2:$C$397,3,FALSE),0)</f>
        <v>2.7168800000000002</v>
      </c>
      <c r="K36">
        <f>VLOOKUP($I36,Sheet2!$F$4:$G$16,2,FALSE)</f>
        <v>3</v>
      </c>
      <c r="L36">
        <f t="shared" si="0"/>
        <v>37.358440000000002</v>
      </c>
      <c r="M36">
        <f t="shared" si="1"/>
        <v>48.641559999999998</v>
      </c>
      <c r="N36">
        <f t="shared" si="2"/>
        <v>-11.283119999999997</v>
      </c>
      <c r="O36" t="str">
        <f t="shared" si="3"/>
        <v>NH02_2014</v>
      </c>
      <c r="P36" t="str">
        <f t="shared" si="4"/>
        <v>02</v>
      </c>
      <c r="Q36">
        <f t="shared" si="5"/>
        <v>2014</v>
      </c>
      <c r="R36" t="str">
        <f t="shared" si="6"/>
        <v/>
      </c>
    </row>
    <row r="37" spans="1:18" x14ac:dyDescent="0.3">
      <c r="A37" t="s">
        <v>2139</v>
      </c>
      <c r="B37">
        <v>2</v>
      </c>
      <c r="C37" t="s">
        <v>62</v>
      </c>
      <c r="D37">
        <v>184</v>
      </c>
      <c r="E37" t="s">
        <v>420</v>
      </c>
      <c r="F37" s="2">
        <v>41743</v>
      </c>
      <c r="G37">
        <v>33</v>
      </c>
      <c r="H37">
        <v>34</v>
      </c>
      <c r="I37" t="str">
        <f>IFERROR(VLOOKUP($C37,Sheet2!$A$2:$C$397,2,FALSE),"C")</f>
        <v>B</v>
      </c>
      <c r="J37">
        <f>IFERROR(VLOOKUP($C37,Sheet2!$A$2:$C$397,3,FALSE),0)</f>
        <v>2.7168800000000002</v>
      </c>
      <c r="K37">
        <f>VLOOKUP($I37,Sheet2!$F$4:$G$16,2,FALSE)</f>
        <v>3</v>
      </c>
      <c r="L37">
        <f t="shared" si="0"/>
        <v>34.358440000000002</v>
      </c>
      <c r="M37">
        <f t="shared" si="1"/>
        <v>32.641559999999998</v>
      </c>
      <c r="N37">
        <f t="shared" si="2"/>
        <v>1.7168800000000033</v>
      </c>
      <c r="O37" t="str">
        <f t="shared" si="3"/>
        <v>NH02_2014</v>
      </c>
      <c r="P37" t="str">
        <f t="shared" si="4"/>
        <v>02</v>
      </c>
      <c r="Q37">
        <f t="shared" si="5"/>
        <v>2014</v>
      </c>
      <c r="R37" t="str">
        <f t="shared" si="6"/>
        <v/>
      </c>
    </row>
    <row r="38" spans="1:18" x14ac:dyDescent="0.3">
      <c r="A38" t="s">
        <v>2139</v>
      </c>
      <c r="B38">
        <v>2</v>
      </c>
      <c r="C38" t="s">
        <v>62</v>
      </c>
      <c r="D38">
        <v>218</v>
      </c>
      <c r="E38" t="s">
        <v>420</v>
      </c>
      <c r="F38" s="2">
        <v>41653</v>
      </c>
      <c r="G38">
        <v>30</v>
      </c>
      <c r="H38">
        <v>36</v>
      </c>
      <c r="I38" t="str">
        <f>IFERROR(VLOOKUP($C38,Sheet2!$A$2:$C$397,2,FALSE),"C")</f>
        <v>B</v>
      </c>
      <c r="J38">
        <f>IFERROR(VLOOKUP($C38,Sheet2!$A$2:$C$397,3,FALSE),0)</f>
        <v>2.7168800000000002</v>
      </c>
      <c r="K38">
        <f>VLOOKUP($I38,Sheet2!$F$4:$G$16,2,FALSE)</f>
        <v>3</v>
      </c>
      <c r="L38">
        <f t="shared" si="0"/>
        <v>31.358440000000002</v>
      </c>
      <c r="M38">
        <f t="shared" si="1"/>
        <v>34.641559999999998</v>
      </c>
      <c r="N38">
        <f t="shared" si="2"/>
        <v>-3.2831199999999967</v>
      </c>
      <c r="O38" t="str">
        <f t="shared" si="3"/>
        <v>NH02_2014</v>
      </c>
      <c r="P38" t="str">
        <f t="shared" si="4"/>
        <v>02</v>
      </c>
      <c r="Q38">
        <f t="shared" si="5"/>
        <v>2014</v>
      </c>
      <c r="R38" t="str">
        <f t="shared" si="6"/>
        <v/>
      </c>
    </row>
    <row r="39" spans="1:18" x14ac:dyDescent="0.3">
      <c r="A39" t="s">
        <v>2139</v>
      </c>
      <c r="B39">
        <v>1</v>
      </c>
      <c r="C39" t="s">
        <v>43</v>
      </c>
      <c r="D39">
        <v>778</v>
      </c>
      <c r="E39" t="s">
        <v>420</v>
      </c>
      <c r="F39" s="2">
        <v>41944</v>
      </c>
      <c r="G39">
        <v>52.2</v>
      </c>
      <c r="H39">
        <v>42.9</v>
      </c>
      <c r="I39" t="str">
        <f>IFERROR(VLOOKUP($C39,Sheet2!$A$2:$C$397,2,FALSE),"C")</f>
        <v>B</v>
      </c>
      <c r="J39">
        <f>IFERROR(VLOOKUP($C39,Sheet2!$A$2:$C$397,3,FALSE),0)</f>
        <v>-0.61799999999999999</v>
      </c>
      <c r="K39">
        <f>VLOOKUP($I39,Sheet2!$F$4:$G$16,2,FALSE)</f>
        <v>3</v>
      </c>
      <c r="L39">
        <f t="shared" si="0"/>
        <v>51.891000000000005</v>
      </c>
      <c r="M39">
        <f t="shared" si="1"/>
        <v>43.208999999999996</v>
      </c>
      <c r="N39">
        <f t="shared" si="2"/>
        <v>8.6820000000000093</v>
      </c>
      <c r="O39" t="str">
        <f t="shared" si="3"/>
        <v>NH01_2014</v>
      </c>
      <c r="P39" t="str">
        <f t="shared" si="4"/>
        <v>01</v>
      </c>
      <c r="Q39">
        <f t="shared" si="5"/>
        <v>2014</v>
      </c>
      <c r="R39" t="str">
        <f t="shared" si="6"/>
        <v/>
      </c>
    </row>
    <row r="40" spans="1:18" x14ac:dyDescent="0.3">
      <c r="A40" t="s">
        <v>2139</v>
      </c>
      <c r="B40">
        <v>2</v>
      </c>
      <c r="C40" t="s">
        <v>43</v>
      </c>
      <c r="D40">
        <v>748</v>
      </c>
      <c r="E40" t="s">
        <v>420</v>
      </c>
      <c r="F40" s="2">
        <v>41944</v>
      </c>
      <c r="G40">
        <v>41.7</v>
      </c>
      <c r="H40">
        <v>52.8</v>
      </c>
      <c r="I40" t="str">
        <f>IFERROR(VLOOKUP($C40,Sheet2!$A$2:$C$397,2,FALSE),"C")</f>
        <v>B</v>
      </c>
      <c r="J40">
        <f>IFERROR(VLOOKUP($C40,Sheet2!$A$2:$C$397,3,FALSE),0)</f>
        <v>-0.61799999999999999</v>
      </c>
      <c r="K40">
        <f>VLOOKUP($I40,Sheet2!$F$4:$G$16,2,FALSE)</f>
        <v>3</v>
      </c>
      <c r="L40">
        <f t="shared" si="0"/>
        <v>41.391000000000005</v>
      </c>
      <c r="M40">
        <f t="shared" si="1"/>
        <v>53.108999999999995</v>
      </c>
      <c r="N40">
        <f t="shared" si="2"/>
        <v>-11.717999999999989</v>
      </c>
      <c r="O40" t="str">
        <f t="shared" si="3"/>
        <v>NH02_2014</v>
      </c>
      <c r="P40" t="str">
        <f t="shared" si="4"/>
        <v>02</v>
      </c>
      <c r="Q40">
        <f t="shared" si="5"/>
        <v>2014</v>
      </c>
      <c r="R40" t="str">
        <f t="shared" si="6"/>
        <v/>
      </c>
    </row>
    <row r="41" spans="1:18" x14ac:dyDescent="0.3">
      <c r="A41" t="s">
        <v>2139</v>
      </c>
      <c r="B41">
        <v>1</v>
      </c>
      <c r="C41" t="s">
        <v>43</v>
      </c>
      <c r="D41">
        <v>556</v>
      </c>
      <c r="E41" t="s">
        <v>420</v>
      </c>
      <c r="F41" s="2">
        <v>41936</v>
      </c>
      <c r="G41">
        <v>49</v>
      </c>
      <c r="H41">
        <v>42.9</v>
      </c>
      <c r="I41" t="str">
        <f>IFERROR(VLOOKUP($C41,Sheet2!$A$2:$C$397,2,FALSE),"C")</f>
        <v>B</v>
      </c>
      <c r="J41">
        <f>IFERROR(VLOOKUP($C41,Sheet2!$A$2:$C$397,3,FALSE),0)</f>
        <v>-0.61799999999999999</v>
      </c>
      <c r="K41">
        <f>VLOOKUP($I41,Sheet2!$F$4:$G$16,2,FALSE)</f>
        <v>3</v>
      </c>
      <c r="L41">
        <f t="shared" si="0"/>
        <v>48.691000000000003</v>
      </c>
      <c r="M41">
        <f t="shared" si="1"/>
        <v>43.208999999999996</v>
      </c>
      <c r="N41">
        <f t="shared" si="2"/>
        <v>5.4820000000000064</v>
      </c>
      <c r="O41" t="str">
        <f t="shared" si="3"/>
        <v>NH01_2014</v>
      </c>
      <c r="P41" t="str">
        <f t="shared" si="4"/>
        <v>01</v>
      </c>
      <c r="Q41">
        <f t="shared" si="5"/>
        <v>2014</v>
      </c>
      <c r="R41" t="str">
        <f t="shared" si="6"/>
        <v/>
      </c>
    </row>
    <row r="42" spans="1:18" x14ac:dyDescent="0.3">
      <c r="A42" t="s">
        <v>2139</v>
      </c>
      <c r="B42">
        <v>2</v>
      </c>
      <c r="C42" t="s">
        <v>43</v>
      </c>
      <c r="D42">
        <v>576</v>
      </c>
      <c r="E42" t="s">
        <v>420</v>
      </c>
      <c r="F42" s="2">
        <v>41936</v>
      </c>
      <c r="G42">
        <v>42</v>
      </c>
      <c r="H42">
        <v>49.2</v>
      </c>
      <c r="I42" t="str">
        <f>IFERROR(VLOOKUP($C42,Sheet2!$A$2:$C$397,2,FALSE),"C")</f>
        <v>B</v>
      </c>
      <c r="J42">
        <f>IFERROR(VLOOKUP($C42,Sheet2!$A$2:$C$397,3,FALSE),0)</f>
        <v>-0.61799999999999999</v>
      </c>
      <c r="K42">
        <f>VLOOKUP($I42,Sheet2!$F$4:$G$16,2,FALSE)</f>
        <v>3</v>
      </c>
      <c r="L42">
        <f t="shared" si="0"/>
        <v>41.691000000000003</v>
      </c>
      <c r="M42">
        <f t="shared" si="1"/>
        <v>49.509</v>
      </c>
      <c r="N42">
        <f t="shared" si="2"/>
        <v>-7.8179999999999978</v>
      </c>
      <c r="O42" t="str">
        <f t="shared" si="3"/>
        <v>NH02_2014</v>
      </c>
      <c r="P42" t="str">
        <f t="shared" si="4"/>
        <v>02</v>
      </c>
      <c r="Q42">
        <f t="shared" si="5"/>
        <v>2014</v>
      </c>
      <c r="R42" t="str">
        <f t="shared" si="6"/>
        <v/>
      </c>
    </row>
    <row r="43" spans="1:18" x14ac:dyDescent="0.3">
      <c r="A43" t="s">
        <v>2139</v>
      </c>
      <c r="B43">
        <v>1</v>
      </c>
      <c r="C43" t="s">
        <v>43</v>
      </c>
      <c r="D43">
        <v>461</v>
      </c>
      <c r="E43" t="s">
        <v>420</v>
      </c>
      <c r="F43" s="2">
        <v>41928</v>
      </c>
      <c r="G43">
        <v>47.4</v>
      </c>
      <c r="H43">
        <v>45.7</v>
      </c>
      <c r="I43" t="str">
        <f>IFERROR(VLOOKUP($C43,Sheet2!$A$2:$C$397,2,FALSE),"C")</f>
        <v>B</v>
      </c>
      <c r="J43">
        <f>IFERROR(VLOOKUP($C43,Sheet2!$A$2:$C$397,3,FALSE),0)</f>
        <v>-0.61799999999999999</v>
      </c>
      <c r="K43">
        <f>VLOOKUP($I43,Sheet2!$F$4:$G$16,2,FALSE)</f>
        <v>3</v>
      </c>
      <c r="L43">
        <f t="shared" si="0"/>
        <v>47.091000000000001</v>
      </c>
      <c r="M43">
        <f t="shared" si="1"/>
        <v>46.009</v>
      </c>
      <c r="N43">
        <f t="shared" si="2"/>
        <v>1.0820000000000007</v>
      </c>
      <c r="O43" t="str">
        <f t="shared" si="3"/>
        <v>NH01_2014</v>
      </c>
      <c r="P43" t="str">
        <f t="shared" si="4"/>
        <v>01</v>
      </c>
      <c r="Q43">
        <f t="shared" si="5"/>
        <v>2014</v>
      </c>
      <c r="R43" t="str">
        <f t="shared" si="6"/>
        <v/>
      </c>
    </row>
    <row r="44" spans="1:18" x14ac:dyDescent="0.3">
      <c r="A44" t="s">
        <v>2139</v>
      </c>
      <c r="B44">
        <v>2</v>
      </c>
      <c r="C44" t="s">
        <v>43</v>
      </c>
      <c r="D44">
        <v>460</v>
      </c>
      <c r="E44" t="s">
        <v>420</v>
      </c>
      <c r="F44" s="2">
        <v>41928</v>
      </c>
      <c r="G44">
        <v>43.2</v>
      </c>
      <c r="H44">
        <v>48.7</v>
      </c>
      <c r="I44" t="str">
        <f>IFERROR(VLOOKUP($C44,Sheet2!$A$2:$C$397,2,FALSE),"C")</f>
        <v>B</v>
      </c>
      <c r="J44">
        <f>IFERROR(VLOOKUP($C44,Sheet2!$A$2:$C$397,3,FALSE),0)</f>
        <v>-0.61799999999999999</v>
      </c>
      <c r="K44">
        <f>VLOOKUP($I44,Sheet2!$F$4:$G$16,2,FALSE)</f>
        <v>3</v>
      </c>
      <c r="L44">
        <f t="shared" si="0"/>
        <v>42.891000000000005</v>
      </c>
      <c r="M44">
        <f t="shared" si="1"/>
        <v>49.009</v>
      </c>
      <c r="N44">
        <f t="shared" si="2"/>
        <v>-6.117999999999995</v>
      </c>
      <c r="O44" t="str">
        <f t="shared" si="3"/>
        <v>NH02_2014</v>
      </c>
      <c r="P44" t="str">
        <f t="shared" si="4"/>
        <v>02</v>
      </c>
      <c r="Q44">
        <f t="shared" si="5"/>
        <v>2014</v>
      </c>
      <c r="R44" t="str">
        <f t="shared" si="6"/>
        <v/>
      </c>
    </row>
    <row r="45" spans="1:18" x14ac:dyDescent="0.3">
      <c r="A45" t="s">
        <v>2139</v>
      </c>
      <c r="B45">
        <v>1</v>
      </c>
      <c r="C45" t="s">
        <v>43</v>
      </c>
      <c r="D45">
        <v>536</v>
      </c>
      <c r="E45" t="s">
        <v>420</v>
      </c>
      <c r="F45" s="2">
        <v>41921</v>
      </c>
      <c r="G45">
        <v>46.3</v>
      </c>
      <c r="H45">
        <v>43.5</v>
      </c>
      <c r="I45" t="str">
        <f>IFERROR(VLOOKUP($C45,Sheet2!$A$2:$C$397,2,FALSE),"C")</f>
        <v>B</v>
      </c>
      <c r="J45">
        <f>IFERROR(VLOOKUP($C45,Sheet2!$A$2:$C$397,3,FALSE),0)</f>
        <v>-0.61799999999999999</v>
      </c>
      <c r="K45">
        <f>VLOOKUP($I45,Sheet2!$F$4:$G$16,2,FALSE)</f>
        <v>3</v>
      </c>
      <c r="L45">
        <f t="shared" si="0"/>
        <v>45.991</v>
      </c>
      <c r="M45">
        <f t="shared" si="1"/>
        <v>43.808999999999997</v>
      </c>
      <c r="N45">
        <f t="shared" si="2"/>
        <v>2.1820000000000022</v>
      </c>
      <c r="O45" t="str">
        <f t="shared" si="3"/>
        <v>NH01_2014</v>
      </c>
      <c r="P45" t="str">
        <f t="shared" si="4"/>
        <v>01</v>
      </c>
      <c r="Q45">
        <f t="shared" si="5"/>
        <v>2014</v>
      </c>
      <c r="R45" t="str">
        <f t="shared" si="6"/>
        <v/>
      </c>
    </row>
    <row r="46" spans="1:18" x14ac:dyDescent="0.3">
      <c r="A46" t="s">
        <v>2139</v>
      </c>
      <c r="B46">
        <v>2</v>
      </c>
      <c r="C46" t="s">
        <v>43</v>
      </c>
      <c r="D46">
        <v>545</v>
      </c>
      <c r="E46" t="s">
        <v>420</v>
      </c>
      <c r="F46" s="2">
        <v>41921</v>
      </c>
      <c r="G46">
        <v>42.5</v>
      </c>
      <c r="H46">
        <v>46.1</v>
      </c>
      <c r="I46" t="str">
        <f>IFERROR(VLOOKUP($C46,Sheet2!$A$2:$C$397,2,FALSE),"C")</f>
        <v>B</v>
      </c>
      <c r="J46">
        <f>IFERROR(VLOOKUP($C46,Sheet2!$A$2:$C$397,3,FALSE),0)</f>
        <v>-0.61799999999999999</v>
      </c>
      <c r="K46">
        <f>VLOOKUP($I46,Sheet2!$F$4:$G$16,2,FALSE)</f>
        <v>3</v>
      </c>
      <c r="L46">
        <f t="shared" si="0"/>
        <v>42.191000000000003</v>
      </c>
      <c r="M46">
        <f t="shared" si="1"/>
        <v>46.408999999999999</v>
      </c>
      <c r="N46">
        <f t="shared" si="2"/>
        <v>-4.2179999999999964</v>
      </c>
      <c r="O46" t="str">
        <f t="shared" si="3"/>
        <v>NH02_2014</v>
      </c>
      <c r="P46" t="str">
        <f t="shared" si="4"/>
        <v>02</v>
      </c>
      <c r="Q46">
        <f t="shared" si="5"/>
        <v>2014</v>
      </c>
      <c r="R46" t="str">
        <f t="shared" si="6"/>
        <v/>
      </c>
    </row>
    <row r="47" spans="1:18" x14ac:dyDescent="0.3">
      <c r="A47" t="s">
        <v>2139</v>
      </c>
      <c r="B47">
        <v>1</v>
      </c>
      <c r="C47" t="s">
        <v>43</v>
      </c>
      <c r="D47">
        <v>626</v>
      </c>
      <c r="E47" t="s">
        <v>420</v>
      </c>
      <c r="F47" s="2">
        <v>41915</v>
      </c>
      <c r="G47">
        <v>44.2</v>
      </c>
      <c r="H47">
        <v>46.7</v>
      </c>
      <c r="I47" t="str">
        <f>IFERROR(VLOOKUP($C47,Sheet2!$A$2:$C$397,2,FALSE),"C")</f>
        <v>B</v>
      </c>
      <c r="J47">
        <f>IFERROR(VLOOKUP($C47,Sheet2!$A$2:$C$397,3,FALSE),0)</f>
        <v>-0.61799999999999999</v>
      </c>
      <c r="K47">
        <f>VLOOKUP($I47,Sheet2!$F$4:$G$16,2,FALSE)</f>
        <v>3</v>
      </c>
      <c r="L47">
        <f t="shared" si="0"/>
        <v>43.891000000000005</v>
      </c>
      <c r="M47">
        <f t="shared" si="1"/>
        <v>47.009</v>
      </c>
      <c r="N47">
        <f t="shared" si="2"/>
        <v>-3.117999999999995</v>
      </c>
      <c r="O47" t="str">
        <f t="shared" si="3"/>
        <v>NH01_2014</v>
      </c>
      <c r="P47" t="str">
        <f t="shared" si="4"/>
        <v>01</v>
      </c>
      <c r="Q47">
        <f t="shared" si="5"/>
        <v>2014</v>
      </c>
      <c r="R47" t="str">
        <f t="shared" si="6"/>
        <v/>
      </c>
    </row>
    <row r="48" spans="1:18" x14ac:dyDescent="0.3">
      <c r="A48" t="s">
        <v>2139</v>
      </c>
      <c r="B48">
        <v>2</v>
      </c>
      <c r="C48" t="s">
        <v>43</v>
      </c>
      <c r="D48">
        <v>660</v>
      </c>
      <c r="E48" t="s">
        <v>420</v>
      </c>
      <c r="F48" s="2">
        <v>41915</v>
      </c>
      <c r="G48">
        <v>38.1</v>
      </c>
      <c r="H48">
        <v>50.1</v>
      </c>
      <c r="I48" t="str">
        <f>IFERROR(VLOOKUP($C48,Sheet2!$A$2:$C$397,2,FALSE),"C")</f>
        <v>B</v>
      </c>
      <c r="J48">
        <f>IFERROR(VLOOKUP($C48,Sheet2!$A$2:$C$397,3,FALSE),0)</f>
        <v>-0.61799999999999999</v>
      </c>
      <c r="K48">
        <f>VLOOKUP($I48,Sheet2!$F$4:$G$16,2,FALSE)</f>
        <v>3</v>
      </c>
      <c r="L48">
        <f t="shared" si="0"/>
        <v>37.791000000000004</v>
      </c>
      <c r="M48">
        <f t="shared" si="1"/>
        <v>50.408999999999999</v>
      </c>
      <c r="N48">
        <f t="shared" si="2"/>
        <v>-12.617999999999995</v>
      </c>
      <c r="O48" t="str">
        <f t="shared" si="3"/>
        <v>NH02_2014</v>
      </c>
      <c r="P48" t="str">
        <f t="shared" si="4"/>
        <v>02</v>
      </c>
      <c r="Q48">
        <f t="shared" si="5"/>
        <v>2014</v>
      </c>
      <c r="R48" t="str">
        <f t="shared" si="6"/>
        <v/>
      </c>
    </row>
    <row r="49" spans="1:18" x14ac:dyDescent="0.3">
      <c r="A49" t="s">
        <v>2139</v>
      </c>
      <c r="B49">
        <v>1</v>
      </c>
      <c r="C49" t="s">
        <v>43</v>
      </c>
      <c r="D49">
        <v>629</v>
      </c>
      <c r="E49" t="s">
        <v>420</v>
      </c>
      <c r="F49" s="2">
        <v>41908</v>
      </c>
      <c r="G49">
        <v>50.8</v>
      </c>
      <c r="H49">
        <v>40.5</v>
      </c>
      <c r="I49" t="str">
        <f>IFERROR(VLOOKUP($C49,Sheet2!$A$2:$C$397,2,FALSE),"C")</f>
        <v>B</v>
      </c>
      <c r="J49">
        <f>IFERROR(VLOOKUP($C49,Sheet2!$A$2:$C$397,3,FALSE),0)</f>
        <v>-0.61799999999999999</v>
      </c>
      <c r="K49">
        <f>VLOOKUP($I49,Sheet2!$F$4:$G$16,2,FALSE)</f>
        <v>3</v>
      </c>
      <c r="L49">
        <f t="shared" si="0"/>
        <v>50.491</v>
      </c>
      <c r="M49">
        <f t="shared" si="1"/>
        <v>40.808999999999997</v>
      </c>
      <c r="N49">
        <f t="shared" si="2"/>
        <v>9.6820000000000022</v>
      </c>
      <c r="O49" t="str">
        <f t="shared" si="3"/>
        <v>NH01_2014</v>
      </c>
      <c r="P49" t="str">
        <f t="shared" si="4"/>
        <v>01</v>
      </c>
      <c r="Q49">
        <f t="shared" si="5"/>
        <v>2014</v>
      </c>
      <c r="R49" t="str">
        <f t="shared" si="6"/>
        <v/>
      </c>
    </row>
    <row r="50" spans="1:18" x14ac:dyDescent="0.3">
      <c r="A50" t="s">
        <v>2139</v>
      </c>
      <c r="B50">
        <v>2</v>
      </c>
      <c r="C50" t="s">
        <v>43</v>
      </c>
      <c r="D50">
        <v>702</v>
      </c>
      <c r="E50" t="s">
        <v>420</v>
      </c>
      <c r="F50" s="2">
        <v>41908</v>
      </c>
      <c r="G50">
        <v>39</v>
      </c>
      <c r="H50">
        <v>50.1</v>
      </c>
      <c r="I50" t="str">
        <f>IFERROR(VLOOKUP($C50,Sheet2!$A$2:$C$397,2,FALSE),"C")</f>
        <v>B</v>
      </c>
      <c r="J50">
        <f>IFERROR(VLOOKUP($C50,Sheet2!$A$2:$C$397,3,FALSE),0)</f>
        <v>-0.61799999999999999</v>
      </c>
      <c r="K50">
        <f>VLOOKUP($I50,Sheet2!$F$4:$G$16,2,FALSE)</f>
        <v>3</v>
      </c>
      <c r="L50">
        <f t="shared" si="0"/>
        <v>38.691000000000003</v>
      </c>
      <c r="M50">
        <f t="shared" si="1"/>
        <v>50.408999999999999</v>
      </c>
      <c r="N50">
        <f t="shared" si="2"/>
        <v>-11.717999999999996</v>
      </c>
      <c r="O50" t="str">
        <f t="shared" si="3"/>
        <v>NH02_2014</v>
      </c>
      <c r="P50" t="str">
        <f t="shared" si="4"/>
        <v>02</v>
      </c>
      <c r="Q50">
        <f t="shared" si="5"/>
        <v>2014</v>
      </c>
      <c r="R50" t="str">
        <f t="shared" si="6"/>
        <v/>
      </c>
    </row>
    <row r="51" spans="1:18" x14ac:dyDescent="0.3">
      <c r="A51" t="s">
        <v>2139</v>
      </c>
      <c r="B51">
        <v>1</v>
      </c>
      <c r="C51" t="s">
        <v>43</v>
      </c>
      <c r="D51">
        <v>715</v>
      </c>
      <c r="E51" t="s">
        <v>420</v>
      </c>
      <c r="F51" s="2">
        <v>41902</v>
      </c>
      <c r="G51">
        <v>45.2</v>
      </c>
      <c r="H51">
        <v>45.2</v>
      </c>
      <c r="I51" t="str">
        <f>IFERROR(VLOOKUP($C51,Sheet2!$A$2:$C$397,2,FALSE),"C")</f>
        <v>B</v>
      </c>
      <c r="J51">
        <f>IFERROR(VLOOKUP($C51,Sheet2!$A$2:$C$397,3,FALSE),0)</f>
        <v>-0.61799999999999999</v>
      </c>
      <c r="K51">
        <f>VLOOKUP($I51,Sheet2!$F$4:$G$16,2,FALSE)</f>
        <v>3</v>
      </c>
      <c r="L51">
        <f t="shared" si="0"/>
        <v>44.891000000000005</v>
      </c>
      <c r="M51">
        <f t="shared" si="1"/>
        <v>45.509</v>
      </c>
      <c r="N51">
        <f t="shared" si="2"/>
        <v>-0.617999999999995</v>
      </c>
      <c r="O51" t="str">
        <f t="shared" si="3"/>
        <v>NH01_2014</v>
      </c>
      <c r="P51" t="str">
        <f t="shared" si="4"/>
        <v>01</v>
      </c>
      <c r="Q51">
        <f t="shared" si="5"/>
        <v>2014</v>
      </c>
      <c r="R51" t="str">
        <f t="shared" si="6"/>
        <v/>
      </c>
    </row>
    <row r="52" spans="1:18" x14ac:dyDescent="0.3">
      <c r="A52" t="s">
        <v>2139</v>
      </c>
      <c r="B52">
        <v>2</v>
      </c>
      <c r="C52" t="s">
        <v>43</v>
      </c>
      <c r="D52">
        <v>779</v>
      </c>
      <c r="E52" t="s">
        <v>420</v>
      </c>
      <c r="F52" s="2">
        <v>41902</v>
      </c>
      <c r="G52">
        <v>38.1</v>
      </c>
      <c r="H52">
        <v>48.9</v>
      </c>
      <c r="I52" t="str">
        <f>IFERROR(VLOOKUP($C52,Sheet2!$A$2:$C$397,2,FALSE),"C")</f>
        <v>B</v>
      </c>
      <c r="J52">
        <f>IFERROR(VLOOKUP($C52,Sheet2!$A$2:$C$397,3,FALSE),0)</f>
        <v>-0.61799999999999999</v>
      </c>
      <c r="K52">
        <f>VLOOKUP($I52,Sheet2!$F$4:$G$16,2,FALSE)</f>
        <v>3</v>
      </c>
      <c r="L52">
        <f t="shared" si="0"/>
        <v>37.791000000000004</v>
      </c>
      <c r="M52">
        <f t="shared" si="1"/>
        <v>49.208999999999996</v>
      </c>
      <c r="N52">
        <f t="shared" si="2"/>
        <v>-11.417999999999992</v>
      </c>
      <c r="O52" t="str">
        <f t="shared" si="3"/>
        <v>NH02_2014</v>
      </c>
      <c r="P52" t="str">
        <f t="shared" si="4"/>
        <v>02</v>
      </c>
      <c r="Q52">
        <f t="shared" si="5"/>
        <v>2014</v>
      </c>
      <c r="R52" t="str">
        <f t="shared" si="6"/>
        <v/>
      </c>
    </row>
    <row r="53" spans="1:18" x14ac:dyDescent="0.3">
      <c r="A53" t="s">
        <v>2134</v>
      </c>
      <c r="B53">
        <v>11</v>
      </c>
      <c r="C53" t="s">
        <v>364</v>
      </c>
      <c r="D53">
        <v>713</v>
      </c>
      <c r="E53" t="s">
        <v>420</v>
      </c>
      <c r="F53" s="2">
        <v>41940</v>
      </c>
      <c r="G53">
        <v>53</v>
      </c>
      <c r="H53">
        <v>34</v>
      </c>
      <c r="I53" t="str">
        <f>IFERROR(VLOOKUP($C53,Sheet2!$A$2:$C$397,2,FALSE),"C")</f>
        <v>A</v>
      </c>
      <c r="J53">
        <f>IFERROR(VLOOKUP($C53,Sheet2!$A$2:$C$397,3,FALSE),0)</f>
        <v>0.4</v>
      </c>
      <c r="K53">
        <f>VLOOKUP($I53,Sheet2!$F$4:$G$16,2,FALSE)</f>
        <v>4</v>
      </c>
      <c r="L53">
        <f t="shared" si="0"/>
        <v>53.2</v>
      </c>
      <c r="M53">
        <f t="shared" si="1"/>
        <v>33.799999999999997</v>
      </c>
      <c r="N53">
        <f t="shared" si="2"/>
        <v>19.400000000000006</v>
      </c>
      <c r="O53" t="str">
        <f t="shared" si="3"/>
        <v>NY11_2014</v>
      </c>
      <c r="P53" t="str">
        <f t="shared" si="4"/>
        <v>11</v>
      </c>
      <c r="Q53">
        <f t="shared" si="5"/>
        <v>2014</v>
      </c>
      <c r="R53" t="str">
        <f t="shared" si="6"/>
        <v/>
      </c>
    </row>
    <row r="54" spans="1:18" x14ac:dyDescent="0.3">
      <c r="A54" t="s">
        <v>2134</v>
      </c>
      <c r="B54">
        <v>11</v>
      </c>
      <c r="C54" t="s">
        <v>364</v>
      </c>
      <c r="D54">
        <v>585</v>
      </c>
      <c r="E54" t="s">
        <v>420</v>
      </c>
      <c r="F54" s="2">
        <v>41896</v>
      </c>
      <c r="G54">
        <v>44</v>
      </c>
      <c r="H54">
        <v>40</v>
      </c>
      <c r="I54" t="str">
        <f>IFERROR(VLOOKUP($C54,Sheet2!$A$2:$C$397,2,FALSE),"C")</f>
        <v>A</v>
      </c>
      <c r="J54">
        <f>IFERROR(VLOOKUP($C54,Sheet2!$A$2:$C$397,3,FALSE),0)</f>
        <v>0.4</v>
      </c>
      <c r="K54">
        <f>VLOOKUP($I54,Sheet2!$F$4:$G$16,2,FALSE)</f>
        <v>4</v>
      </c>
      <c r="L54">
        <f t="shared" si="0"/>
        <v>44.2</v>
      </c>
      <c r="M54">
        <f t="shared" si="1"/>
        <v>39.799999999999997</v>
      </c>
      <c r="N54">
        <f t="shared" si="2"/>
        <v>4.4000000000000057</v>
      </c>
      <c r="O54" t="str">
        <f t="shared" si="3"/>
        <v>NY11_2014</v>
      </c>
      <c r="P54" t="str">
        <f t="shared" si="4"/>
        <v>11</v>
      </c>
      <c r="Q54">
        <f t="shared" si="5"/>
        <v>2014</v>
      </c>
      <c r="R54" t="str">
        <f t="shared" si="6"/>
        <v/>
      </c>
    </row>
    <row r="55" spans="1:18" x14ac:dyDescent="0.3">
      <c r="A55" t="s">
        <v>2140</v>
      </c>
      <c r="B55">
        <v>2</v>
      </c>
      <c r="C55" t="s">
        <v>106</v>
      </c>
      <c r="D55">
        <v>605</v>
      </c>
      <c r="E55" t="s">
        <v>420</v>
      </c>
      <c r="F55" s="2">
        <v>41928</v>
      </c>
      <c r="G55">
        <v>42</v>
      </c>
      <c r="H55">
        <v>46</v>
      </c>
      <c r="I55" t="str">
        <f>IFERROR(VLOOKUP($C55,Sheet2!$A$2:$C$397,2,FALSE),"C")</f>
        <v>B-</v>
      </c>
      <c r="J55">
        <f>IFERROR(VLOOKUP($C55,Sheet2!$A$2:$C$397,3,FALSE),0)</f>
        <v>1.6890244000000001</v>
      </c>
      <c r="K55">
        <f>VLOOKUP($I55,Sheet2!$F$4:$G$16,2,FALSE)</f>
        <v>2.7</v>
      </c>
      <c r="L55">
        <f t="shared" si="0"/>
        <v>42.844512199999997</v>
      </c>
      <c r="M55">
        <f t="shared" si="1"/>
        <v>45.155487800000003</v>
      </c>
      <c r="N55">
        <f t="shared" si="2"/>
        <v>-2.3109756000000061</v>
      </c>
      <c r="O55" t="str">
        <f t="shared" si="3"/>
        <v>AR02_2014</v>
      </c>
      <c r="P55" t="str">
        <f t="shared" si="4"/>
        <v>02</v>
      </c>
      <c r="Q55">
        <f t="shared" si="5"/>
        <v>2014</v>
      </c>
      <c r="R55" t="str">
        <f t="shared" si="6"/>
        <v/>
      </c>
    </row>
    <row r="56" spans="1:18" x14ac:dyDescent="0.3">
      <c r="A56" t="s">
        <v>2140</v>
      </c>
      <c r="B56">
        <v>2</v>
      </c>
      <c r="C56" t="s">
        <v>106</v>
      </c>
      <c r="D56">
        <v>483</v>
      </c>
      <c r="E56" t="s">
        <v>420</v>
      </c>
      <c r="F56" s="2">
        <v>41845</v>
      </c>
      <c r="G56">
        <v>44</v>
      </c>
      <c r="H56">
        <v>43</v>
      </c>
      <c r="I56" t="str">
        <f>IFERROR(VLOOKUP($C56,Sheet2!$A$2:$C$397,2,FALSE),"C")</f>
        <v>B-</v>
      </c>
      <c r="J56">
        <f>IFERROR(VLOOKUP($C56,Sheet2!$A$2:$C$397,3,FALSE),0)</f>
        <v>1.6890244000000001</v>
      </c>
      <c r="K56">
        <f>VLOOKUP($I56,Sheet2!$F$4:$G$16,2,FALSE)</f>
        <v>2.7</v>
      </c>
      <c r="L56">
        <f t="shared" si="0"/>
        <v>44.844512199999997</v>
      </c>
      <c r="M56">
        <f t="shared" si="1"/>
        <v>42.155487800000003</v>
      </c>
      <c r="N56">
        <f t="shared" si="2"/>
        <v>2.6890243999999939</v>
      </c>
      <c r="O56" t="str">
        <f t="shared" si="3"/>
        <v>AR02_2014</v>
      </c>
      <c r="P56" t="str">
        <f t="shared" si="4"/>
        <v>02</v>
      </c>
      <c r="Q56">
        <f t="shared" si="5"/>
        <v>2014</v>
      </c>
      <c r="R56" t="str">
        <f t="shared" si="6"/>
        <v/>
      </c>
    </row>
    <row r="57" spans="1:18" x14ac:dyDescent="0.3">
      <c r="A57" t="s">
        <v>2132</v>
      </c>
      <c r="B57">
        <v>11</v>
      </c>
      <c r="C57" t="s">
        <v>293</v>
      </c>
      <c r="D57">
        <v>918</v>
      </c>
      <c r="E57" t="s">
        <v>420</v>
      </c>
      <c r="F57" s="2">
        <v>41912</v>
      </c>
      <c r="G57">
        <v>44</v>
      </c>
      <c r="H57">
        <v>47</v>
      </c>
      <c r="I57" t="str">
        <f>IFERROR(VLOOKUP($C57,Sheet2!$A$2:$C$397,2,FALSE),"C")</f>
        <v>C</v>
      </c>
      <c r="J57">
        <f>IFERROR(VLOOKUP($C57,Sheet2!$A$2:$C$397,3,FALSE),0)</f>
        <v>-0.91666667000000002</v>
      </c>
      <c r="K57">
        <f>VLOOKUP($I57,Sheet2!$F$4:$G$16,2,FALSE)</f>
        <v>2</v>
      </c>
      <c r="L57">
        <f t="shared" si="0"/>
        <v>43.541666665000001</v>
      </c>
      <c r="M57">
        <f t="shared" si="1"/>
        <v>47.458333334999999</v>
      </c>
      <c r="N57">
        <f t="shared" si="2"/>
        <v>-3.9166666699999979</v>
      </c>
      <c r="O57" t="str">
        <f t="shared" si="3"/>
        <v>IL11_2014</v>
      </c>
      <c r="P57" t="str">
        <f t="shared" si="4"/>
        <v>11</v>
      </c>
      <c r="Q57">
        <f t="shared" si="5"/>
        <v>2014</v>
      </c>
      <c r="R57" t="str">
        <f t="shared" si="6"/>
        <v/>
      </c>
    </row>
    <row r="58" spans="1:18" x14ac:dyDescent="0.3">
      <c r="A58" t="s">
        <v>2136</v>
      </c>
      <c r="B58">
        <v>3</v>
      </c>
      <c r="C58" t="s">
        <v>136</v>
      </c>
      <c r="D58">
        <v>280</v>
      </c>
      <c r="E58" t="s">
        <v>420</v>
      </c>
      <c r="F58" s="2">
        <v>41936</v>
      </c>
      <c r="G58">
        <v>46</v>
      </c>
      <c r="H58">
        <v>44</v>
      </c>
      <c r="I58" t="str">
        <f>IFERROR(VLOOKUP($C58,Sheet2!$A$2:$C$397,2,FALSE),"C")</f>
        <v>B-</v>
      </c>
      <c r="J58">
        <f>IFERROR(VLOOKUP($C58,Sheet2!$A$2:$C$397,3,FALSE),0)</f>
        <v>1.38</v>
      </c>
      <c r="K58">
        <f>VLOOKUP($I58,Sheet2!$F$4:$G$16,2,FALSE)</f>
        <v>2.7</v>
      </c>
      <c r="L58">
        <f t="shared" si="0"/>
        <v>46.69</v>
      </c>
      <c r="M58">
        <f t="shared" si="1"/>
        <v>43.31</v>
      </c>
      <c r="N58">
        <f t="shared" si="2"/>
        <v>3.3799999999999955</v>
      </c>
      <c r="O58" t="str">
        <f t="shared" si="3"/>
        <v>IA03_2014</v>
      </c>
      <c r="P58" t="str">
        <f t="shared" si="4"/>
        <v>03</v>
      </c>
      <c r="Q58">
        <f t="shared" si="5"/>
        <v>2014</v>
      </c>
      <c r="R58" t="str">
        <f t="shared" si="6"/>
        <v/>
      </c>
    </row>
    <row r="59" spans="1:18" x14ac:dyDescent="0.3">
      <c r="A59" t="s">
        <v>2136</v>
      </c>
      <c r="B59">
        <v>3</v>
      </c>
      <c r="C59" t="s">
        <v>136</v>
      </c>
      <c r="D59">
        <v>300</v>
      </c>
      <c r="E59" t="s">
        <v>420</v>
      </c>
      <c r="F59" s="2">
        <v>41887</v>
      </c>
      <c r="G59">
        <v>34</v>
      </c>
      <c r="H59">
        <v>40</v>
      </c>
      <c r="I59" t="str">
        <f>IFERROR(VLOOKUP($C59,Sheet2!$A$2:$C$397,2,FALSE),"C")</f>
        <v>B-</v>
      </c>
      <c r="J59">
        <f>IFERROR(VLOOKUP($C59,Sheet2!$A$2:$C$397,3,FALSE),0)</f>
        <v>1.38</v>
      </c>
      <c r="K59">
        <f>VLOOKUP($I59,Sheet2!$F$4:$G$16,2,FALSE)</f>
        <v>2.7</v>
      </c>
      <c r="L59">
        <f t="shared" si="0"/>
        <v>34.69</v>
      </c>
      <c r="M59">
        <f t="shared" si="1"/>
        <v>39.31</v>
      </c>
      <c r="N59">
        <f t="shared" si="2"/>
        <v>-4.6200000000000045</v>
      </c>
      <c r="O59" t="str">
        <f t="shared" si="3"/>
        <v>IA03_2014</v>
      </c>
      <c r="P59" t="str">
        <f t="shared" si="4"/>
        <v>03</v>
      </c>
      <c r="Q59">
        <f t="shared" si="5"/>
        <v>2014</v>
      </c>
      <c r="R59" t="str">
        <f t="shared" si="6"/>
        <v/>
      </c>
    </row>
    <row r="60" spans="1:18" x14ac:dyDescent="0.3">
      <c r="A60" t="s">
        <v>2141</v>
      </c>
      <c r="B60">
        <v>26</v>
      </c>
      <c r="C60" t="s">
        <v>326</v>
      </c>
      <c r="D60">
        <v>400</v>
      </c>
      <c r="E60" t="s">
        <v>420</v>
      </c>
      <c r="F60" s="2">
        <v>41918</v>
      </c>
      <c r="G60">
        <v>46</v>
      </c>
      <c r="H60">
        <v>42</v>
      </c>
      <c r="I60" t="str">
        <f>IFERROR(VLOOKUP($C60,Sheet2!$A$2:$C$397,2,FALSE),"C")</f>
        <v>C-</v>
      </c>
      <c r="J60">
        <f>IFERROR(VLOOKUP($C60,Sheet2!$A$2:$C$397,3,FALSE),0)</f>
        <v>0.89676471000000002</v>
      </c>
      <c r="K60">
        <f>VLOOKUP($I60,Sheet2!$F$4:$G$16,2,FALSE)</f>
        <v>1.7</v>
      </c>
      <c r="L60">
        <f t="shared" si="0"/>
        <v>46.448382355</v>
      </c>
      <c r="M60">
        <f t="shared" si="1"/>
        <v>41.551617645</v>
      </c>
      <c r="N60">
        <f t="shared" si="2"/>
        <v>4.8967647099999994</v>
      </c>
      <c r="O60" t="str">
        <f t="shared" si="3"/>
        <v>FL26r_2014</v>
      </c>
      <c r="P60" t="str">
        <f t="shared" si="4"/>
        <v>26</v>
      </c>
      <c r="Q60">
        <f t="shared" si="5"/>
        <v>2014</v>
      </c>
      <c r="R60" t="str">
        <f t="shared" si="6"/>
        <v>r</v>
      </c>
    </row>
    <row r="61" spans="1:18" x14ac:dyDescent="0.3">
      <c r="A61" t="s">
        <v>2142</v>
      </c>
      <c r="B61">
        <v>8</v>
      </c>
      <c r="C61" t="s">
        <v>358</v>
      </c>
      <c r="D61">
        <v>555</v>
      </c>
      <c r="E61" t="s">
        <v>420</v>
      </c>
      <c r="F61" s="2">
        <v>41924</v>
      </c>
      <c r="G61">
        <v>47</v>
      </c>
      <c r="H61">
        <v>39</v>
      </c>
      <c r="I61" t="str">
        <f>IFERROR(VLOOKUP($C61,Sheet2!$A$2:$C$397,2,FALSE),"C")</f>
        <v>A</v>
      </c>
      <c r="J61">
        <f>IFERROR(VLOOKUP($C61,Sheet2!$A$2:$C$397,3,FALSE),0)</f>
        <v>0.2</v>
      </c>
      <c r="K61">
        <f>VLOOKUP($I61,Sheet2!$F$4:$G$16,2,FALSE)</f>
        <v>4</v>
      </c>
      <c r="L61">
        <f t="shared" si="0"/>
        <v>47.1</v>
      </c>
      <c r="M61">
        <f t="shared" si="1"/>
        <v>38.9</v>
      </c>
      <c r="N61">
        <f t="shared" si="2"/>
        <v>8.2000000000000028</v>
      </c>
      <c r="O61" t="str">
        <f t="shared" si="3"/>
        <v>MN08_2014</v>
      </c>
      <c r="P61" t="str">
        <f t="shared" si="4"/>
        <v>08</v>
      </c>
      <c r="Q61">
        <f t="shared" si="5"/>
        <v>2014</v>
      </c>
      <c r="R61" t="str">
        <f t="shared" si="6"/>
        <v/>
      </c>
    </row>
    <row r="62" spans="1:18" x14ac:dyDescent="0.3">
      <c r="A62" t="s">
        <v>2140</v>
      </c>
      <c r="B62">
        <v>4</v>
      </c>
      <c r="C62" t="s">
        <v>106</v>
      </c>
      <c r="D62">
        <v>607</v>
      </c>
      <c r="E62" t="s">
        <v>420</v>
      </c>
      <c r="F62" s="2">
        <v>41928</v>
      </c>
      <c r="G62">
        <v>44</v>
      </c>
      <c r="H62">
        <v>42</v>
      </c>
      <c r="I62" t="str">
        <f>IFERROR(VLOOKUP($C62,Sheet2!$A$2:$C$397,2,FALSE),"C")</f>
        <v>B-</v>
      </c>
      <c r="J62">
        <f>IFERROR(VLOOKUP($C62,Sheet2!$A$2:$C$397,3,FALSE),0)</f>
        <v>1.6890244000000001</v>
      </c>
      <c r="K62">
        <f>VLOOKUP($I62,Sheet2!$F$4:$G$16,2,FALSE)</f>
        <v>2.7</v>
      </c>
      <c r="L62">
        <f t="shared" si="0"/>
        <v>44.844512199999997</v>
      </c>
      <c r="M62">
        <f t="shared" si="1"/>
        <v>41.155487800000003</v>
      </c>
      <c r="N62">
        <f t="shared" si="2"/>
        <v>3.6890243999999939</v>
      </c>
      <c r="O62" t="str">
        <f t="shared" si="3"/>
        <v>AR04_2014</v>
      </c>
      <c r="P62" t="str">
        <f t="shared" si="4"/>
        <v>04</v>
      </c>
      <c r="Q62">
        <f t="shared" si="5"/>
        <v>2014</v>
      </c>
      <c r="R62" t="str">
        <f t="shared" si="6"/>
        <v/>
      </c>
    </row>
    <row r="63" spans="1:18" x14ac:dyDescent="0.3">
      <c r="A63" t="s">
        <v>2140</v>
      </c>
      <c r="B63">
        <v>4</v>
      </c>
      <c r="C63" t="s">
        <v>106</v>
      </c>
      <c r="D63">
        <v>439</v>
      </c>
      <c r="E63" t="s">
        <v>420</v>
      </c>
      <c r="F63" s="2">
        <v>41845</v>
      </c>
      <c r="G63">
        <v>48</v>
      </c>
      <c r="H63">
        <v>34</v>
      </c>
      <c r="I63" t="str">
        <f>IFERROR(VLOOKUP($C63,Sheet2!$A$2:$C$397,2,FALSE),"C")</f>
        <v>B-</v>
      </c>
      <c r="J63">
        <f>IFERROR(VLOOKUP($C63,Sheet2!$A$2:$C$397,3,FALSE),0)</f>
        <v>1.6890244000000001</v>
      </c>
      <c r="K63">
        <f>VLOOKUP($I63,Sheet2!$F$4:$G$16,2,FALSE)</f>
        <v>2.7</v>
      </c>
      <c r="L63">
        <f t="shared" si="0"/>
        <v>48.844512199999997</v>
      </c>
      <c r="M63">
        <f t="shared" si="1"/>
        <v>33.155487800000003</v>
      </c>
      <c r="N63">
        <f t="shared" si="2"/>
        <v>15.689024399999994</v>
      </c>
      <c r="O63" t="str">
        <f t="shared" si="3"/>
        <v>AR04_2014</v>
      </c>
      <c r="P63" t="str">
        <f t="shared" si="4"/>
        <v>04</v>
      </c>
      <c r="Q63">
        <f t="shared" si="5"/>
        <v>2014</v>
      </c>
      <c r="R63" t="str">
        <f t="shared" si="6"/>
        <v/>
      </c>
    </row>
    <row r="64" spans="1:18" x14ac:dyDescent="0.3">
      <c r="A64" t="s">
        <v>2143</v>
      </c>
      <c r="B64">
        <v>52</v>
      </c>
      <c r="C64" t="s">
        <v>358</v>
      </c>
      <c r="D64">
        <v>551</v>
      </c>
      <c r="E64" t="s">
        <v>420</v>
      </c>
      <c r="F64" s="2">
        <v>41942</v>
      </c>
      <c r="G64">
        <v>45</v>
      </c>
      <c r="H64">
        <v>44</v>
      </c>
      <c r="I64" t="str">
        <f>IFERROR(VLOOKUP($C64,Sheet2!$A$2:$C$397,2,FALSE),"C")</f>
        <v>A</v>
      </c>
      <c r="J64">
        <f>IFERROR(VLOOKUP($C64,Sheet2!$A$2:$C$397,3,FALSE),0)</f>
        <v>0.2</v>
      </c>
      <c r="K64">
        <f>VLOOKUP($I64,Sheet2!$F$4:$G$16,2,FALSE)</f>
        <v>4</v>
      </c>
      <c r="L64">
        <f t="shared" si="0"/>
        <v>45.1</v>
      </c>
      <c r="M64">
        <f t="shared" si="1"/>
        <v>43.9</v>
      </c>
      <c r="N64">
        <f t="shared" si="2"/>
        <v>1.2000000000000028</v>
      </c>
      <c r="O64" t="str">
        <f t="shared" si="3"/>
        <v>CA52_2014</v>
      </c>
      <c r="P64" t="str">
        <f t="shared" si="4"/>
        <v>52</v>
      </c>
      <c r="Q64">
        <f t="shared" si="5"/>
        <v>2014</v>
      </c>
      <c r="R64" t="str">
        <f t="shared" si="6"/>
        <v/>
      </c>
    </row>
    <row r="65" spans="1:18" x14ac:dyDescent="0.3">
      <c r="A65" t="s">
        <v>2143</v>
      </c>
      <c r="B65">
        <v>52</v>
      </c>
      <c r="C65" t="s">
        <v>358</v>
      </c>
      <c r="D65">
        <v>608</v>
      </c>
      <c r="E65" t="s">
        <v>420</v>
      </c>
      <c r="F65" s="2">
        <v>41932</v>
      </c>
      <c r="G65">
        <v>46</v>
      </c>
      <c r="H65">
        <v>45</v>
      </c>
      <c r="I65" t="str">
        <f>IFERROR(VLOOKUP($C65,Sheet2!$A$2:$C$397,2,FALSE),"C")</f>
        <v>A</v>
      </c>
      <c r="J65">
        <f>IFERROR(VLOOKUP($C65,Sheet2!$A$2:$C$397,3,FALSE),0)</f>
        <v>0.2</v>
      </c>
      <c r="K65">
        <f>VLOOKUP($I65,Sheet2!$F$4:$G$16,2,FALSE)</f>
        <v>4</v>
      </c>
      <c r="L65">
        <f t="shared" si="0"/>
        <v>46.1</v>
      </c>
      <c r="M65">
        <f t="shared" si="1"/>
        <v>44.9</v>
      </c>
      <c r="N65">
        <f t="shared" si="2"/>
        <v>1.2000000000000028</v>
      </c>
      <c r="O65" t="str">
        <f t="shared" si="3"/>
        <v>CA52_2014</v>
      </c>
      <c r="P65" t="str">
        <f t="shared" si="4"/>
        <v>52</v>
      </c>
      <c r="Q65">
        <f t="shared" si="5"/>
        <v>2014</v>
      </c>
      <c r="R65" t="str">
        <f t="shared" si="6"/>
        <v/>
      </c>
    </row>
    <row r="66" spans="1:18" x14ac:dyDescent="0.3">
      <c r="A66" t="s">
        <v>2143</v>
      </c>
      <c r="B66">
        <v>52</v>
      </c>
      <c r="C66" t="s">
        <v>358</v>
      </c>
      <c r="D66">
        <v>542</v>
      </c>
      <c r="E66" t="s">
        <v>420</v>
      </c>
      <c r="F66" s="2">
        <v>41918</v>
      </c>
      <c r="G66">
        <v>48</v>
      </c>
      <c r="H66">
        <v>45</v>
      </c>
      <c r="I66" t="str">
        <f>IFERROR(VLOOKUP($C66,Sheet2!$A$2:$C$397,2,FALSE),"C")</f>
        <v>A</v>
      </c>
      <c r="J66">
        <f>IFERROR(VLOOKUP($C66,Sheet2!$A$2:$C$397,3,FALSE),0)</f>
        <v>0.2</v>
      </c>
      <c r="K66">
        <f>VLOOKUP($I66,Sheet2!$F$4:$G$16,2,FALSE)</f>
        <v>4</v>
      </c>
      <c r="L66">
        <f t="shared" ref="L66:L132" si="7">G66+(J66/2)</f>
        <v>48.1</v>
      </c>
      <c r="M66">
        <f t="shared" ref="M66:M132" si="8">H66-(J66/2)</f>
        <v>44.9</v>
      </c>
      <c r="N66">
        <f t="shared" ref="N66:N132" si="9">L66-M66</f>
        <v>3.2000000000000028</v>
      </c>
      <c r="O66" t="str">
        <f t="shared" ref="O66:O132" si="10">A66&amp;P66&amp;R66&amp;"_"&amp;Q66</f>
        <v>CA52_2014</v>
      </c>
      <c r="P66" t="str">
        <f t="shared" ref="P66:P132" si="11">TEXT(B66,"00")</f>
        <v>52</v>
      </c>
      <c r="Q66">
        <f t="shared" ref="Q66:Q132" si="12">YEAR(F66)</f>
        <v>2014</v>
      </c>
      <c r="R66" t="str">
        <f t="shared" ref="R66:R132" si="13">IF(AND(OR(Q66=2014,Q66=2012),OR(A66="NC",A66="FL")),"r",IF(AND(OR(Q66=2014,Q66=2012),OR(A66="PA")),"r",IF(Q66&lt;=2010,"o","")))</f>
        <v/>
      </c>
    </row>
    <row r="67" spans="1:18" x14ac:dyDescent="0.3">
      <c r="A67" t="s">
        <v>2143</v>
      </c>
      <c r="B67">
        <v>52</v>
      </c>
      <c r="C67" t="s">
        <v>358</v>
      </c>
      <c r="D67">
        <v>559</v>
      </c>
      <c r="E67" t="s">
        <v>420</v>
      </c>
      <c r="F67" s="2">
        <v>41897</v>
      </c>
      <c r="G67">
        <v>46</v>
      </c>
      <c r="H67">
        <v>47</v>
      </c>
      <c r="I67" t="str">
        <f>IFERROR(VLOOKUP($C67,Sheet2!$A$2:$C$397,2,FALSE),"C")</f>
        <v>A</v>
      </c>
      <c r="J67">
        <f>IFERROR(VLOOKUP($C67,Sheet2!$A$2:$C$397,3,FALSE),0)</f>
        <v>0.2</v>
      </c>
      <c r="K67">
        <f>VLOOKUP($I67,Sheet2!$F$4:$G$16,2,FALSE)</f>
        <v>4</v>
      </c>
      <c r="L67">
        <f t="shared" si="7"/>
        <v>46.1</v>
      </c>
      <c r="M67">
        <f t="shared" si="8"/>
        <v>46.9</v>
      </c>
      <c r="N67">
        <f t="shared" si="9"/>
        <v>-0.79999999999999716</v>
      </c>
      <c r="O67" t="str">
        <f t="shared" si="10"/>
        <v>CA52_2014</v>
      </c>
      <c r="P67" t="str">
        <f t="shared" si="11"/>
        <v>52</v>
      </c>
      <c r="Q67">
        <f t="shared" si="12"/>
        <v>2014</v>
      </c>
      <c r="R67" t="str">
        <f t="shared" si="13"/>
        <v/>
      </c>
    </row>
    <row r="68" spans="1:18" x14ac:dyDescent="0.3">
      <c r="A68" t="s">
        <v>2143</v>
      </c>
      <c r="B68">
        <v>52</v>
      </c>
      <c r="C68" t="s">
        <v>358</v>
      </c>
      <c r="D68">
        <v>554</v>
      </c>
      <c r="E68" t="s">
        <v>420</v>
      </c>
      <c r="F68" s="2">
        <v>41802</v>
      </c>
      <c r="G68">
        <v>51</v>
      </c>
      <c r="H68">
        <v>44</v>
      </c>
      <c r="I68" t="str">
        <f>IFERROR(VLOOKUP($C68,Sheet2!$A$2:$C$397,2,FALSE),"C")</f>
        <v>A</v>
      </c>
      <c r="J68">
        <f>IFERROR(VLOOKUP($C68,Sheet2!$A$2:$C$397,3,FALSE),0)</f>
        <v>0.2</v>
      </c>
      <c r="K68">
        <f>VLOOKUP($I68,Sheet2!$F$4:$G$16,2,FALSE)</f>
        <v>4</v>
      </c>
      <c r="L68">
        <f t="shared" si="7"/>
        <v>51.1</v>
      </c>
      <c r="M68">
        <f t="shared" si="8"/>
        <v>43.9</v>
      </c>
      <c r="N68">
        <f t="shared" si="9"/>
        <v>7.2000000000000028</v>
      </c>
      <c r="O68" t="str">
        <f t="shared" si="10"/>
        <v>CA52_2014</v>
      </c>
      <c r="P68" t="str">
        <f t="shared" si="11"/>
        <v>52</v>
      </c>
      <c r="Q68">
        <f t="shared" si="12"/>
        <v>2014</v>
      </c>
      <c r="R68" t="str">
        <f t="shared" si="13"/>
        <v/>
      </c>
    </row>
    <row r="69" spans="1:18" x14ac:dyDescent="0.3">
      <c r="A69" t="s">
        <v>2132</v>
      </c>
      <c r="B69">
        <v>13</v>
      </c>
      <c r="C69" t="s">
        <v>293</v>
      </c>
      <c r="D69">
        <v>932</v>
      </c>
      <c r="E69" t="s">
        <v>420</v>
      </c>
      <c r="F69" s="2">
        <v>41913</v>
      </c>
      <c r="G69">
        <v>51</v>
      </c>
      <c r="H69">
        <v>38</v>
      </c>
      <c r="I69" t="str">
        <f>IFERROR(VLOOKUP($C69,Sheet2!$A$2:$C$397,2,FALSE),"C")</f>
        <v>C</v>
      </c>
      <c r="J69">
        <f>IFERROR(VLOOKUP($C69,Sheet2!$A$2:$C$397,3,FALSE),0)</f>
        <v>-0.91666667000000002</v>
      </c>
      <c r="K69">
        <f>VLOOKUP($I69,Sheet2!$F$4:$G$16,2,FALSE)</f>
        <v>2</v>
      </c>
      <c r="L69">
        <f t="shared" si="7"/>
        <v>50.541666665000001</v>
      </c>
      <c r="M69">
        <f t="shared" si="8"/>
        <v>38.458333334999999</v>
      </c>
      <c r="N69">
        <f t="shared" si="9"/>
        <v>12.083333330000002</v>
      </c>
      <c r="O69" t="str">
        <f t="shared" si="10"/>
        <v>IL13_2014</v>
      </c>
      <c r="P69" t="str">
        <f t="shared" si="11"/>
        <v>13</v>
      </c>
      <c r="Q69">
        <f t="shared" si="12"/>
        <v>2014</v>
      </c>
      <c r="R69" t="str">
        <f t="shared" si="13"/>
        <v/>
      </c>
    </row>
    <row r="70" spans="1:18" x14ac:dyDescent="0.3">
      <c r="A70" t="s">
        <v>2134</v>
      </c>
      <c r="B70">
        <v>21</v>
      </c>
      <c r="C70" t="s">
        <v>364</v>
      </c>
      <c r="D70">
        <v>670</v>
      </c>
      <c r="E70" t="s">
        <v>420</v>
      </c>
      <c r="F70" s="2">
        <v>41934</v>
      </c>
      <c r="G70">
        <v>50</v>
      </c>
      <c r="H70">
        <v>32</v>
      </c>
      <c r="I70" t="str">
        <f>IFERROR(VLOOKUP($C70,Sheet2!$A$2:$C$397,2,FALSE),"C")</f>
        <v>A</v>
      </c>
      <c r="J70">
        <f>IFERROR(VLOOKUP($C70,Sheet2!$A$2:$C$397,3,FALSE),0)</f>
        <v>0.4</v>
      </c>
      <c r="K70">
        <f>VLOOKUP($I70,Sheet2!$F$4:$G$16,2,FALSE)</f>
        <v>4</v>
      </c>
      <c r="L70">
        <f t="shared" si="7"/>
        <v>50.2</v>
      </c>
      <c r="M70">
        <f t="shared" si="8"/>
        <v>31.8</v>
      </c>
      <c r="N70">
        <f t="shared" si="9"/>
        <v>18.400000000000002</v>
      </c>
      <c r="O70" t="str">
        <f t="shared" si="10"/>
        <v>NY21_2014</v>
      </c>
      <c r="P70" t="str">
        <f t="shared" si="11"/>
        <v>21</v>
      </c>
      <c r="Q70">
        <f t="shared" si="12"/>
        <v>2014</v>
      </c>
      <c r="R70" t="str">
        <f t="shared" si="13"/>
        <v/>
      </c>
    </row>
    <row r="71" spans="1:18" x14ac:dyDescent="0.3">
      <c r="A71" t="s">
        <v>2134</v>
      </c>
      <c r="B71">
        <v>21</v>
      </c>
      <c r="C71" t="s">
        <v>49</v>
      </c>
      <c r="D71">
        <v>674</v>
      </c>
      <c r="E71" t="s">
        <v>420</v>
      </c>
      <c r="F71" s="2">
        <v>41911</v>
      </c>
      <c r="G71">
        <v>45</v>
      </c>
      <c r="H71">
        <v>37</v>
      </c>
      <c r="I71" t="str">
        <f>IFERROR(VLOOKUP($C71,Sheet2!$A$2:$C$397,2,FALSE),"C")</f>
        <v>B</v>
      </c>
      <c r="J71">
        <f>IFERROR(VLOOKUP($C71,Sheet2!$A$2:$C$397,3,FALSE),0)</f>
        <v>0.10947368</v>
      </c>
      <c r="K71">
        <f>VLOOKUP($I71,Sheet2!$F$4:$G$16,2,FALSE)</f>
        <v>3</v>
      </c>
      <c r="L71">
        <f t="shared" si="7"/>
        <v>45.054736839999997</v>
      </c>
      <c r="M71">
        <f t="shared" si="8"/>
        <v>36.945263160000003</v>
      </c>
      <c r="N71">
        <f t="shared" si="9"/>
        <v>8.1094736799999936</v>
      </c>
      <c r="O71" t="str">
        <f t="shared" si="10"/>
        <v>NY21_2014</v>
      </c>
      <c r="P71" t="str">
        <f t="shared" si="11"/>
        <v>21</v>
      </c>
      <c r="Q71">
        <f t="shared" si="12"/>
        <v>2014</v>
      </c>
      <c r="R71" t="str">
        <f t="shared" si="13"/>
        <v/>
      </c>
    </row>
    <row r="72" spans="1:18" x14ac:dyDescent="0.3">
      <c r="A72" t="s">
        <v>2134</v>
      </c>
      <c r="B72">
        <v>21</v>
      </c>
      <c r="C72" t="s">
        <v>364</v>
      </c>
      <c r="D72">
        <v>591</v>
      </c>
      <c r="E72" t="s">
        <v>420</v>
      </c>
      <c r="F72" s="2">
        <v>41891</v>
      </c>
      <c r="G72">
        <v>46</v>
      </c>
      <c r="H72">
        <v>33</v>
      </c>
      <c r="I72" t="str">
        <f>IFERROR(VLOOKUP($C72,Sheet2!$A$2:$C$397,2,FALSE),"C")</f>
        <v>A</v>
      </c>
      <c r="J72">
        <f>IFERROR(VLOOKUP($C72,Sheet2!$A$2:$C$397,3,FALSE),0)</f>
        <v>0.4</v>
      </c>
      <c r="K72">
        <f>VLOOKUP($I72,Sheet2!$F$4:$G$16,2,FALSE)</f>
        <v>4</v>
      </c>
      <c r="L72">
        <f t="shared" si="7"/>
        <v>46.2</v>
      </c>
      <c r="M72">
        <f t="shared" si="8"/>
        <v>32.799999999999997</v>
      </c>
      <c r="N72">
        <f t="shared" si="9"/>
        <v>13.400000000000006</v>
      </c>
      <c r="O72" t="str">
        <f t="shared" si="10"/>
        <v>NY21_2014</v>
      </c>
      <c r="P72" t="str">
        <f t="shared" si="11"/>
        <v>21</v>
      </c>
      <c r="Q72">
        <f t="shared" si="12"/>
        <v>2014</v>
      </c>
      <c r="R72" t="str">
        <f t="shared" si="13"/>
        <v/>
      </c>
    </row>
    <row r="73" spans="1:18" x14ac:dyDescent="0.3">
      <c r="A73" t="s">
        <v>2143</v>
      </c>
      <c r="B73">
        <v>21</v>
      </c>
      <c r="C73" t="s">
        <v>358</v>
      </c>
      <c r="D73">
        <v>554</v>
      </c>
      <c r="E73" t="s">
        <v>420</v>
      </c>
      <c r="F73" s="2">
        <v>41932</v>
      </c>
      <c r="G73">
        <v>47</v>
      </c>
      <c r="H73">
        <v>42</v>
      </c>
      <c r="I73" t="str">
        <f>IFERROR(VLOOKUP($C73,Sheet2!$A$2:$C$397,2,FALSE),"C")</f>
        <v>A</v>
      </c>
      <c r="J73">
        <f>IFERROR(VLOOKUP($C73,Sheet2!$A$2:$C$397,3,FALSE),0)</f>
        <v>0.2</v>
      </c>
      <c r="K73">
        <f>VLOOKUP($I73,Sheet2!$F$4:$G$16,2,FALSE)</f>
        <v>4</v>
      </c>
      <c r="L73">
        <f t="shared" si="7"/>
        <v>47.1</v>
      </c>
      <c r="M73">
        <f t="shared" si="8"/>
        <v>41.9</v>
      </c>
      <c r="N73">
        <f t="shared" si="9"/>
        <v>5.2000000000000028</v>
      </c>
      <c r="O73" t="str">
        <f t="shared" si="10"/>
        <v>CA21_2014</v>
      </c>
      <c r="P73" t="str">
        <f t="shared" si="11"/>
        <v>21</v>
      </c>
      <c r="Q73">
        <f t="shared" si="12"/>
        <v>2014</v>
      </c>
      <c r="R73" t="str">
        <f t="shared" si="13"/>
        <v/>
      </c>
    </row>
    <row r="74" spans="1:18" x14ac:dyDescent="0.3">
      <c r="A74" t="s">
        <v>2143</v>
      </c>
      <c r="B74">
        <v>21</v>
      </c>
      <c r="C74" t="s">
        <v>358</v>
      </c>
      <c r="D74">
        <v>439</v>
      </c>
      <c r="E74" t="s">
        <v>420</v>
      </c>
      <c r="F74" s="2">
        <v>41890</v>
      </c>
      <c r="G74">
        <v>56</v>
      </c>
      <c r="H74">
        <v>37</v>
      </c>
      <c r="I74" t="str">
        <f>IFERROR(VLOOKUP($C74,Sheet2!$A$2:$C$397,2,FALSE),"C")</f>
        <v>A</v>
      </c>
      <c r="J74">
        <f>IFERROR(VLOOKUP($C74,Sheet2!$A$2:$C$397,3,FALSE),0)</f>
        <v>0.2</v>
      </c>
      <c r="K74">
        <f>VLOOKUP($I74,Sheet2!$F$4:$G$16,2,FALSE)</f>
        <v>4</v>
      </c>
      <c r="L74">
        <f t="shared" si="7"/>
        <v>56.1</v>
      </c>
      <c r="M74">
        <f t="shared" si="8"/>
        <v>36.9</v>
      </c>
      <c r="N74">
        <f t="shared" si="9"/>
        <v>19.200000000000003</v>
      </c>
      <c r="O74" t="str">
        <f t="shared" si="10"/>
        <v>CA21_2014</v>
      </c>
      <c r="P74" t="str">
        <f t="shared" si="11"/>
        <v>21</v>
      </c>
      <c r="Q74">
        <f t="shared" si="12"/>
        <v>2014</v>
      </c>
      <c r="R74" t="str">
        <f t="shared" si="13"/>
        <v/>
      </c>
    </row>
    <row r="75" spans="1:18" x14ac:dyDescent="0.3">
      <c r="A75" t="s">
        <v>2144</v>
      </c>
      <c r="B75">
        <v>3</v>
      </c>
      <c r="C75" t="s">
        <v>2145</v>
      </c>
      <c r="D75">
        <v>617</v>
      </c>
      <c r="E75" t="s">
        <v>420</v>
      </c>
      <c r="F75" s="2">
        <v>41940</v>
      </c>
      <c r="G75">
        <v>46</v>
      </c>
      <c r="H75">
        <v>41</v>
      </c>
      <c r="I75" t="str">
        <f>IFERROR(VLOOKUP($C75,Sheet2!$A$2:$C$397,2,FALSE),"C")</f>
        <v>C</v>
      </c>
      <c r="J75">
        <f>IFERROR(VLOOKUP($C75,Sheet2!$A$2:$C$397,3,FALSE),0)</f>
        <v>0</v>
      </c>
      <c r="K75">
        <f>VLOOKUP($I75,Sheet2!$F$4:$G$16,2,FALSE)</f>
        <v>2</v>
      </c>
      <c r="L75">
        <f t="shared" si="7"/>
        <v>46</v>
      </c>
      <c r="M75">
        <f t="shared" si="8"/>
        <v>41</v>
      </c>
      <c r="N75">
        <f t="shared" si="9"/>
        <v>5</v>
      </c>
      <c r="O75" t="str">
        <f t="shared" si="10"/>
        <v>NJ03_2014</v>
      </c>
      <c r="P75" t="str">
        <f t="shared" si="11"/>
        <v>03</v>
      </c>
      <c r="Q75">
        <f t="shared" si="12"/>
        <v>2014</v>
      </c>
      <c r="R75" t="str">
        <f t="shared" si="13"/>
        <v/>
      </c>
    </row>
    <row r="76" spans="1:18" x14ac:dyDescent="0.3">
      <c r="A76" t="s">
        <v>2144</v>
      </c>
      <c r="B76">
        <v>3</v>
      </c>
      <c r="C76" t="s">
        <v>354</v>
      </c>
      <c r="D76">
        <v>423</v>
      </c>
      <c r="E76" t="s">
        <v>420</v>
      </c>
      <c r="F76" s="2">
        <v>41925</v>
      </c>
      <c r="G76">
        <v>51</v>
      </c>
      <c r="H76">
        <v>41</v>
      </c>
      <c r="I76" t="str">
        <f>IFERROR(VLOOKUP($C76,Sheet2!$A$2:$C$397,2,FALSE),"C")</f>
        <v>A+</v>
      </c>
      <c r="J76">
        <f>IFERROR(VLOOKUP($C76,Sheet2!$A$2:$C$397,3,FALSE),0)</f>
        <v>0.2</v>
      </c>
      <c r="K76">
        <f>VLOOKUP($I76,Sheet2!$F$4:$G$16,2,FALSE)</f>
        <v>4</v>
      </c>
      <c r="L76">
        <f t="shared" si="7"/>
        <v>51.1</v>
      </c>
      <c r="M76">
        <f t="shared" si="8"/>
        <v>40.9</v>
      </c>
      <c r="N76">
        <f t="shared" si="9"/>
        <v>10.200000000000003</v>
      </c>
      <c r="O76" t="str">
        <f t="shared" si="10"/>
        <v>NJ03_2014</v>
      </c>
      <c r="P76" t="str">
        <f t="shared" si="11"/>
        <v>03</v>
      </c>
      <c r="Q76">
        <f t="shared" si="12"/>
        <v>2014</v>
      </c>
      <c r="R76" t="str">
        <f t="shared" si="13"/>
        <v/>
      </c>
    </row>
    <row r="77" spans="1:18" x14ac:dyDescent="0.3">
      <c r="A77" t="s">
        <v>2144</v>
      </c>
      <c r="B77">
        <v>3</v>
      </c>
      <c r="C77" t="s">
        <v>2145</v>
      </c>
      <c r="D77">
        <v>606</v>
      </c>
      <c r="E77" t="s">
        <v>420</v>
      </c>
      <c r="F77" s="2">
        <v>41896</v>
      </c>
      <c r="G77">
        <v>42</v>
      </c>
      <c r="H77">
        <v>42</v>
      </c>
      <c r="I77" t="str">
        <f>IFERROR(VLOOKUP($C77,Sheet2!$A$2:$C$397,2,FALSE),"C")</f>
        <v>C</v>
      </c>
      <c r="J77">
        <f>IFERROR(VLOOKUP($C77,Sheet2!$A$2:$C$397,3,FALSE),0)</f>
        <v>0</v>
      </c>
      <c r="K77">
        <f>VLOOKUP($I77,Sheet2!$F$4:$G$16,2,FALSE)</f>
        <v>2</v>
      </c>
      <c r="L77">
        <f t="shared" si="7"/>
        <v>42</v>
      </c>
      <c r="M77">
        <f t="shared" si="8"/>
        <v>42</v>
      </c>
      <c r="N77">
        <f t="shared" si="9"/>
        <v>0</v>
      </c>
      <c r="O77" t="str">
        <f t="shared" si="10"/>
        <v>NJ03_2014</v>
      </c>
      <c r="P77" t="str">
        <f t="shared" si="11"/>
        <v>03</v>
      </c>
      <c r="Q77">
        <f t="shared" si="12"/>
        <v>2014</v>
      </c>
      <c r="R77" t="str">
        <f t="shared" si="13"/>
        <v/>
      </c>
    </row>
    <row r="78" spans="1:18" x14ac:dyDescent="0.3">
      <c r="A78" t="s">
        <v>2146</v>
      </c>
      <c r="B78">
        <v>1</v>
      </c>
      <c r="C78" t="s">
        <v>402</v>
      </c>
      <c r="D78">
        <v>410</v>
      </c>
      <c r="E78" t="s">
        <v>420</v>
      </c>
      <c r="F78" s="2">
        <v>41923</v>
      </c>
      <c r="G78">
        <v>40</v>
      </c>
      <c r="H78">
        <v>33</v>
      </c>
      <c r="I78" t="str">
        <f>IFERROR(VLOOKUP($C78,Sheet2!$A$2:$C$397,2,FALSE),"C")</f>
        <v>B+</v>
      </c>
      <c r="J78">
        <f>IFERROR(VLOOKUP($C78,Sheet2!$A$2:$C$397,3,FALSE),0)</f>
        <v>0.55918919</v>
      </c>
      <c r="K78">
        <f>VLOOKUP($I78,Sheet2!$F$4:$G$16,2,FALSE)</f>
        <v>3.3</v>
      </c>
      <c r="L78">
        <f t="shared" si="7"/>
        <v>40.279594594999999</v>
      </c>
      <c r="M78">
        <f t="shared" si="8"/>
        <v>32.720405405000001</v>
      </c>
      <c r="N78">
        <f t="shared" si="9"/>
        <v>7.5591891899999979</v>
      </c>
      <c r="O78" t="str">
        <f t="shared" si="10"/>
        <v>MT01_2014</v>
      </c>
      <c r="P78" t="str">
        <f t="shared" si="11"/>
        <v>01</v>
      </c>
      <c r="Q78">
        <f t="shared" si="12"/>
        <v>2014</v>
      </c>
      <c r="R78" t="str">
        <f t="shared" si="13"/>
        <v/>
      </c>
    </row>
    <row r="79" spans="1:18" x14ac:dyDescent="0.3">
      <c r="A79" t="s">
        <v>2134</v>
      </c>
      <c r="B79">
        <v>19</v>
      </c>
      <c r="C79" t="s">
        <v>364</v>
      </c>
      <c r="D79">
        <v>727</v>
      </c>
      <c r="E79" t="s">
        <v>420</v>
      </c>
      <c r="F79" s="2">
        <v>41936</v>
      </c>
      <c r="G79">
        <v>58</v>
      </c>
      <c r="H79">
        <v>35</v>
      </c>
      <c r="I79" t="str">
        <f>IFERROR(VLOOKUP($C79,Sheet2!$A$2:$C$397,2,FALSE),"C")</f>
        <v>A</v>
      </c>
      <c r="J79">
        <f>IFERROR(VLOOKUP($C79,Sheet2!$A$2:$C$397,3,FALSE),0)</f>
        <v>0.4</v>
      </c>
      <c r="K79">
        <f>VLOOKUP($I79,Sheet2!$F$4:$G$16,2,FALSE)</f>
        <v>4</v>
      </c>
      <c r="L79">
        <f t="shared" si="7"/>
        <v>58.2</v>
      </c>
      <c r="M79">
        <f t="shared" si="8"/>
        <v>34.799999999999997</v>
      </c>
      <c r="N79">
        <f t="shared" si="9"/>
        <v>23.400000000000006</v>
      </c>
      <c r="O79" t="str">
        <f t="shared" si="10"/>
        <v>NY19_2014</v>
      </c>
      <c r="P79" t="str">
        <f t="shared" si="11"/>
        <v>19</v>
      </c>
      <c r="Q79">
        <f t="shared" si="12"/>
        <v>2014</v>
      </c>
      <c r="R79" t="str">
        <f t="shared" si="13"/>
        <v/>
      </c>
    </row>
    <row r="80" spans="1:18" x14ac:dyDescent="0.3">
      <c r="A80" t="s">
        <v>2134</v>
      </c>
      <c r="B80">
        <v>19</v>
      </c>
      <c r="C80" t="s">
        <v>364</v>
      </c>
      <c r="D80">
        <v>609</v>
      </c>
      <c r="E80" t="s">
        <v>420</v>
      </c>
      <c r="F80" s="2">
        <v>41891</v>
      </c>
      <c r="G80">
        <v>57</v>
      </c>
      <c r="H80">
        <v>33</v>
      </c>
      <c r="I80" t="str">
        <f>IFERROR(VLOOKUP($C80,Sheet2!$A$2:$C$397,2,FALSE),"C")</f>
        <v>A</v>
      </c>
      <c r="J80">
        <f>IFERROR(VLOOKUP($C80,Sheet2!$A$2:$C$397,3,FALSE),0)</f>
        <v>0.4</v>
      </c>
      <c r="K80">
        <f>VLOOKUP($I80,Sheet2!$F$4:$G$16,2,FALSE)</f>
        <v>4</v>
      </c>
      <c r="L80">
        <f t="shared" si="7"/>
        <v>57.2</v>
      </c>
      <c r="M80">
        <f t="shared" si="8"/>
        <v>32.799999999999997</v>
      </c>
      <c r="N80">
        <f t="shared" si="9"/>
        <v>24.400000000000006</v>
      </c>
      <c r="O80" t="str">
        <f t="shared" si="10"/>
        <v>NY19_2014</v>
      </c>
      <c r="P80" t="str">
        <f t="shared" si="11"/>
        <v>19</v>
      </c>
      <c r="Q80">
        <f t="shared" si="12"/>
        <v>2014</v>
      </c>
      <c r="R80" t="str">
        <f t="shared" si="13"/>
        <v/>
      </c>
    </row>
    <row r="81" spans="1:18" x14ac:dyDescent="0.3">
      <c r="A81" t="s">
        <v>2144</v>
      </c>
      <c r="B81">
        <v>5</v>
      </c>
      <c r="C81" t="s">
        <v>354</v>
      </c>
      <c r="D81">
        <v>427</v>
      </c>
      <c r="E81" t="s">
        <v>420</v>
      </c>
      <c r="F81" s="2">
        <v>41941</v>
      </c>
      <c r="G81">
        <v>53</v>
      </c>
      <c r="H81">
        <v>42</v>
      </c>
      <c r="I81" t="str">
        <f>IFERROR(VLOOKUP($C81,Sheet2!$A$2:$C$397,2,FALSE),"C")</f>
        <v>A+</v>
      </c>
      <c r="J81">
        <f>IFERROR(VLOOKUP($C81,Sheet2!$A$2:$C$397,3,FALSE),0)</f>
        <v>0.2</v>
      </c>
      <c r="K81">
        <f>VLOOKUP($I81,Sheet2!$F$4:$G$16,2,FALSE)</f>
        <v>4</v>
      </c>
      <c r="L81">
        <f t="shared" si="7"/>
        <v>53.1</v>
      </c>
      <c r="M81">
        <f t="shared" si="8"/>
        <v>41.9</v>
      </c>
      <c r="N81">
        <f t="shared" si="9"/>
        <v>11.200000000000003</v>
      </c>
      <c r="O81" t="str">
        <f t="shared" si="10"/>
        <v>NJ05_2014</v>
      </c>
      <c r="P81" t="str">
        <f t="shared" si="11"/>
        <v>05</v>
      </c>
      <c r="Q81">
        <f t="shared" si="12"/>
        <v>2014</v>
      </c>
      <c r="R81" t="str">
        <f t="shared" si="13"/>
        <v/>
      </c>
    </row>
    <row r="82" spans="1:18" x14ac:dyDescent="0.3">
      <c r="A82" t="s">
        <v>2144</v>
      </c>
      <c r="B82">
        <v>5</v>
      </c>
      <c r="C82" t="s">
        <v>354</v>
      </c>
      <c r="D82">
        <v>432</v>
      </c>
      <c r="E82" t="s">
        <v>420</v>
      </c>
      <c r="F82" s="2">
        <v>41926</v>
      </c>
      <c r="G82">
        <v>48</v>
      </c>
      <c r="H82">
        <v>43</v>
      </c>
      <c r="I82" t="str">
        <f>IFERROR(VLOOKUP($C82,Sheet2!$A$2:$C$397,2,FALSE),"C")</f>
        <v>A+</v>
      </c>
      <c r="J82">
        <f>IFERROR(VLOOKUP($C82,Sheet2!$A$2:$C$397,3,FALSE),0)</f>
        <v>0.2</v>
      </c>
      <c r="K82">
        <f>VLOOKUP($I82,Sheet2!$F$4:$G$16,2,FALSE)</f>
        <v>4</v>
      </c>
      <c r="L82">
        <f t="shared" si="7"/>
        <v>48.1</v>
      </c>
      <c r="M82">
        <f t="shared" si="8"/>
        <v>42.9</v>
      </c>
      <c r="N82">
        <f t="shared" si="9"/>
        <v>5.2000000000000028</v>
      </c>
      <c r="O82" t="str">
        <f t="shared" si="10"/>
        <v>NJ05_2014</v>
      </c>
      <c r="P82" t="str">
        <f t="shared" si="11"/>
        <v>05</v>
      </c>
      <c r="Q82">
        <f t="shared" si="12"/>
        <v>2014</v>
      </c>
      <c r="R82" t="str">
        <f t="shared" si="13"/>
        <v/>
      </c>
    </row>
    <row r="83" spans="1:18" x14ac:dyDescent="0.3">
      <c r="A83" t="s">
        <v>2147</v>
      </c>
      <c r="B83">
        <v>1</v>
      </c>
      <c r="C83" t="s">
        <v>14</v>
      </c>
      <c r="D83">
        <v>1052</v>
      </c>
      <c r="E83" t="s">
        <v>420</v>
      </c>
      <c r="F83" s="2">
        <v>41945</v>
      </c>
      <c r="G83">
        <v>47</v>
      </c>
      <c r="H83">
        <v>41</v>
      </c>
      <c r="I83" t="str">
        <f>IFERROR(VLOOKUP($C83,Sheet2!$A$2:$C$397,2,FALSE),"C")</f>
        <v>B</v>
      </c>
      <c r="J83">
        <f>IFERROR(VLOOKUP($C83,Sheet2!$A$2:$C$397,3,FALSE),0)</f>
        <v>0.26406832000000002</v>
      </c>
      <c r="K83">
        <f>VLOOKUP($I83,Sheet2!$F$4:$G$16,2,FALSE)</f>
        <v>3</v>
      </c>
      <c r="L83">
        <f t="shared" si="7"/>
        <v>47.132034160000003</v>
      </c>
      <c r="M83">
        <f t="shared" si="8"/>
        <v>40.867965839999997</v>
      </c>
      <c r="N83">
        <f t="shared" si="9"/>
        <v>6.2640683200000069</v>
      </c>
      <c r="O83" t="str">
        <f t="shared" si="10"/>
        <v>AK01_2014</v>
      </c>
      <c r="P83" t="str">
        <f t="shared" si="11"/>
        <v>01</v>
      </c>
      <c r="Q83">
        <f t="shared" si="12"/>
        <v>2014</v>
      </c>
      <c r="R83" t="str">
        <f t="shared" si="13"/>
        <v/>
      </c>
    </row>
    <row r="84" spans="1:18" x14ac:dyDescent="0.3">
      <c r="A84" t="s">
        <v>2147</v>
      </c>
      <c r="B84">
        <v>1</v>
      </c>
      <c r="C84" t="s">
        <v>272</v>
      </c>
      <c r="D84">
        <v>544</v>
      </c>
      <c r="E84" t="s">
        <v>420</v>
      </c>
      <c r="F84" s="2">
        <v>41938</v>
      </c>
      <c r="G84">
        <v>44</v>
      </c>
      <c r="H84">
        <v>43</v>
      </c>
      <c r="I84" t="str">
        <f>IFERROR(VLOOKUP($C84,Sheet2!$A$2:$C$397,2,FALSE),"C")</f>
        <v>C</v>
      </c>
      <c r="J84">
        <f>IFERROR(VLOOKUP($C84,Sheet2!$A$2:$C$397,3,FALSE),0)</f>
        <v>1.3474286</v>
      </c>
      <c r="K84">
        <f>VLOOKUP($I84,Sheet2!$F$4:$G$16,2,FALSE)</f>
        <v>2</v>
      </c>
      <c r="L84">
        <f t="shared" si="7"/>
        <v>44.6737143</v>
      </c>
      <c r="M84">
        <f t="shared" si="8"/>
        <v>42.3262857</v>
      </c>
      <c r="N84">
        <f t="shared" si="9"/>
        <v>2.3474286000000006</v>
      </c>
      <c r="O84" t="str">
        <f t="shared" si="10"/>
        <v>AK01_2014</v>
      </c>
      <c r="P84" t="str">
        <f t="shared" si="11"/>
        <v>01</v>
      </c>
      <c r="Q84">
        <f t="shared" si="12"/>
        <v>2014</v>
      </c>
      <c r="R84" t="str">
        <f t="shared" si="13"/>
        <v/>
      </c>
    </row>
    <row r="85" spans="1:18" x14ac:dyDescent="0.3">
      <c r="A85" t="s">
        <v>2147</v>
      </c>
      <c r="B85">
        <v>1</v>
      </c>
      <c r="C85" t="s">
        <v>14</v>
      </c>
      <c r="D85">
        <v>880</v>
      </c>
      <c r="E85" t="s">
        <v>420</v>
      </c>
      <c r="F85" s="2">
        <v>41903</v>
      </c>
      <c r="G85">
        <v>48</v>
      </c>
      <c r="H85">
        <v>33</v>
      </c>
      <c r="I85" t="str">
        <f>IFERROR(VLOOKUP($C85,Sheet2!$A$2:$C$397,2,FALSE),"C")</f>
        <v>B</v>
      </c>
      <c r="J85">
        <f>IFERROR(VLOOKUP($C85,Sheet2!$A$2:$C$397,3,FALSE),0)</f>
        <v>0.26406832000000002</v>
      </c>
      <c r="K85">
        <f>VLOOKUP($I85,Sheet2!$F$4:$G$16,2,FALSE)</f>
        <v>3</v>
      </c>
      <c r="L85">
        <f t="shared" si="7"/>
        <v>48.132034160000003</v>
      </c>
      <c r="M85">
        <f t="shared" si="8"/>
        <v>32.867965839999997</v>
      </c>
      <c r="N85">
        <f t="shared" si="9"/>
        <v>15.264068320000007</v>
      </c>
      <c r="O85" t="str">
        <f t="shared" si="10"/>
        <v>AK01_2014</v>
      </c>
      <c r="P85" t="str">
        <f t="shared" si="11"/>
        <v>01</v>
      </c>
      <c r="Q85">
        <f t="shared" si="12"/>
        <v>2014</v>
      </c>
      <c r="R85" t="str">
        <f t="shared" si="13"/>
        <v/>
      </c>
    </row>
    <row r="86" spans="1:18" x14ac:dyDescent="0.3">
      <c r="A86" t="s">
        <v>2136</v>
      </c>
      <c r="B86">
        <v>4</v>
      </c>
      <c r="C86" t="s">
        <v>136</v>
      </c>
      <c r="D86">
        <v>280</v>
      </c>
      <c r="E86" t="s">
        <v>420</v>
      </c>
      <c r="F86" s="2">
        <v>41936</v>
      </c>
      <c r="G86">
        <v>51</v>
      </c>
      <c r="H86">
        <v>39</v>
      </c>
      <c r="I86" t="str">
        <f>IFERROR(VLOOKUP($C86,Sheet2!$A$2:$C$397,2,FALSE),"C")</f>
        <v>B-</v>
      </c>
      <c r="J86">
        <f>IFERROR(VLOOKUP($C86,Sheet2!$A$2:$C$397,3,FALSE),0)</f>
        <v>1.38</v>
      </c>
      <c r="K86">
        <f>VLOOKUP($I86,Sheet2!$F$4:$G$16,2,FALSE)</f>
        <v>2.7</v>
      </c>
      <c r="L86">
        <f t="shared" si="7"/>
        <v>51.69</v>
      </c>
      <c r="M86">
        <f t="shared" si="8"/>
        <v>38.31</v>
      </c>
      <c r="N86">
        <f t="shared" si="9"/>
        <v>13.379999999999995</v>
      </c>
      <c r="O86" t="str">
        <f t="shared" si="10"/>
        <v>IA04_2014</v>
      </c>
      <c r="P86" t="str">
        <f t="shared" si="11"/>
        <v>04</v>
      </c>
      <c r="Q86">
        <f t="shared" si="12"/>
        <v>2014</v>
      </c>
      <c r="R86" t="str">
        <f t="shared" si="13"/>
        <v/>
      </c>
    </row>
    <row r="87" spans="1:18" x14ac:dyDescent="0.3">
      <c r="A87" t="s">
        <v>2136</v>
      </c>
      <c r="B87">
        <v>4</v>
      </c>
      <c r="C87" t="s">
        <v>136</v>
      </c>
      <c r="D87">
        <v>300</v>
      </c>
      <c r="E87" t="s">
        <v>420</v>
      </c>
      <c r="F87" s="2">
        <v>41884</v>
      </c>
      <c r="G87">
        <v>47</v>
      </c>
      <c r="H87">
        <v>36</v>
      </c>
      <c r="I87" t="str">
        <f>IFERROR(VLOOKUP($C87,Sheet2!$A$2:$C$397,2,FALSE),"C")</f>
        <v>B-</v>
      </c>
      <c r="J87">
        <f>IFERROR(VLOOKUP($C87,Sheet2!$A$2:$C$397,3,FALSE),0)</f>
        <v>1.38</v>
      </c>
      <c r="K87">
        <f>VLOOKUP($I87,Sheet2!$F$4:$G$16,2,FALSE)</f>
        <v>2.7</v>
      </c>
      <c r="L87">
        <f t="shared" si="7"/>
        <v>47.69</v>
      </c>
      <c r="M87">
        <f t="shared" si="8"/>
        <v>35.31</v>
      </c>
      <c r="N87">
        <f t="shared" si="9"/>
        <v>12.379999999999995</v>
      </c>
      <c r="O87" t="str">
        <f t="shared" si="10"/>
        <v>IA04_2014</v>
      </c>
      <c r="P87" t="str">
        <f t="shared" si="11"/>
        <v>04</v>
      </c>
      <c r="Q87">
        <f t="shared" si="12"/>
        <v>2014</v>
      </c>
      <c r="R87" t="str">
        <f t="shared" si="13"/>
        <v/>
      </c>
    </row>
    <row r="88" spans="1:18" x14ac:dyDescent="0.3">
      <c r="A88" t="s">
        <v>2148</v>
      </c>
      <c r="B88">
        <v>11</v>
      </c>
      <c r="C88" t="s">
        <v>336</v>
      </c>
      <c r="D88">
        <v>472</v>
      </c>
      <c r="E88" t="s">
        <v>420</v>
      </c>
      <c r="F88" s="2">
        <v>41927</v>
      </c>
      <c r="G88">
        <v>47</v>
      </c>
      <c r="H88">
        <v>35</v>
      </c>
      <c r="I88" t="str">
        <f>IFERROR(VLOOKUP($C88,Sheet2!$A$2:$C$397,2,FALSE),"C")</f>
        <v>D-</v>
      </c>
      <c r="J88">
        <f>IFERROR(VLOOKUP($C88,Sheet2!$A$2:$C$397,3,FALSE),0)</f>
        <v>0.87062499999999998</v>
      </c>
      <c r="K88">
        <f>VLOOKUP($I88,Sheet2!$F$4:$G$16,2,FALSE)</f>
        <v>0.7</v>
      </c>
      <c r="L88">
        <f t="shared" si="7"/>
        <v>47.435312500000002</v>
      </c>
      <c r="M88">
        <f t="shared" si="8"/>
        <v>34.564687499999998</v>
      </c>
      <c r="N88">
        <f t="shared" si="9"/>
        <v>12.870625000000004</v>
      </c>
      <c r="O88" t="str">
        <f t="shared" si="10"/>
        <v>MI11_2014</v>
      </c>
      <c r="P88" t="str">
        <f t="shared" si="11"/>
        <v>11</v>
      </c>
      <c r="Q88">
        <f t="shared" si="12"/>
        <v>2014</v>
      </c>
      <c r="R88" t="str">
        <f t="shared" si="13"/>
        <v/>
      </c>
    </row>
    <row r="89" spans="1:18" x14ac:dyDescent="0.3">
      <c r="A89" t="s">
        <v>2149</v>
      </c>
      <c r="B89">
        <v>6</v>
      </c>
      <c r="C89" t="s">
        <v>386</v>
      </c>
      <c r="D89">
        <v>400</v>
      </c>
      <c r="E89" t="s">
        <v>420</v>
      </c>
      <c r="F89" s="2">
        <v>41941</v>
      </c>
      <c r="G89">
        <v>42</v>
      </c>
      <c r="H89">
        <v>40</v>
      </c>
      <c r="I89" t="str">
        <f>IFERROR(VLOOKUP($C89,Sheet2!$A$2:$C$397,2,FALSE),"C")</f>
        <v>B+</v>
      </c>
      <c r="J89">
        <f>IFERROR(VLOOKUP($C89,Sheet2!$A$2:$C$397,3,FALSE),0)</f>
        <v>-0.6</v>
      </c>
      <c r="K89">
        <f>VLOOKUP($I89,Sheet2!$F$4:$G$16,2,FALSE)</f>
        <v>3.3</v>
      </c>
      <c r="L89">
        <f t="shared" si="7"/>
        <v>41.7</v>
      </c>
      <c r="M89">
        <f t="shared" si="8"/>
        <v>40.299999999999997</v>
      </c>
      <c r="N89">
        <f t="shared" si="9"/>
        <v>1.4000000000000057</v>
      </c>
      <c r="O89" t="str">
        <f t="shared" si="10"/>
        <v>MA06_2014</v>
      </c>
      <c r="P89" t="str">
        <f t="shared" si="11"/>
        <v>06</v>
      </c>
      <c r="Q89">
        <f t="shared" si="12"/>
        <v>2014</v>
      </c>
      <c r="R89" t="str">
        <f t="shared" si="13"/>
        <v/>
      </c>
    </row>
    <row r="90" spans="1:18" x14ac:dyDescent="0.3">
      <c r="A90" t="s">
        <v>2149</v>
      </c>
      <c r="B90">
        <v>6</v>
      </c>
      <c r="C90" t="s">
        <v>386</v>
      </c>
      <c r="D90">
        <v>400</v>
      </c>
      <c r="E90" t="s">
        <v>420</v>
      </c>
      <c r="F90" s="2">
        <v>41926</v>
      </c>
      <c r="G90">
        <v>43</v>
      </c>
      <c r="H90">
        <v>40</v>
      </c>
      <c r="I90" t="str">
        <f>IFERROR(VLOOKUP($C90,Sheet2!$A$2:$C$397,2,FALSE),"C")</f>
        <v>B+</v>
      </c>
      <c r="J90">
        <f>IFERROR(VLOOKUP($C90,Sheet2!$A$2:$C$397,3,FALSE),0)</f>
        <v>-0.6</v>
      </c>
      <c r="K90">
        <f>VLOOKUP($I90,Sheet2!$F$4:$G$16,2,FALSE)</f>
        <v>3.3</v>
      </c>
      <c r="L90">
        <f t="shared" si="7"/>
        <v>42.7</v>
      </c>
      <c r="M90">
        <f t="shared" si="8"/>
        <v>40.299999999999997</v>
      </c>
      <c r="N90">
        <f t="shared" si="9"/>
        <v>2.4000000000000057</v>
      </c>
      <c r="O90" t="str">
        <f t="shared" si="10"/>
        <v>MA06_2014</v>
      </c>
      <c r="P90" t="str">
        <f t="shared" si="11"/>
        <v>06</v>
      </c>
      <c r="Q90">
        <f t="shared" si="12"/>
        <v>2014</v>
      </c>
      <c r="R90" t="str">
        <f t="shared" si="13"/>
        <v/>
      </c>
    </row>
    <row r="91" spans="1:18" x14ac:dyDescent="0.3">
      <c r="A91" t="s">
        <v>2149</v>
      </c>
      <c r="B91">
        <v>6</v>
      </c>
      <c r="C91" t="s">
        <v>386</v>
      </c>
      <c r="D91">
        <v>429</v>
      </c>
      <c r="E91" t="s">
        <v>420</v>
      </c>
      <c r="F91" s="2">
        <v>41911</v>
      </c>
      <c r="G91">
        <v>41</v>
      </c>
      <c r="H91">
        <v>39</v>
      </c>
      <c r="I91" t="str">
        <f>IFERROR(VLOOKUP($C91,Sheet2!$A$2:$C$397,2,FALSE),"C")</f>
        <v>B+</v>
      </c>
      <c r="J91">
        <f>IFERROR(VLOOKUP($C91,Sheet2!$A$2:$C$397,3,FALSE),0)</f>
        <v>-0.6</v>
      </c>
      <c r="K91">
        <f>VLOOKUP($I91,Sheet2!$F$4:$G$16,2,FALSE)</f>
        <v>3.3</v>
      </c>
      <c r="L91">
        <f t="shared" si="7"/>
        <v>40.700000000000003</v>
      </c>
      <c r="M91">
        <f t="shared" si="8"/>
        <v>39.299999999999997</v>
      </c>
      <c r="N91">
        <f t="shared" si="9"/>
        <v>1.4000000000000057</v>
      </c>
      <c r="O91" t="str">
        <f t="shared" si="10"/>
        <v>MA06_2014</v>
      </c>
      <c r="P91" t="str">
        <f t="shared" si="11"/>
        <v>06</v>
      </c>
      <c r="Q91">
        <f t="shared" si="12"/>
        <v>2014</v>
      </c>
      <c r="R91" t="str">
        <f t="shared" si="13"/>
        <v/>
      </c>
    </row>
    <row r="92" spans="1:18" x14ac:dyDescent="0.3">
      <c r="A92" t="s">
        <v>2149</v>
      </c>
      <c r="B92">
        <v>6</v>
      </c>
      <c r="C92" t="s">
        <v>375</v>
      </c>
      <c r="D92">
        <v>400</v>
      </c>
      <c r="E92" t="s">
        <v>420</v>
      </c>
      <c r="F92" s="2">
        <v>41906</v>
      </c>
      <c r="G92">
        <v>39</v>
      </c>
      <c r="H92">
        <v>47</v>
      </c>
      <c r="I92" t="str">
        <f>IFERROR(VLOOKUP($C92,Sheet2!$A$2:$C$397,2,FALSE),"C")</f>
        <v>A-</v>
      </c>
      <c r="J92">
        <f>IFERROR(VLOOKUP($C92,Sheet2!$A$2:$C$397,3,FALSE),0)</f>
        <v>-0.43275000000000002</v>
      </c>
      <c r="K92">
        <f>VLOOKUP($I92,Sheet2!$F$4:$G$16,2,FALSE)</f>
        <v>3.7</v>
      </c>
      <c r="L92">
        <f t="shared" si="7"/>
        <v>38.783625000000001</v>
      </c>
      <c r="M92">
        <f t="shared" si="8"/>
        <v>47.216374999999999</v>
      </c>
      <c r="N92">
        <f t="shared" si="9"/>
        <v>-8.4327499999999986</v>
      </c>
      <c r="O92" t="str">
        <f t="shared" si="10"/>
        <v>MA06_2014</v>
      </c>
      <c r="P92" t="str">
        <f t="shared" si="11"/>
        <v>06</v>
      </c>
      <c r="Q92">
        <f t="shared" si="12"/>
        <v>2014</v>
      </c>
      <c r="R92" t="str">
        <f t="shared" si="13"/>
        <v/>
      </c>
    </row>
    <row r="93" spans="1:18" x14ac:dyDescent="0.3">
      <c r="A93" t="s">
        <v>2149</v>
      </c>
      <c r="B93">
        <v>6</v>
      </c>
      <c r="C93" t="s">
        <v>386</v>
      </c>
      <c r="D93">
        <v>500</v>
      </c>
      <c r="E93" t="s">
        <v>420</v>
      </c>
      <c r="F93" s="2">
        <v>41886</v>
      </c>
      <c r="G93">
        <v>36</v>
      </c>
      <c r="H93">
        <v>44</v>
      </c>
      <c r="I93" t="str">
        <f>IFERROR(VLOOKUP($C93,Sheet2!$A$2:$C$397,2,FALSE),"C")</f>
        <v>B+</v>
      </c>
      <c r="J93">
        <f>IFERROR(VLOOKUP($C93,Sheet2!$A$2:$C$397,3,FALSE),0)</f>
        <v>-0.6</v>
      </c>
      <c r="K93">
        <f>VLOOKUP($I93,Sheet2!$F$4:$G$16,2,FALSE)</f>
        <v>3.3</v>
      </c>
      <c r="L93">
        <f t="shared" si="7"/>
        <v>35.700000000000003</v>
      </c>
      <c r="M93">
        <f t="shared" si="8"/>
        <v>44.3</v>
      </c>
      <c r="N93">
        <f t="shared" si="9"/>
        <v>-8.5999999999999943</v>
      </c>
      <c r="O93" t="str">
        <f t="shared" si="10"/>
        <v>MA06_2014</v>
      </c>
      <c r="P93" t="str">
        <f t="shared" si="11"/>
        <v>06</v>
      </c>
      <c r="Q93">
        <f t="shared" si="12"/>
        <v>2014</v>
      </c>
      <c r="R93" t="str">
        <f t="shared" si="13"/>
        <v/>
      </c>
    </row>
    <row r="94" spans="1:18" x14ac:dyDescent="0.3">
      <c r="A94" t="s">
        <v>2134</v>
      </c>
      <c r="B94">
        <v>18</v>
      </c>
      <c r="C94" t="s">
        <v>364</v>
      </c>
      <c r="D94">
        <v>682</v>
      </c>
      <c r="E94" t="s">
        <v>420</v>
      </c>
      <c r="F94" s="2">
        <v>41939</v>
      </c>
      <c r="G94">
        <v>44</v>
      </c>
      <c r="H94">
        <v>49</v>
      </c>
      <c r="I94" t="str">
        <f>IFERROR(VLOOKUP($C94,Sheet2!$A$2:$C$397,2,FALSE),"C")</f>
        <v>A</v>
      </c>
      <c r="J94">
        <f>IFERROR(VLOOKUP($C94,Sheet2!$A$2:$C$397,3,FALSE),0)</f>
        <v>0.4</v>
      </c>
      <c r="K94">
        <f>VLOOKUP($I94,Sheet2!$F$4:$G$16,2,FALSE)</f>
        <v>4</v>
      </c>
      <c r="L94">
        <f t="shared" si="7"/>
        <v>44.2</v>
      </c>
      <c r="M94">
        <f t="shared" si="8"/>
        <v>48.8</v>
      </c>
      <c r="N94">
        <f t="shared" si="9"/>
        <v>-4.5999999999999943</v>
      </c>
      <c r="O94" t="str">
        <f t="shared" si="10"/>
        <v>NY18_2014</v>
      </c>
      <c r="P94" t="str">
        <f t="shared" si="11"/>
        <v>18</v>
      </c>
      <c r="Q94">
        <f t="shared" si="12"/>
        <v>2014</v>
      </c>
      <c r="R94" t="str">
        <f t="shared" si="13"/>
        <v/>
      </c>
    </row>
    <row r="95" spans="1:18" x14ac:dyDescent="0.3">
      <c r="A95" t="s">
        <v>2134</v>
      </c>
      <c r="B95">
        <v>18</v>
      </c>
      <c r="C95" t="s">
        <v>364</v>
      </c>
      <c r="D95">
        <v>590</v>
      </c>
      <c r="E95" t="s">
        <v>420</v>
      </c>
      <c r="F95" s="2">
        <v>41899</v>
      </c>
      <c r="G95">
        <v>42</v>
      </c>
      <c r="H95">
        <v>50</v>
      </c>
      <c r="I95" t="str">
        <f>IFERROR(VLOOKUP($C95,Sheet2!$A$2:$C$397,2,FALSE),"C")</f>
        <v>A</v>
      </c>
      <c r="J95">
        <f>IFERROR(VLOOKUP($C95,Sheet2!$A$2:$C$397,3,FALSE),0)</f>
        <v>0.4</v>
      </c>
      <c r="K95">
        <f>VLOOKUP($I95,Sheet2!$F$4:$G$16,2,FALSE)</f>
        <v>4</v>
      </c>
      <c r="L95">
        <f t="shared" si="7"/>
        <v>42.2</v>
      </c>
      <c r="M95">
        <f t="shared" si="8"/>
        <v>49.8</v>
      </c>
      <c r="N95">
        <f t="shared" si="9"/>
        <v>-7.5999999999999943</v>
      </c>
      <c r="O95" t="str">
        <f t="shared" si="10"/>
        <v>NY18_2014</v>
      </c>
      <c r="P95" t="str">
        <f t="shared" si="11"/>
        <v>18</v>
      </c>
      <c r="Q95">
        <f t="shared" si="12"/>
        <v>2014</v>
      </c>
      <c r="R95" t="str">
        <f t="shared" si="13"/>
        <v/>
      </c>
    </row>
    <row r="96" spans="1:18" x14ac:dyDescent="0.3">
      <c r="A96" t="s">
        <v>2136</v>
      </c>
      <c r="B96">
        <v>2</v>
      </c>
      <c r="C96" t="s">
        <v>136</v>
      </c>
      <c r="D96">
        <v>279</v>
      </c>
      <c r="E96" t="s">
        <v>420</v>
      </c>
      <c r="F96" s="2">
        <v>41936</v>
      </c>
      <c r="G96">
        <v>38</v>
      </c>
      <c r="H96">
        <v>51</v>
      </c>
      <c r="I96" t="str">
        <f>IFERROR(VLOOKUP($C96,Sheet2!$A$2:$C$397,2,FALSE),"C")</f>
        <v>B-</v>
      </c>
      <c r="J96">
        <f>IFERROR(VLOOKUP($C96,Sheet2!$A$2:$C$397,3,FALSE),0)</f>
        <v>1.38</v>
      </c>
      <c r="K96">
        <f>VLOOKUP($I96,Sheet2!$F$4:$G$16,2,FALSE)</f>
        <v>2.7</v>
      </c>
      <c r="L96">
        <f t="shared" si="7"/>
        <v>38.69</v>
      </c>
      <c r="M96">
        <f t="shared" si="8"/>
        <v>50.31</v>
      </c>
      <c r="N96">
        <f t="shared" si="9"/>
        <v>-11.620000000000005</v>
      </c>
      <c r="O96" t="str">
        <f t="shared" si="10"/>
        <v>IA02_2014</v>
      </c>
      <c r="P96" t="str">
        <f t="shared" si="11"/>
        <v>02</v>
      </c>
      <c r="Q96">
        <f t="shared" si="12"/>
        <v>2014</v>
      </c>
      <c r="R96" t="str">
        <f t="shared" si="13"/>
        <v/>
      </c>
    </row>
    <row r="97" spans="1:18" x14ac:dyDescent="0.3">
      <c r="A97" t="s">
        <v>2136</v>
      </c>
      <c r="B97">
        <v>2</v>
      </c>
      <c r="C97" t="s">
        <v>136</v>
      </c>
      <c r="D97">
        <v>300</v>
      </c>
      <c r="E97" t="s">
        <v>420</v>
      </c>
      <c r="F97" s="2">
        <v>41887</v>
      </c>
      <c r="G97">
        <v>32</v>
      </c>
      <c r="H97">
        <v>49</v>
      </c>
      <c r="I97" t="str">
        <f>IFERROR(VLOOKUP($C97,Sheet2!$A$2:$C$397,2,FALSE),"C")</f>
        <v>B-</v>
      </c>
      <c r="J97">
        <f>IFERROR(VLOOKUP($C97,Sheet2!$A$2:$C$397,3,FALSE),0)</f>
        <v>1.38</v>
      </c>
      <c r="K97">
        <f>VLOOKUP($I97,Sheet2!$F$4:$G$16,2,FALSE)</f>
        <v>2.7</v>
      </c>
      <c r="L97">
        <f t="shared" si="7"/>
        <v>32.69</v>
      </c>
      <c r="M97">
        <f t="shared" si="8"/>
        <v>48.31</v>
      </c>
      <c r="N97">
        <f t="shared" si="9"/>
        <v>-15.620000000000005</v>
      </c>
      <c r="O97" t="str">
        <f t="shared" si="10"/>
        <v>IA02_2014</v>
      </c>
      <c r="P97" t="str">
        <f t="shared" si="11"/>
        <v>02</v>
      </c>
      <c r="Q97">
        <f t="shared" si="12"/>
        <v>2014</v>
      </c>
      <c r="R97" t="str">
        <f t="shared" si="13"/>
        <v/>
      </c>
    </row>
    <row r="98" spans="1:18" x14ac:dyDescent="0.3">
      <c r="A98" t="s">
        <v>2148</v>
      </c>
      <c r="B98">
        <v>7</v>
      </c>
      <c r="C98" t="s">
        <v>358</v>
      </c>
      <c r="D98">
        <v>545</v>
      </c>
      <c r="E98" t="s">
        <v>420</v>
      </c>
      <c r="F98" s="2">
        <v>41918</v>
      </c>
      <c r="G98">
        <v>41</v>
      </c>
      <c r="H98">
        <v>50</v>
      </c>
      <c r="I98" t="str">
        <f>IFERROR(VLOOKUP($C98,Sheet2!$A$2:$C$397,2,FALSE),"C")</f>
        <v>A</v>
      </c>
      <c r="J98">
        <f>IFERROR(VLOOKUP($C98,Sheet2!$A$2:$C$397,3,FALSE),0)</f>
        <v>0.2</v>
      </c>
      <c r="K98">
        <f>VLOOKUP($I98,Sheet2!$F$4:$G$16,2,FALSE)</f>
        <v>4</v>
      </c>
      <c r="L98">
        <f t="shared" si="7"/>
        <v>41.1</v>
      </c>
      <c r="M98">
        <f t="shared" si="8"/>
        <v>49.9</v>
      </c>
      <c r="N98">
        <f t="shared" si="9"/>
        <v>-8.7999999999999972</v>
      </c>
      <c r="O98" t="str">
        <f t="shared" si="10"/>
        <v>MI07_2014</v>
      </c>
      <c r="P98" t="str">
        <f t="shared" si="11"/>
        <v>07</v>
      </c>
      <c r="Q98">
        <f t="shared" si="12"/>
        <v>2014</v>
      </c>
      <c r="R98" t="str">
        <f t="shared" si="13"/>
        <v/>
      </c>
    </row>
    <row r="99" spans="1:18" x14ac:dyDescent="0.3">
      <c r="A99" t="s">
        <v>2132</v>
      </c>
      <c r="B99">
        <v>17</v>
      </c>
      <c r="C99" t="s">
        <v>293</v>
      </c>
      <c r="D99">
        <v>953</v>
      </c>
      <c r="E99" t="s">
        <v>420</v>
      </c>
      <c r="F99" s="2">
        <v>41911</v>
      </c>
      <c r="G99">
        <v>41</v>
      </c>
      <c r="H99">
        <v>50</v>
      </c>
      <c r="I99" t="str">
        <f>IFERROR(VLOOKUP($C99,Sheet2!$A$2:$C$397,2,FALSE),"C")</f>
        <v>C</v>
      </c>
      <c r="J99">
        <f>IFERROR(VLOOKUP($C99,Sheet2!$A$2:$C$397,3,FALSE),0)</f>
        <v>-0.91666667000000002</v>
      </c>
      <c r="K99">
        <f>VLOOKUP($I99,Sheet2!$F$4:$G$16,2,FALSE)</f>
        <v>2</v>
      </c>
      <c r="L99">
        <f t="shared" si="7"/>
        <v>40.541666665000001</v>
      </c>
      <c r="M99">
        <f t="shared" si="8"/>
        <v>50.458333334999999</v>
      </c>
      <c r="N99">
        <f t="shared" si="9"/>
        <v>-9.9166666699999979</v>
      </c>
      <c r="O99" t="str">
        <f t="shared" si="10"/>
        <v>IL17_2014</v>
      </c>
      <c r="P99" t="str">
        <f t="shared" si="11"/>
        <v>17</v>
      </c>
      <c r="Q99">
        <f t="shared" si="12"/>
        <v>2014</v>
      </c>
      <c r="R99" t="str">
        <f t="shared" si="13"/>
        <v/>
      </c>
    </row>
    <row r="100" spans="1:18" x14ac:dyDescent="0.3">
      <c r="A100" t="s">
        <v>2149</v>
      </c>
      <c r="B100">
        <v>9</v>
      </c>
      <c r="C100" t="s">
        <v>386</v>
      </c>
      <c r="D100">
        <v>410</v>
      </c>
      <c r="E100" t="s">
        <v>420</v>
      </c>
      <c r="F100" s="2">
        <v>41941</v>
      </c>
      <c r="G100">
        <v>41</v>
      </c>
      <c r="H100">
        <v>46</v>
      </c>
      <c r="I100" t="str">
        <f>IFERROR(VLOOKUP($C100,Sheet2!$A$2:$C$397,2,FALSE),"C")</f>
        <v>B+</v>
      </c>
      <c r="J100">
        <f>IFERROR(VLOOKUP($C100,Sheet2!$A$2:$C$397,3,FALSE),0)</f>
        <v>-0.6</v>
      </c>
      <c r="K100">
        <f>VLOOKUP($I100,Sheet2!$F$4:$G$16,2,FALSE)</f>
        <v>3.3</v>
      </c>
      <c r="L100">
        <f t="shared" si="7"/>
        <v>40.700000000000003</v>
      </c>
      <c r="M100">
        <f t="shared" si="8"/>
        <v>46.3</v>
      </c>
      <c r="N100">
        <f t="shared" si="9"/>
        <v>-5.5999999999999943</v>
      </c>
      <c r="O100" t="str">
        <f t="shared" si="10"/>
        <v>MA09_2014</v>
      </c>
      <c r="P100" t="str">
        <f t="shared" si="11"/>
        <v>09</v>
      </c>
      <c r="Q100">
        <f t="shared" si="12"/>
        <v>2014</v>
      </c>
      <c r="R100" t="str">
        <f t="shared" si="13"/>
        <v/>
      </c>
    </row>
    <row r="101" spans="1:18" x14ac:dyDescent="0.3">
      <c r="A101" t="s">
        <v>2149</v>
      </c>
      <c r="B101">
        <v>9</v>
      </c>
      <c r="C101" t="s">
        <v>386</v>
      </c>
      <c r="D101">
        <v>302</v>
      </c>
      <c r="E101" t="s">
        <v>420</v>
      </c>
      <c r="F101" s="2">
        <v>41931</v>
      </c>
      <c r="G101">
        <v>44</v>
      </c>
      <c r="H101">
        <v>47</v>
      </c>
      <c r="I101" t="str">
        <f>IFERROR(VLOOKUP($C101,Sheet2!$A$2:$C$397,2,FALSE),"C")</f>
        <v>B+</v>
      </c>
      <c r="J101">
        <f>IFERROR(VLOOKUP($C101,Sheet2!$A$2:$C$397,3,FALSE),0)</f>
        <v>-0.6</v>
      </c>
      <c r="K101">
        <f>VLOOKUP($I101,Sheet2!$F$4:$G$16,2,FALSE)</f>
        <v>3.3</v>
      </c>
      <c r="L101">
        <f t="shared" si="7"/>
        <v>43.7</v>
      </c>
      <c r="M101">
        <f t="shared" si="8"/>
        <v>47.3</v>
      </c>
      <c r="N101">
        <f t="shared" si="9"/>
        <v>-3.5999999999999943</v>
      </c>
      <c r="O101" t="str">
        <f t="shared" si="10"/>
        <v>MA09_2014</v>
      </c>
      <c r="P101" t="str">
        <f t="shared" si="11"/>
        <v>09</v>
      </c>
      <c r="Q101">
        <f t="shared" si="12"/>
        <v>2014</v>
      </c>
      <c r="R101" t="str">
        <f t="shared" si="13"/>
        <v/>
      </c>
    </row>
    <row r="102" spans="1:18" x14ac:dyDescent="0.3">
      <c r="A102" t="s">
        <v>2149</v>
      </c>
      <c r="B102">
        <v>9</v>
      </c>
      <c r="C102" t="s">
        <v>386</v>
      </c>
      <c r="D102">
        <v>343</v>
      </c>
      <c r="E102" t="s">
        <v>420</v>
      </c>
      <c r="F102" s="2">
        <v>41919</v>
      </c>
      <c r="G102">
        <v>44</v>
      </c>
      <c r="H102">
        <v>39</v>
      </c>
      <c r="I102" t="str">
        <f>IFERROR(VLOOKUP($C102,Sheet2!$A$2:$C$397,2,FALSE),"C")</f>
        <v>B+</v>
      </c>
      <c r="J102">
        <f>IFERROR(VLOOKUP($C102,Sheet2!$A$2:$C$397,3,FALSE),0)</f>
        <v>-0.6</v>
      </c>
      <c r="K102">
        <f>VLOOKUP($I102,Sheet2!$F$4:$G$16,2,FALSE)</f>
        <v>3.3</v>
      </c>
      <c r="L102">
        <f t="shared" si="7"/>
        <v>43.7</v>
      </c>
      <c r="M102">
        <f t="shared" si="8"/>
        <v>39.299999999999997</v>
      </c>
      <c r="N102">
        <f t="shared" si="9"/>
        <v>4.4000000000000057</v>
      </c>
      <c r="O102" t="str">
        <f t="shared" si="10"/>
        <v>MA09_2014</v>
      </c>
      <c r="P102" t="str">
        <f t="shared" si="11"/>
        <v>09</v>
      </c>
      <c r="Q102">
        <f t="shared" si="12"/>
        <v>2014</v>
      </c>
      <c r="R102" t="str">
        <f t="shared" si="13"/>
        <v/>
      </c>
    </row>
    <row r="103" spans="1:18" x14ac:dyDescent="0.3">
      <c r="A103" t="s">
        <v>2134</v>
      </c>
      <c r="B103">
        <v>24</v>
      </c>
      <c r="C103" t="s">
        <v>364</v>
      </c>
      <c r="D103">
        <v>704</v>
      </c>
      <c r="E103" t="s">
        <v>420</v>
      </c>
      <c r="F103" s="2">
        <v>41936</v>
      </c>
      <c r="G103">
        <v>52</v>
      </c>
      <c r="H103">
        <v>42</v>
      </c>
      <c r="I103" t="str">
        <f>IFERROR(VLOOKUP($C103,Sheet2!$A$2:$C$397,2,FALSE),"C")</f>
        <v>A</v>
      </c>
      <c r="J103">
        <f>IFERROR(VLOOKUP($C103,Sheet2!$A$2:$C$397,3,FALSE),0)</f>
        <v>0.4</v>
      </c>
      <c r="K103">
        <f>VLOOKUP($I103,Sheet2!$F$4:$G$16,2,FALSE)</f>
        <v>4</v>
      </c>
      <c r="L103">
        <f t="shared" si="7"/>
        <v>52.2</v>
      </c>
      <c r="M103">
        <f t="shared" si="8"/>
        <v>41.8</v>
      </c>
      <c r="N103">
        <f t="shared" si="9"/>
        <v>10.400000000000006</v>
      </c>
      <c r="O103" t="str">
        <f t="shared" si="10"/>
        <v>NY24_2014</v>
      </c>
      <c r="P103" t="str">
        <f t="shared" si="11"/>
        <v>24</v>
      </c>
      <c r="Q103">
        <f t="shared" si="12"/>
        <v>2014</v>
      </c>
      <c r="R103" t="str">
        <f t="shared" si="13"/>
        <v/>
      </c>
    </row>
    <row r="104" spans="1:18" x14ac:dyDescent="0.3">
      <c r="A104" t="s">
        <v>2134</v>
      </c>
      <c r="B104">
        <v>24</v>
      </c>
      <c r="C104" t="s">
        <v>364</v>
      </c>
      <c r="D104">
        <v>598</v>
      </c>
      <c r="E104" t="s">
        <v>420</v>
      </c>
      <c r="F104" s="2">
        <v>41900</v>
      </c>
      <c r="G104">
        <v>42</v>
      </c>
      <c r="H104">
        <v>50</v>
      </c>
      <c r="I104" t="str">
        <f>IFERROR(VLOOKUP($C104,Sheet2!$A$2:$C$397,2,FALSE),"C")</f>
        <v>A</v>
      </c>
      <c r="J104">
        <f>IFERROR(VLOOKUP($C104,Sheet2!$A$2:$C$397,3,FALSE),0)</f>
        <v>0.4</v>
      </c>
      <c r="K104">
        <f>VLOOKUP($I104,Sheet2!$F$4:$G$16,2,FALSE)</f>
        <v>4</v>
      </c>
      <c r="L104">
        <f t="shared" si="7"/>
        <v>42.2</v>
      </c>
      <c r="M104">
        <f t="shared" si="8"/>
        <v>49.8</v>
      </c>
      <c r="N104">
        <f t="shared" si="9"/>
        <v>-7.5999999999999943</v>
      </c>
      <c r="O104" t="str">
        <f t="shared" si="10"/>
        <v>NY24_2014</v>
      </c>
      <c r="P104" t="str">
        <f t="shared" si="11"/>
        <v>24</v>
      </c>
      <c r="Q104">
        <f t="shared" si="12"/>
        <v>2014</v>
      </c>
      <c r="R104" t="str">
        <f t="shared" si="13"/>
        <v/>
      </c>
    </row>
    <row r="105" spans="1:18" x14ac:dyDescent="0.3">
      <c r="A105" t="s">
        <v>2134</v>
      </c>
      <c r="B105">
        <v>4</v>
      </c>
      <c r="C105" t="s">
        <v>364</v>
      </c>
      <c r="D105">
        <v>628</v>
      </c>
      <c r="E105" t="s">
        <v>420</v>
      </c>
      <c r="F105" s="2">
        <v>41932</v>
      </c>
      <c r="G105">
        <v>42</v>
      </c>
      <c r="H105">
        <v>52</v>
      </c>
      <c r="I105" t="str">
        <f>IFERROR(VLOOKUP($C105,Sheet2!$A$2:$C$397,2,FALSE),"C")</f>
        <v>A</v>
      </c>
      <c r="J105">
        <f>IFERROR(VLOOKUP($C105,Sheet2!$A$2:$C$397,3,FALSE),0)</f>
        <v>0.4</v>
      </c>
      <c r="K105">
        <f>VLOOKUP($I105,Sheet2!$F$4:$G$16,2,FALSE)</f>
        <v>4</v>
      </c>
      <c r="L105">
        <f t="shared" si="7"/>
        <v>42.2</v>
      </c>
      <c r="M105">
        <f t="shared" si="8"/>
        <v>51.8</v>
      </c>
      <c r="N105">
        <f t="shared" si="9"/>
        <v>-9.5999999999999943</v>
      </c>
      <c r="O105" t="str">
        <f t="shared" si="10"/>
        <v>NY04_2014</v>
      </c>
      <c r="P105" t="str">
        <f t="shared" si="11"/>
        <v>04</v>
      </c>
      <c r="Q105">
        <f t="shared" si="12"/>
        <v>2014</v>
      </c>
      <c r="R105" t="str">
        <f t="shared" si="13"/>
        <v/>
      </c>
    </row>
    <row r="106" spans="1:18" x14ac:dyDescent="0.3">
      <c r="A106" t="s">
        <v>2134</v>
      </c>
      <c r="B106">
        <v>4</v>
      </c>
      <c r="C106" t="s">
        <v>364</v>
      </c>
      <c r="D106">
        <v>596</v>
      </c>
      <c r="E106" t="s">
        <v>420</v>
      </c>
      <c r="F106" s="2">
        <v>41897</v>
      </c>
      <c r="G106">
        <v>37</v>
      </c>
      <c r="H106">
        <v>55</v>
      </c>
      <c r="I106" t="str">
        <f>IFERROR(VLOOKUP($C106,Sheet2!$A$2:$C$397,2,FALSE),"C")</f>
        <v>A</v>
      </c>
      <c r="J106">
        <f>IFERROR(VLOOKUP($C106,Sheet2!$A$2:$C$397,3,FALSE),0)</f>
        <v>0.4</v>
      </c>
      <c r="K106">
        <f>VLOOKUP($I106,Sheet2!$F$4:$G$16,2,FALSE)</f>
        <v>4</v>
      </c>
      <c r="L106">
        <f t="shared" si="7"/>
        <v>37.200000000000003</v>
      </c>
      <c r="M106">
        <f t="shared" si="8"/>
        <v>54.8</v>
      </c>
      <c r="N106">
        <f t="shared" si="9"/>
        <v>-17.599999999999994</v>
      </c>
      <c r="O106" t="str">
        <f t="shared" si="10"/>
        <v>NY04_2014</v>
      </c>
      <c r="P106" t="str">
        <f t="shared" si="11"/>
        <v>04</v>
      </c>
      <c r="Q106">
        <f t="shared" si="12"/>
        <v>2014</v>
      </c>
      <c r="R106" t="str">
        <f t="shared" si="13"/>
        <v/>
      </c>
    </row>
    <row r="107" spans="1:18" x14ac:dyDescent="0.3">
      <c r="A107" t="s">
        <v>2142</v>
      </c>
      <c r="B107">
        <v>2</v>
      </c>
      <c r="C107" t="s">
        <v>358</v>
      </c>
      <c r="D107">
        <v>600</v>
      </c>
      <c r="E107" t="s">
        <v>420</v>
      </c>
      <c r="F107" s="2">
        <v>42659</v>
      </c>
      <c r="G107">
        <v>41</v>
      </c>
      <c r="H107">
        <v>46</v>
      </c>
      <c r="I107" t="str">
        <f>IFERROR(VLOOKUP($C107,Sheet2!$A$2:$C$397,2,FALSE),"C")</f>
        <v>A</v>
      </c>
      <c r="J107">
        <f>IFERROR(VLOOKUP($C107,Sheet2!$A$2:$C$397,3,FALSE),0)</f>
        <v>0.2</v>
      </c>
      <c r="K107">
        <f>VLOOKUP($I107,Sheet2!$F$4:$G$16,2,FALSE)</f>
        <v>4</v>
      </c>
      <c r="L107">
        <f t="shared" si="7"/>
        <v>41.1</v>
      </c>
      <c r="M107">
        <f t="shared" si="8"/>
        <v>45.9</v>
      </c>
      <c r="N107">
        <f t="shared" si="9"/>
        <v>-4.7999999999999972</v>
      </c>
      <c r="O107" t="str">
        <f t="shared" si="10"/>
        <v>MN02_2016</v>
      </c>
      <c r="P107" t="str">
        <f t="shared" si="11"/>
        <v>02</v>
      </c>
      <c r="Q107">
        <f t="shared" si="12"/>
        <v>2016</v>
      </c>
      <c r="R107" t="str">
        <f t="shared" si="13"/>
        <v/>
      </c>
    </row>
    <row r="108" spans="1:18" ht="13.8" customHeight="1" x14ac:dyDescent="0.3">
      <c r="A108" t="s">
        <v>2134</v>
      </c>
      <c r="B108">
        <v>3</v>
      </c>
      <c r="C108" t="s">
        <v>364</v>
      </c>
      <c r="D108">
        <v>613</v>
      </c>
      <c r="E108" t="s">
        <v>420</v>
      </c>
      <c r="F108" s="2">
        <v>42647</v>
      </c>
      <c r="G108">
        <v>34</v>
      </c>
      <c r="H108">
        <v>50</v>
      </c>
      <c r="I108" t="str">
        <f>IFERROR(VLOOKUP($C108,Sheet2!$A$2:$C$397,2,FALSE),"C")</f>
        <v>A</v>
      </c>
      <c r="J108">
        <f>IFERROR(VLOOKUP($C108,Sheet2!$A$2:$C$397,3,FALSE),0)</f>
        <v>0.4</v>
      </c>
      <c r="K108">
        <f>VLOOKUP($I108,Sheet2!$F$4:$G$16,2,FALSE)</f>
        <v>4</v>
      </c>
      <c r="L108">
        <f t="shared" si="7"/>
        <v>34.200000000000003</v>
      </c>
      <c r="M108">
        <f t="shared" si="8"/>
        <v>49.8</v>
      </c>
      <c r="N108">
        <f t="shared" si="9"/>
        <v>-15.599999999999994</v>
      </c>
      <c r="O108" t="str">
        <f t="shared" si="10"/>
        <v>NY03_2016</v>
      </c>
      <c r="P108" t="str">
        <f t="shared" si="11"/>
        <v>03</v>
      </c>
      <c r="Q108">
        <f t="shared" si="12"/>
        <v>2016</v>
      </c>
      <c r="R108" t="str">
        <f t="shared" si="13"/>
        <v/>
      </c>
    </row>
    <row r="109" spans="1:18" x14ac:dyDescent="0.3">
      <c r="A109" t="s">
        <v>2139</v>
      </c>
      <c r="B109">
        <v>1</v>
      </c>
      <c r="C109" t="s">
        <v>62</v>
      </c>
      <c r="D109">
        <v>311</v>
      </c>
      <c r="E109" t="s">
        <v>420</v>
      </c>
      <c r="F109" s="2">
        <v>42673</v>
      </c>
      <c r="G109">
        <v>32</v>
      </c>
      <c r="H109">
        <v>37</v>
      </c>
      <c r="I109" t="str">
        <f>IFERROR(VLOOKUP($C109,Sheet2!$A$2:$C$397,2,FALSE),"C")</f>
        <v>B</v>
      </c>
      <c r="J109">
        <f>IFERROR(VLOOKUP($C109,Sheet2!$A$2:$C$397,3,FALSE),0)</f>
        <v>2.7168800000000002</v>
      </c>
      <c r="K109">
        <f>VLOOKUP($I109,Sheet2!$F$4:$G$16,2,FALSE)</f>
        <v>3</v>
      </c>
      <c r="L109">
        <f t="shared" si="7"/>
        <v>33.358440000000002</v>
      </c>
      <c r="M109">
        <f t="shared" si="8"/>
        <v>35.641559999999998</v>
      </c>
      <c r="N109">
        <f t="shared" si="9"/>
        <v>-2.2831199999999967</v>
      </c>
      <c r="O109" t="str">
        <f t="shared" si="10"/>
        <v>NH01_2016</v>
      </c>
      <c r="P109" t="str">
        <f t="shared" si="11"/>
        <v>01</v>
      </c>
      <c r="Q109">
        <f t="shared" si="12"/>
        <v>2016</v>
      </c>
      <c r="R109" t="str">
        <f t="shared" si="13"/>
        <v/>
      </c>
    </row>
    <row r="110" spans="1:18" x14ac:dyDescent="0.3">
      <c r="A110" t="s">
        <v>2139</v>
      </c>
      <c r="B110">
        <v>1</v>
      </c>
      <c r="C110" t="s">
        <v>125</v>
      </c>
      <c r="D110">
        <v>380</v>
      </c>
      <c r="E110" t="s">
        <v>420</v>
      </c>
      <c r="F110" s="2">
        <v>42664</v>
      </c>
      <c r="G110">
        <v>37</v>
      </c>
      <c r="H110">
        <v>41</v>
      </c>
      <c r="I110" t="str">
        <f>IFERROR(VLOOKUP($C110,Sheet2!$A$2:$C$397,2,FALSE),"C")</f>
        <v>B-</v>
      </c>
      <c r="J110">
        <f>IFERROR(VLOOKUP($C110,Sheet2!$A$2:$C$397,3,FALSE),0)</f>
        <v>-0.4478125</v>
      </c>
      <c r="K110">
        <f>VLOOKUP($I110,Sheet2!$F$4:$G$16,2,FALSE)</f>
        <v>2.7</v>
      </c>
      <c r="L110">
        <f t="shared" si="7"/>
        <v>36.776093750000001</v>
      </c>
      <c r="M110">
        <f t="shared" si="8"/>
        <v>41.223906249999999</v>
      </c>
      <c r="N110">
        <f t="shared" si="9"/>
        <v>-4.4478124999999977</v>
      </c>
      <c r="O110" t="str">
        <f t="shared" si="10"/>
        <v>NH01_2016</v>
      </c>
      <c r="P110" t="str">
        <f t="shared" si="11"/>
        <v>01</v>
      </c>
      <c r="Q110">
        <f t="shared" si="12"/>
        <v>2016</v>
      </c>
      <c r="R110" t="str">
        <f t="shared" si="13"/>
        <v/>
      </c>
    </row>
    <row r="111" spans="1:18" x14ac:dyDescent="0.3">
      <c r="A111" t="s">
        <v>2139</v>
      </c>
      <c r="B111">
        <v>2</v>
      </c>
      <c r="C111" t="s">
        <v>62</v>
      </c>
      <c r="D111">
        <v>330</v>
      </c>
      <c r="E111" t="s">
        <v>420</v>
      </c>
      <c r="F111" s="2">
        <v>42673</v>
      </c>
      <c r="G111">
        <v>34</v>
      </c>
      <c r="H111">
        <v>48</v>
      </c>
      <c r="I111" t="str">
        <f>IFERROR(VLOOKUP($C111,Sheet2!$A$2:$C$397,2,FALSE),"C")</f>
        <v>B</v>
      </c>
      <c r="J111">
        <f>IFERROR(VLOOKUP($C111,Sheet2!$A$2:$C$397,3,FALSE),0)</f>
        <v>2.7168800000000002</v>
      </c>
      <c r="K111">
        <f>VLOOKUP($I111,Sheet2!$F$4:$G$16,2,FALSE)</f>
        <v>3</v>
      </c>
      <c r="L111">
        <f t="shared" ref="L111:L112" si="14">G111+(J111/2)</f>
        <v>35.358440000000002</v>
      </c>
      <c r="M111">
        <f t="shared" ref="M111:M112" si="15">H111-(J111/2)</f>
        <v>46.641559999999998</v>
      </c>
      <c r="N111">
        <f t="shared" ref="N111:N112" si="16">L111-M111</f>
        <v>-11.283119999999997</v>
      </c>
      <c r="O111" t="str">
        <f t="shared" ref="O111:O112" si="17">A111&amp;P111&amp;R111&amp;"_"&amp;Q111</f>
        <v>NH02_2016</v>
      </c>
      <c r="P111" t="str">
        <f t="shared" si="11"/>
        <v>02</v>
      </c>
      <c r="Q111">
        <f t="shared" si="12"/>
        <v>2016</v>
      </c>
      <c r="R111" t="str">
        <f t="shared" si="13"/>
        <v/>
      </c>
    </row>
    <row r="112" spans="1:18" x14ac:dyDescent="0.3">
      <c r="A112" t="s">
        <v>2139</v>
      </c>
      <c r="B112">
        <v>2</v>
      </c>
      <c r="C112" t="s">
        <v>125</v>
      </c>
      <c r="D112">
        <v>382</v>
      </c>
      <c r="E112" t="s">
        <v>420</v>
      </c>
      <c r="F112" s="2">
        <v>42664</v>
      </c>
      <c r="G112">
        <v>42</v>
      </c>
      <c r="H112">
        <v>53</v>
      </c>
      <c r="I112" t="str">
        <f>IFERROR(VLOOKUP($C112,Sheet2!$A$2:$C$397,2,FALSE),"C")</f>
        <v>B-</v>
      </c>
      <c r="J112">
        <f>IFERROR(VLOOKUP($C112,Sheet2!$A$2:$C$397,3,FALSE),0)</f>
        <v>-0.4478125</v>
      </c>
      <c r="K112">
        <f>VLOOKUP($I112,Sheet2!$F$4:$G$16,2,FALSE)</f>
        <v>2.7</v>
      </c>
      <c r="L112">
        <f t="shared" si="14"/>
        <v>41.776093750000001</v>
      </c>
      <c r="M112">
        <f t="shared" si="15"/>
        <v>53.223906249999999</v>
      </c>
      <c r="N112">
        <f t="shared" si="16"/>
        <v>-11.447812499999998</v>
      </c>
      <c r="O112" t="str">
        <f t="shared" si="17"/>
        <v>NH02_2016</v>
      </c>
      <c r="P112" t="str">
        <f t="shared" si="11"/>
        <v>02</v>
      </c>
      <c r="Q112">
        <f t="shared" si="12"/>
        <v>2016</v>
      </c>
    </row>
    <row r="113" spans="1:18" x14ac:dyDescent="0.3">
      <c r="A113" t="s">
        <v>2141</v>
      </c>
      <c r="B113">
        <v>13</v>
      </c>
      <c r="C113" t="s">
        <v>379</v>
      </c>
      <c r="D113">
        <v>590</v>
      </c>
      <c r="E113" t="s">
        <v>420</v>
      </c>
      <c r="F113" s="2">
        <v>42654</v>
      </c>
      <c r="G113">
        <v>36</v>
      </c>
      <c r="H113">
        <v>54</v>
      </c>
      <c r="I113" t="str">
        <f>IFERROR(VLOOKUP($C113,Sheet2!$A$2:$C$397,2,FALSE),"C")</f>
        <v>A-</v>
      </c>
      <c r="J113">
        <f>IFERROR(VLOOKUP($C113,Sheet2!$A$2:$C$397,3,FALSE),0)</f>
        <v>0.47</v>
      </c>
      <c r="K113">
        <f>VLOOKUP($I113,Sheet2!$F$4:$G$16,2,FALSE)</f>
        <v>3.7</v>
      </c>
      <c r="L113">
        <f t="shared" si="7"/>
        <v>36.234999999999999</v>
      </c>
      <c r="M113">
        <f t="shared" si="8"/>
        <v>53.765000000000001</v>
      </c>
      <c r="N113">
        <f t="shared" si="9"/>
        <v>-17.53</v>
      </c>
      <c r="O113" t="str">
        <f t="shared" si="10"/>
        <v>FL13_2016</v>
      </c>
      <c r="P113" t="str">
        <f t="shared" si="11"/>
        <v>13</v>
      </c>
      <c r="Q113">
        <f t="shared" si="12"/>
        <v>2016</v>
      </c>
      <c r="R113" t="str">
        <f t="shared" si="13"/>
        <v/>
      </c>
    </row>
    <row r="114" spans="1:18" x14ac:dyDescent="0.3">
      <c r="A114" t="s">
        <v>2136</v>
      </c>
      <c r="B114">
        <v>1</v>
      </c>
      <c r="C114" t="s">
        <v>136</v>
      </c>
      <c r="D114">
        <v>415</v>
      </c>
      <c r="E114" t="s">
        <v>420</v>
      </c>
      <c r="F114" s="2">
        <v>42677</v>
      </c>
      <c r="G114">
        <v>47</v>
      </c>
      <c r="H114">
        <v>41</v>
      </c>
      <c r="I114" t="str">
        <f>IFERROR(VLOOKUP($C114,Sheet2!$A$2:$C$397,2,FALSE),"C")</f>
        <v>B-</v>
      </c>
      <c r="J114">
        <f>IFERROR(VLOOKUP($C114,Sheet2!$A$2:$C$397,3,FALSE),0)</f>
        <v>1.38</v>
      </c>
      <c r="K114">
        <f>VLOOKUP($I114,Sheet2!$F$4:$G$16,2,FALSE)</f>
        <v>2.7</v>
      </c>
      <c r="L114">
        <f t="shared" si="7"/>
        <v>47.69</v>
      </c>
      <c r="M114">
        <f t="shared" si="8"/>
        <v>40.31</v>
      </c>
      <c r="N114">
        <f t="shared" si="9"/>
        <v>7.3799999999999955</v>
      </c>
      <c r="O114" t="str">
        <f t="shared" si="10"/>
        <v>IA01_2016</v>
      </c>
      <c r="P114" t="str">
        <f t="shared" si="11"/>
        <v>01</v>
      </c>
      <c r="Q114">
        <f t="shared" si="12"/>
        <v>2016</v>
      </c>
      <c r="R114" t="str">
        <f t="shared" si="13"/>
        <v/>
      </c>
    </row>
    <row r="115" spans="1:18" x14ac:dyDescent="0.3">
      <c r="A115" t="s">
        <v>2136</v>
      </c>
      <c r="B115">
        <v>1</v>
      </c>
      <c r="C115" t="s">
        <v>136</v>
      </c>
      <c r="D115">
        <v>368</v>
      </c>
      <c r="E115" t="s">
        <v>420</v>
      </c>
      <c r="F115" s="2">
        <v>42635</v>
      </c>
      <c r="G115">
        <v>45</v>
      </c>
      <c r="H115">
        <v>38</v>
      </c>
      <c r="I115" t="str">
        <f>IFERROR(VLOOKUP($C115,Sheet2!$A$2:$C$397,2,FALSE),"C")</f>
        <v>B-</v>
      </c>
      <c r="J115">
        <f>IFERROR(VLOOKUP($C115,Sheet2!$A$2:$C$397,3,FALSE),0)</f>
        <v>1.38</v>
      </c>
      <c r="K115">
        <f>VLOOKUP($I115,Sheet2!$F$4:$G$16,2,FALSE)</f>
        <v>2.7</v>
      </c>
      <c r="L115">
        <f t="shared" si="7"/>
        <v>45.69</v>
      </c>
      <c r="M115">
        <f t="shared" si="8"/>
        <v>37.31</v>
      </c>
      <c r="N115">
        <f t="shared" si="9"/>
        <v>8.3799999999999955</v>
      </c>
      <c r="O115" t="str">
        <f t="shared" si="10"/>
        <v>IA01_2016</v>
      </c>
      <c r="P115" t="str">
        <f t="shared" si="11"/>
        <v>01</v>
      </c>
      <c r="Q115">
        <f t="shared" si="12"/>
        <v>2016</v>
      </c>
      <c r="R115" t="str">
        <f t="shared" si="13"/>
        <v/>
      </c>
    </row>
    <row r="116" spans="1:18" x14ac:dyDescent="0.3">
      <c r="A116" t="s">
        <v>2150</v>
      </c>
      <c r="B116">
        <v>4</v>
      </c>
      <c r="C116" t="s">
        <v>168</v>
      </c>
      <c r="D116">
        <v>405</v>
      </c>
      <c r="E116" t="s">
        <v>420</v>
      </c>
      <c r="F116" s="2">
        <v>42590</v>
      </c>
      <c r="G116">
        <v>51</v>
      </c>
      <c r="H116">
        <v>38</v>
      </c>
      <c r="I116" t="str">
        <f>IFERROR(VLOOKUP($C116,Sheet2!$A$2:$C$397,2,FALSE),"C")</f>
        <v>C+</v>
      </c>
      <c r="J116">
        <f>IFERROR(VLOOKUP($C116,Sheet2!$A$2:$C$397,3,FALSE),0)</f>
        <v>1.0585245999999999</v>
      </c>
      <c r="K116">
        <f>VLOOKUP($I116,Sheet2!$F$4:$G$16,2,FALSE)</f>
        <v>2.2999999999999998</v>
      </c>
      <c r="L116">
        <f t="shared" si="7"/>
        <v>51.529262299999999</v>
      </c>
      <c r="M116">
        <f t="shared" si="8"/>
        <v>37.470737700000001</v>
      </c>
      <c r="N116">
        <f t="shared" si="9"/>
        <v>14.058524599999998</v>
      </c>
      <c r="O116" t="str">
        <f t="shared" si="10"/>
        <v>UT04_2016</v>
      </c>
      <c r="P116" t="str">
        <f t="shared" si="11"/>
        <v>04</v>
      </c>
      <c r="Q116">
        <f t="shared" si="12"/>
        <v>2016</v>
      </c>
      <c r="R116" t="str">
        <f t="shared" si="13"/>
        <v/>
      </c>
    </row>
    <row r="117" spans="1:18" x14ac:dyDescent="0.3">
      <c r="A117" t="s">
        <v>2150</v>
      </c>
      <c r="B117">
        <v>4</v>
      </c>
      <c r="C117" t="s">
        <v>358</v>
      </c>
      <c r="D117">
        <v>574</v>
      </c>
      <c r="E117" t="s">
        <v>420</v>
      </c>
      <c r="F117" s="2">
        <v>42529</v>
      </c>
      <c r="G117">
        <v>45</v>
      </c>
      <c r="H117">
        <v>51</v>
      </c>
      <c r="I117" t="str">
        <f>IFERROR(VLOOKUP($C117,Sheet2!$A$2:$C$397,2,FALSE),"C")</f>
        <v>A</v>
      </c>
      <c r="J117">
        <f>IFERROR(VLOOKUP($C117,Sheet2!$A$2:$C$397,3,FALSE),0)</f>
        <v>0.2</v>
      </c>
      <c r="K117">
        <f>VLOOKUP($I117,Sheet2!$F$4:$G$16,2,FALSE)</f>
        <v>4</v>
      </c>
      <c r="L117">
        <f t="shared" si="7"/>
        <v>45.1</v>
      </c>
      <c r="M117">
        <f t="shared" si="8"/>
        <v>50.9</v>
      </c>
      <c r="N117">
        <f t="shared" si="9"/>
        <v>-5.7999999999999972</v>
      </c>
      <c r="O117" t="str">
        <f t="shared" si="10"/>
        <v>UT04_2016</v>
      </c>
      <c r="P117" t="str">
        <f t="shared" si="11"/>
        <v>04</v>
      </c>
      <c r="Q117">
        <f t="shared" si="12"/>
        <v>2016</v>
      </c>
      <c r="R117" t="str">
        <f t="shared" si="13"/>
        <v/>
      </c>
    </row>
    <row r="118" spans="1:18" x14ac:dyDescent="0.3">
      <c r="A118" t="s">
        <v>2142</v>
      </c>
      <c r="B118">
        <v>8</v>
      </c>
      <c r="C118" t="s">
        <v>358</v>
      </c>
      <c r="D118">
        <v>595</v>
      </c>
      <c r="E118" t="s">
        <v>420</v>
      </c>
      <c r="F118" s="2">
        <v>42662</v>
      </c>
      <c r="G118">
        <v>45</v>
      </c>
      <c r="H118">
        <v>41</v>
      </c>
      <c r="I118" t="str">
        <f>IFERROR(VLOOKUP($C118,Sheet2!$A$2:$C$397,2,FALSE),"C")</f>
        <v>A</v>
      </c>
      <c r="J118">
        <f>IFERROR(VLOOKUP($C118,Sheet2!$A$2:$C$397,3,FALSE),0)</f>
        <v>0.2</v>
      </c>
      <c r="K118">
        <f>VLOOKUP($I118,Sheet2!$F$4:$G$16,2,FALSE)</f>
        <v>4</v>
      </c>
      <c r="L118">
        <f t="shared" si="7"/>
        <v>45.1</v>
      </c>
      <c r="M118">
        <f t="shared" si="8"/>
        <v>40.9</v>
      </c>
      <c r="N118">
        <f t="shared" si="9"/>
        <v>4.2000000000000028</v>
      </c>
      <c r="O118" t="str">
        <f t="shared" si="10"/>
        <v>MN08_2016</v>
      </c>
      <c r="P118" t="str">
        <f t="shared" si="11"/>
        <v>08</v>
      </c>
      <c r="Q118">
        <f t="shared" si="12"/>
        <v>2016</v>
      </c>
      <c r="R118" t="str">
        <f t="shared" si="13"/>
        <v/>
      </c>
    </row>
    <row r="119" spans="1:18" x14ac:dyDescent="0.3">
      <c r="A119" t="s">
        <v>2137</v>
      </c>
      <c r="B119">
        <v>2</v>
      </c>
      <c r="C119" t="s">
        <v>62</v>
      </c>
      <c r="D119">
        <v>341</v>
      </c>
      <c r="E119" t="s">
        <v>420</v>
      </c>
      <c r="F119" s="2">
        <v>42668</v>
      </c>
      <c r="G119">
        <v>44</v>
      </c>
      <c r="H119">
        <v>46</v>
      </c>
      <c r="I119" t="str">
        <f>IFERROR(VLOOKUP($C119,Sheet2!$A$2:$C$397,2,FALSE),"C")</f>
        <v>B</v>
      </c>
      <c r="J119">
        <f>IFERROR(VLOOKUP($C119,Sheet2!$A$2:$C$397,3,FALSE),0)</f>
        <v>2.7168800000000002</v>
      </c>
      <c r="K119">
        <f>VLOOKUP($I119,Sheet2!$F$4:$G$16,2,FALSE)</f>
        <v>3</v>
      </c>
      <c r="L119">
        <f t="shared" si="7"/>
        <v>45.358440000000002</v>
      </c>
      <c r="M119">
        <f t="shared" si="8"/>
        <v>44.641559999999998</v>
      </c>
      <c r="N119">
        <f t="shared" si="9"/>
        <v>0.71688000000000329</v>
      </c>
      <c r="O119" t="str">
        <f t="shared" si="10"/>
        <v>ME02_2016</v>
      </c>
      <c r="P119" t="str">
        <f t="shared" si="11"/>
        <v>02</v>
      </c>
      <c r="Q119">
        <f t="shared" si="12"/>
        <v>2016</v>
      </c>
      <c r="R119" t="str">
        <f t="shared" si="13"/>
        <v/>
      </c>
    </row>
    <row r="120" spans="1:18" x14ac:dyDescent="0.3">
      <c r="A120" t="s">
        <v>2137</v>
      </c>
      <c r="B120">
        <v>2</v>
      </c>
      <c r="C120" t="s">
        <v>358</v>
      </c>
      <c r="D120">
        <v>387</v>
      </c>
      <c r="E120" t="s">
        <v>420</v>
      </c>
      <c r="F120" s="2">
        <v>42623</v>
      </c>
      <c r="G120">
        <v>50</v>
      </c>
      <c r="H120">
        <v>45</v>
      </c>
      <c r="I120" t="str">
        <f>IFERROR(VLOOKUP($C120,Sheet2!$A$2:$C$397,2,FALSE),"C")</f>
        <v>A</v>
      </c>
      <c r="J120">
        <f>IFERROR(VLOOKUP($C120,Sheet2!$A$2:$C$397,3,FALSE),0)</f>
        <v>0.2</v>
      </c>
      <c r="K120">
        <f>VLOOKUP($I120,Sheet2!$F$4:$G$16,2,FALSE)</f>
        <v>4</v>
      </c>
      <c r="L120">
        <f t="shared" si="7"/>
        <v>50.1</v>
      </c>
      <c r="M120">
        <f t="shared" si="8"/>
        <v>44.9</v>
      </c>
      <c r="N120">
        <f t="shared" si="9"/>
        <v>5.2000000000000028</v>
      </c>
      <c r="O120" t="str">
        <f t="shared" si="10"/>
        <v>ME02_2016</v>
      </c>
      <c r="P120" t="str">
        <f t="shared" si="11"/>
        <v>02</v>
      </c>
      <c r="Q120">
        <f t="shared" si="12"/>
        <v>2016</v>
      </c>
      <c r="R120" t="str">
        <f t="shared" si="13"/>
        <v/>
      </c>
    </row>
    <row r="121" spans="1:18" x14ac:dyDescent="0.3">
      <c r="A121" t="s">
        <v>2134</v>
      </c>
      <c r="B121">
        <v>19</v>
      </c>
      <c r="C121" t="s">
        <v>358</v>
      </c>
      <c r="D121">
        <v>598</v>
      </c>
      <c r="E121" t="s">
        <v>420</v>
      </c>
      <c r="F121" s="2">
        <v>42673</v>
      </c>
      <c r="G121">
        <v>42</v>
      </c>
      <c r="H121">
        <v>45</v>
      </c>
      <c r="I121" t="str">
        <f>IFERROR(VLOOKUP($C121,Sheet2!$A$2:$C$397,2,FALSE),"C")</f>
        <v>A</v>
      </c>
      <c r="J121">
        <f>IFERROR(VLOOKUP($C121,Sheet2!$A$2:$C$397,3,FALSE),0)</f>
        <v>0.2</v>
      </c>
      <c r="K121">
        <f>VLOOKUP($I121,Sheet2!$F$4:$G$16,2,FALSE)</f>
        <v>4</v>
      </c>
      <c r="L121">
        <f t="shared" si="7"/>
        <v>42.1</v>
      </c>
      <c r="M121">
        <f t="shared" si="8"/>
        <v>44.9</v>
      </c>
      <c r="N121">
        <f t="shared" si="9"/>
        <v>-2.7999999999999972</v>
      </c>
      <c r="O121" t="str">
        <f t="shared" si="10"/>
        <v>NY19_2016</v>
      </c>
      <c r="P121" t="str">
        <f t="shared" si="11"/>
        <v>19</v>
      </c>
      <c r="Q121">
        <f t="shared" si="12"/>
        <v>2016</v>
      </c>
      <c r="R121" t="str">
        <f t="shared" si="13"/>
        <v/>
      </c>
    </row>
    <row r="122" spans="1:18" x14ac:dyDescent="0.3">
      <c r="A122" t="s">
        <v>2134</v>
      </c>
      <c r="B122">
        <v>19</v>
      </c>
      <c r="C122" t="s">
        <v>364</v>
      </c>
      <c r="D122">
        <v>643</v>
      </c>
      <c r="E122" t="s">
        <v>420</v>
      </c>
      <c r="F122" s="2">
        <v>42676</v>
      </c>
      <c r="G122">
        <v>38</v>
      </c>
      <c r="H122">
        <v>34</v>
      </c>
      <c r="I122" t="str">
        <f>IFERROR(VLOOKUP($C122,Sheet2!$A$2:$C$397,2,FALSE),"C")</f>
        <v>A</v>
      </c>
      <c r="J122">
        <f>IFERROR(VLOOKUP($C122,Sheet2!$A$2:$C$397,3,FALSE),0)</f>
        <v>0.4</v>
      </c>
      <c r="K122">
        <f>VLOOKUP($I122,Sheet2!$F$4:$G$16,2,FALSE)</f>
        <v>4</v>
      </c>
      <c r="L122">
        <f t="shared" ref="L122" si="18">G122+(J122/2)</f>
        <v>38.200000000000003</v>
      </c>
      <c r="M122">
        <f t="shared" ref="M122" si="19">H122-(J122/2)</f>
        <v>33.799999999999997</v>
      </c>
      <c r="N122">
        <f t="shared" ref="N122" si="20">L122-M122</f>
        <v>4.4000000000000057</v>
      </c>
      <c r="O122" t="str">
        <f t="shared" si="10"/>
        <v>NY19_2016</v>
      </c>
      <c r="P122" t="str">
        <f t="shared" si="11"/>
        <v>19</v>
      </c>
      <c r="Q122">
        <f t="shared" si="12"/>
        <v>2016</v>
      </c>
      <c r="R122" t="str">
        <f t="shared" si="13"/>
        <v/>
      </c>
    </row>
    <row r="123" spans="1:18" x14ac:dyDescent="0.3">
      <c r="A123" t="s">
        <v>2136</v>
      </c>
      <c r="B123">
        <v>3</v>
      </c>
      <c r="C123" t="s">
        <v>136</v>
      </c>
      <c r="D123">
        <v>417</v>
      </c>
      <c r="E123" t="s">
        <v>420</v>
      </c>
      <c r="F123" s="2">
        <v>42677</v>
      </c>
      <c r="G123">
        <v>44</v>
      </c>
      <c r="H123">
        <v>39</v>
      </c>
      <c r="I123" t="str">
        <f>IFERROR(VLOOKUP($C123,Sheet2!$A$2:$C$397,2,FALSE),"C")</f>
        <v>B-</v>
      </c>
      <c r="J123">
        <f>IFERROR(VLOOKUP($C123,Sheet2!$A$2:$C$397,3,FALSE),0)</f>
        <v>1.38</v>
      </c>
      <c r="K123">
        <f>VLOOKUP($I123,Sheet2!$F$4:$G$16,2,FALSE)</f>
        <v>2.7</v>
      </c>
      <c r="L123">
        <f t="shared" si="7"/>
        <v>44.69</v>
      </c>
      <c r="M123">
        <f t="shared" si="8"/>
        <v>38.31</v>
      </c>
      <c r="N123">
        <f t="shared" si="9"/>
        <v>6.3799999999999955</v>
      </c>
      <c r="O123" t="str">
        <f t="shared" si="10"/>
        <v>IA03_2016</v>
      </c>
      <c r="P123" t="str">
        <f t="shared" si="11"/>
        <v>03</v>
      </c>
      <c r="Q123">
        <f t="shared" si="12"/>
        <v>2016</v>
      </c>
      <c r="R123" t="str">
        <f t="shared" si="13"/>
        <v/>
      </c>
    </row>
    <row r="124" spans="1:18" x14ac:dyDescent="0.3">
      <c r="A124" t="s">
        <v>2136</v>
      </c>
      <c r="B124">
        <v>3</v>
      </c>
      <c r="C124" t="s">
        <v>136</v>
      </c>
      <c r="D124">
        <v>327</v>
      </c>
      <c r="E124" t="s">
        <v>420</v>
      </c>
      <c r="F124" s="2">
        <v>42635</v>
      </c>
      <c r="G124">
        <v>46</v>
      </c>
      <c r="H124">
        <v>36</v>
      </c>
      <c r="I124" t="str">
        <f>IFERROR(VLOOKUP($C124,Sheet2!$A$2:$C$397,2,FALSE),"C")</f>
        <v>B-</v>
      </c>
      <c r="J124">
        <f>IFERROR(VLOOKUP($C124,Sheet2!$A$2:$C$397,3,FALSE),0)</f>
        <v>1.38</v>
      </c>
      <c r="K124">
        <f>VLOOKUP($I124,Sheet2!$F$4:$G$16,2,FALSE)</f>
        <v>2.7</v>
      </c>
      <c r="L124">
        <f t="shared" si="7"/>
        <v>46.69</v>
      </c>
      <c r="M124">
        <f t="shared" si="8"/>
        <v>35.31</v>
      </c>
      <c r="N124">
        <f t="shared" si="9"/>
        <v>11.379999999999995</v>
      </c>
      <c r="O124" t="str">
        <f t="shared" si="10"/>
        <v>IA03_2016</v>
      </c>
      <c r="P124" t="str">
        <f t="shared" si="11"/>
        <v>03</v>
      </c>
      <c r="Q124">
        <f t="shared" si="12"/>
        <v>2016</v>
      </c>
      <c r="R124" t="str">
        <f t="shared" si="13"/>
        <v/>
      </c>
    </row>
    <row r="125" spans="1:18" x14ac:dyDescent="0.3">
      <c r="A125" t="s">
        <v>2142</v>
      </c>
      <c r="B125">
        <v>3</v>
      </c>
      <c r="C125" t="s">
        <v>358</v>
      </c>
      <c r="D125">
        <v>579</v>
      </c>
      <c r="E125" t="s">
        <v>420</v>
      </c>
      <c r="F125" s="2">
        <v>42659</v>
      </c>
      <c r="G125">
        <v>49</v>
      </c>
      <c r="H125">
        <v>38</v>
      </c>
      <c r="I125" t="str">
        <f>IFERROR(VLOOKUP($C125,Sheet2!$A$2:$C$397,2,FALSE),"C")</f>
        <v>A</v>
      </c>
      <c r="J125">
        <f>IFERROR(VLOOKUP($C125,Sheet2!$A$2:$C$397,3,FALSE),0)</f>
        <v>0.2</v>
      </c>
      <c r="K125">
        <f>VLOOKUP($I125,Sheet2!$F$4:$G$16,2,FALSE)</f>
        <v>4</v>
      </c>
      <c r="L125">
        <f t="shared" si="7"/>
        <v>49.1</v>
      </c>
      <c r="M125">
        <f t="shared" si="8"/>
        <v>37.9</v>
      </c>
      <c r="N125">
        <f t="shared" si="9"/>
        <v>11.200000000000003</v>
      </c>
      <c r="O125" t="str">
        <f t="shared" si="10"/>
        <v>MN03_2016</v>
      </c>
      <c r="P125" t="str">
        <f t="shared" si="11"/>
        <v>03</v>
      </c>
      <c r="Q125">
        <f t="shared" si="12"/>
        <v>2016</v>
      </c>
      <c r="R125" t="str">
        <f t="shared" si="13"/>
        <v/>
      </c>
    </row>
    <row r="126" spans="1:18" x14ac:dyDescent="0.3">
      <c r="A126" t="s">
        <v>2134</v>
      </c>
      <c r="B126">
        <v>1</v>
      </c>
      <c r="C126" t="s">
        <v>364</v>
      </c>
      <c r="D126">
        <v>661</v>
      </c>
      <c r="E126" t="s">
        <v>420</v>
      </c>
      <c r="F126" s="2">
        <v>42647</v>
      </c>
      <c r="G126">
        <v>53</v>
      </c>
      <c r="H126">
        <v>38</v>
      </c>
      <c r="I126" t="str">
        <f>IFERROR(VLOOKUP($C126,Sheet2!$A$2:$C$397,2,FALSE),"C")</f>
        <v>A</v>
      </c>
      <c r="J126">
        <f>IFERROR(VLOOKUP($C126,Sheet2!$A$2:$C$397,3,FALSE),0)</f>
        <v>0.4</v>
      </c>
      <c r="K126">
        <f>VLOOKUP($I126,Sheet2!$F$4:$G$16,2,FALSE)</f>
        <v>4</v>
      </c>
      <c r="L126">
        <f t="shared" si="7"/>
        <v>53.2</v>
      </c>
      <c r="M126">
        <f t="shared" si="8"/>
        <v>37.799999999999997</v>
      </c>
      <c r="N126">
        <f t="shared" si="9"/>
        <v>15.400000000000006</v>
      </c>
      <c r="O126" t="str">
        <f t="shared" si="10"/>
        <v>NY01_2016</v>
      </c>
      <c r="P126" t="str">
        <f t="shared" si="11"/>
        <v>01</v>
      </c>
      <c r="Q126">
        <f t="shared" si="12"/>
        <v>2016</v>
      </c>
      <c r="R126" t="str">
        <f t="shared" si="13"/>
        <v/>
      </c>
    </row>
    <row r="127" spans="1:18" x14ac:dyDescent="0.3">
      <c r="A127" t="s">
        <v>2146</v>
      </c>
      <c r="B127">
        <v>1</v>
      </c>
      <c r="C127" t="s">
        <v>402</v>
      </c>
      <c r="D127">
        <v>590</v>
      </c>
      <c r="E127" t="s">
        <v>420</v>
      </c>
      <c r="F127" s="2">
        <v>42653</v>
      </c>
      <c r="G127">
        <v>50</v>
      </c>
      <c r="H127">
        <v>31</v>
      </c>
      <c r="I127" t="str">
        <f>IFERROR(VLOOKUP($C127,Sheet2!$A$2:$C$397,2,FALSE),"C")</f>
        <v>B+</v>
      </c>
      <c r="J127">
        <f>IFERROR(VLOOKUP($C127,Sheet2!$A$2:$C$397,3,FALSE),0)</f>
        <v>0.55918919</v>
      </c>
      <c r="K127">
        <f>VLOOKUP($I127,Sheet2!$F$4:$G$16,2,FALSE)</f>
        <v>3.3</v>
      </c>
      <c r="L127">
        <f t="shared" si="7"/>
        <v>50.279594594999999</v>
      </c>
      <c r="M127">
        <f t="shared" si="8"/>
        <v>30.720405405000001</v>
      </c>
      <c r="N127">
        <f t="shared" si="9"/>
        <v>19.559189189999998</v>
      </c>
      <c r="O127" t="str">
        <f t="shared" si="10"/>
        <v>MT01_2016</v>
      </c>
      <c r="P127" t="str">
        <f t="shared" si="11"/>
        <v>01</v>
      </c>
      <c r="Q127">
        <f t="shared" si="12"/>
        <v>2016</v>
      </c>
      <c r="R127" t="str">
        <f t="shared" si="13"/>
        <v/>
      </c>
    </row>
    <row r="128" spans="1:18" x14ac:dyDescent="0.3">
      <c r="A128" t="s">
        <v>2132</v>
      </c>
      <c r="B128">
        <v>8</v>
      </c>
      <c r="C128" t="s">
        <v>293</v>
      </c>
      <c r="D128">
        <v>1010</v>
      </c>
      <c r="E128" t="s">
        <v>420</v>
      </c>
      <c r="F128" s="2">
        <v>41210</v>
      </c>
      <c r="G128">
        <v>45</v>
      </c>
      <c r="H128">
        <v>55</v>
      </c>
      <c r="I128" t="str">
        <f>IFERROR(VLOOKUP($C128,Sheet2!$A$2:$C$397,2,FALSE),"C")</f>
        <v>C</v>
      </c>
      <c r="J128">
        <f>IFERROR(VLOOKUP($C128,Sheet2!$A$2:$C$397,3,FALSE),0)</f>
        <v>-0.91666667000000002</v>
      </c>
      <c r="K128">
        <f>VLOOKUP($I128,Sheet2!$F$4:$G$16,2,FALSE)</f>
        <v>2</v>
      </c>
      <c r="L128">
        <f t="shared" si="7"/>
        <v>44.541666665000001</v>
      </c>
      <c r="M128">
        <f t="shared" si="8"/>
        <v>55.458333334999999</v>
      </c>
      <c r="N128">
        <f t="shared" si="9"/>
        <v>-10.916666669999998</v>
      </c>
      <c r="O128" t="str">
        <f t="shared" si="10"/>
        <v>IL08_2012</v>
      </c>
      <c r="P128" t="str">
        <f t="shared" si="11"/>
        <v>08</v>
      </c>
      <c r="Q128">
        <f t="shared" si="12"/>
        <v>2012</v>
      </c>
      <c r="R128" t="str">
        <f t="shared" si="13"/>
        <v/>
      </c>
    </row>
    <row r="129" spans="1:18" x14ac:dyDescent="0.3">
      <c r="A129" t="s">
        <v>2132</v>
      </c>
      <c r="B129">
        <v>8</v>
      </c>
      <c r="C129" t="s">
        <v>2151</v>
      </c>
      <c r="D129">
        <v>600</v>
      </c>
      <c r="E129" t="s">
        <v>420</v>
      </c>
      <c r="F129" s="2">
        <v>41206</v>
      </c>
      <c r="G129">
        <v>40</v>
      </c>
      <c r="H129">
        <v>50</v>
      </c>
      <c r="I129" t="str">
        <f>IFERROR(VLOOKUP($C129,Sheet2!$A$2:$C$397,2,FALSE),"C")</f>
        <v>C</v>
      </c>
      <c r="J129">
        <f>IFERROR(VLOOKUP($C129,Sheet2!$A$2:$C$397,3,FALSE),0)</f>
        <v>0</v>
      </c>
      <c r="K129">
        <f>VLOOKUP($I129,Sheet2!$F$4:$G$16,2,FALSE)</f>
        <v>2</v>
      </c>
      <c r="L129">
        <f t="shared" si="7"/>
        <v>40</v>
      </c>
      <c r="M129">
        <f t="shared" si="8"/>
        <v>50</v>
      </c>
      <c r="N129">
        <f t="shared" si="9"/>
        <v>-10</v>
      </c>
      <c r="O129" t="str">
        <f t="shared" si="10"/>
        <v>IL08_2012</v>
      </c>
      <c r="P129" t="str">
        <f t="shared" si="11"/>
        <v>08</v>
      </c>
      <c r="Q129">
        <f t="shared" si="12"/>
        <v>2012</v>
      </c>
      <c r="R129" t="str">
        <f t="shared" si="13"/>
        <v/>
      </c>
    </row>
    <row r="130" spans="1:18" x14ac:dyDescent="0.3">
      <c r="A130" t="s">
        <v>2132</v>
      </c>
      <c r="B130">
        <v>8</v>
      </c>
      <c r="C130" t="s">
        <v>293</v>
      </c>
      <c r="D130">
        <v>1158</v>
      </c>
      <c r="E130" t="s">
        <v>420</v>
      </c>
      <c r="F130" s="2">
        <v>41191</v>
      </c>
      <c r="G130">
        <v>48</v>
      </c>
      <c r="H130">
        <v>45</v>
      </c>
      <c r="I130" t="str">
        <f>IFERROR(VLOOKUP($C130,Sheet2!$A$2:$C$397,2,FALSE),"C")</f>
        <v>C</v>
      </c>
      <c r="J130">
        <f>IFERROR(VLOOKUP($C130,Sheet2!$A$2:$C$397,3,FALSE),0)</f>
        <v>-0.91666667000000002</v>
      </c>
      <c r="K130">
        <f>VLOOKUP($I130,Sheet2!$F$4:$G$16,2,FALSE)</f>
        <v>2</v>
      </c>
      <c r="L130">
        <f t="shared" si="7"/>
        <v>47.541666665000001</v>
      </c>
      <c r="M130">
        <f t="shared" si="8"/>
        <v>45.458333334999999</v>
      </c>
      <c r="N130">
        <f t="shared" si="9"/>
        <v>2.0833333300000021</v>
      </c>
      <c r="O130" t="str">
        <f t="shared" si="10"/>
        <v>IL08_2012</v>
      </c>
      <c r="P130" t="str">
        <f t="shared" si="11"/>
        <v>08</v>
      </c>
      <c r="Q130">
        <f t="shared" si="12"/>
        <v>2012</v>
      </c>
      <c r="R130" t="str">
        <f t="shared" si="13"/>
        <v/>
      </c>
    </row>
    <row r="131" spans="1:18" x14ac:dyDescent="0.3">
      <c r="A131" t="s">
        <v>2132</v>
      </c>
      <c r="B131">
        <v>8</v>
      </c>
      <c r="C131" t="s">
        <v>14</v>
      </c>
      <c r="D131">
        <v>508</v>
      </c>
      <c r="E131" t="s">
        <v>420</v>
      </c>
      <c r="F131" s="2">
        <v>41172</v>
      </c>
      <c r="G131">
        <v>38</v>
      </c>
      <c r="H131">
        <v>52</v>
      </c>
      <c r="I131" t="str">
        <f>IFERROR(VLOOKUP($C131,Sheet2!$A$2:$C$397,2,FALSE),"C")</f>
        <v>B</v>
      </c>
      <c r="J131">
        <f>IFERROR(VLOOKUP($C131,Sheet2!$A$2:$C$397,3,FALSE),0)</f>
        <v>0.26406832000000002</v>
      </c>
      <c r="K131">
        <f>VLOOKUP($I131,Sheet2!$F$4:$G$16,2,FALSE)</f>
        <v>3</v>
      </c>
      <c r="L131">
        <f t="shared" si="7"/>
        <v>38.132034160000003</v>
      </c>
      <c r="M131">
        <f t="shared" si="8"/>
        <v>51.867965839999997</v>
      </c>
      <c r="N131">
        <f t="shared" si="9"/>
        <v>-13.735931679999993</v>
      </c>
      <c r="O131" t="str">
        <f t="shared" si="10"/>
        <v>IL08_2012</v>
      </c>
      <c r="P131" t="str">
        <f t="shared" si="11"/>
        <v>08</v>
      </c>
      <c r="Q131">
        <f t="shared" si="12"/>
        <v>2012</v>
      </c>
      <c r="R131" t="str">
        <f t="shared" si="13"/>
        <v/>
      </c>
    </row>
    <row r="132" spans="1:18" x14ac:dyDescent="0.3">
      <c r="A132" t="s">
        <v>2152</v>
      </c>
      <c r="B132">
        <v>6</v>
      </c>
      <c r="C132" t="s">
        <v>2153</v>
      </c>
      <c r="D132">
        <v>610</v>
      </c>
      <c r="E132" t="s">
        <v>420</v>
      </c>
      <c r="F132" s="2">
        <v>41207</v>
      </c>
      <c r="G132">
        <v>41</v>
      </c>
      <c r="H132">
        <v>42</v>
      </c>
      <c r="I132" t="str">
        <f>IFERROR(VLOOKUP($C132,Sheet2!$A$2:$C$397,2,FALSE),"C")</f>
        <v>C</v>
      </c>
      <c r="J132">
        <f>IFERROR(VLOOKUP($C132,Sheet2!$A$2:$C$397,3,FALSE),0)</f>
        <v>0</v>
      </c>
      <c r="K132">
        <f>VLOOKUP($I132,Sheet2!$F$4:$G$16,2,FALSE)</f>
        <v>2</v>
      </c>
      <c r="L132">
        <f t="shared" si="7"/>
        <v>41</v>
      </c>
      <c r="M132">
        <f t="shared" si="8"/>
        <v>42</v>
      </c>
      <c r="N132">
        <f t="shared" si="9"/>
        <v>-1</v>
      </c>
      <c r="O132" t="str">
        <f t="shared" si="10"/>
        <v>MD06_2012</v>
      </c>
      <c r="P132" t="str">
        <f t="shared" si="11"/>
        <v>06</v>
      </c>
      <c r="Q132">
        <f t="shared" si="12"/>
        <v>2012</v>
      </c>
      <c r="R132" t="str">
        <f t="shared" si="13"/>
        <v/>
      </c>
    </row>
    <row r="133" spans="1:18" x14ac:dyDescent="0.3">
      <c r="A133" t="s">
        <v>2132</v>
      </c>
      <c r="B133">
        <v>11</v>
      </c>
      <c r="C133" t="s">
        <v>293</v>
      </c>
      <c r="D133">
        <v>1303</v>
      </c>
      <c r="E133" t="s">
        <v>420</v>
      </c>
      <c r="F133" s="2">
        <v>41210</v>
      </c>
      <c r="G133">
        <v>50</v>
      </c>
      <c r="H133">
        <v>50</v>
      </c>
      <c r="I133" t="str">
        <f>IFERROR(VLOOKUP($C133,Sheet2!$A$2:$C$397,2,FALSE),"C")</f>
        <v>C</v>
      </c>
      <c r="J133">
        <f>IFERROR(VLOOKUP($C133,Sheet2!$A$2:$C$397,3,FALSE),0)</f>
        <v>-0.91666667000000002</v>
      </c>
      <c r="K133">
        <f>VLOOKUP($I133,Sheet2!$F$4:$G$16,2,FALSE)</f>
        <v>2</v>
      </c>
      <c r="L133">
        <f t="shared" ref="L133:L196" si="21">G133+(J133/2)</f>
        <v>49.541666665000001</v>
      </c>
      <c r="M133">
        <f t="shared" ref="M133:M196" si="22">H133-(J133/2)</f>
        <v>50.458333334999999</v>
      </c>
      <c r="N133">
        <f t="shared" ref="N133:N196" si="23">L133-M133</f>
        <v>-0.91666666999999791</v>
      </c>
      <c r="O133" t="str">
        <f t="shared" ref="O133:O196" si="24">A133&amp;P133&amp;R133&amp;"_"&amp;Q133</f>
        <v>IL11_2012</v>
      </c>
      <c r="P133" t="str">
        <f t="shared" ref="P133:P196" si="25">TEXT(B133,"00")</f>
        <v>11</v>
      </c>
      <c r="Q133">
        <f t="shared" ref="Q133:Q196" si="26">YEAR(F133)</f>
        <v>2012</v>
      </c>
      <c r="R133" t="str">
        <f t="shared" ref="R133:R196" si="27">IF(AND(OR(Q133=2014,Q133=2012),OR(A133="NC",A133="FL")),"r",IF(AND(OR(Q133=2014,Q133=2012),OR(A133="PA")),"r",IF(Q133&lt;=2010,"o","")))</f>
        <v/>
      </c>
    </row>
    <row r="134" spans="1:18" x14ac:dyDescent="0.3">
      <c r="A134" t="s">
        <v>2132</v>
      </c>
      <c r="B134">
        <v>11</v>
      </c>
      <c r="C134" t="s">
        <v>293</v>
      </c>
      <c r="D134">
        <v>1253</v>
      </c>
      <c r="E134" t="s">
        <v>420</v>
      </c>
      <c r="F134" s="2">
        <v>41192</v>
      </c>
      <c r="G134">
        <v>46</v>
      </c>
      <c r="H134">
        <v>44</v>
      </c>
      <c r="I134" t="str">
        <f>IFERROR(VLOOKUP($C134,Sheet2!$A$2:$C$397,2,FALSE),"C")</f>
        <v>C</v>
      </c>
      <c r="J134">
        <f>IFERROR(VLOOKUP($C134,Sheet2!$A$2:$C$397,3,FALSE),0)</f>
        <v>-0.91666667000000002</v>
      </c>
      <c r="K134">
        <f>VLOOKUP($I134,Sheet2!$F$4:$G$16,2,FALSE)</f>
        <v>2</v>
      </c>
      <c r="L134">
        <f t="shared" si="21"/>
        <v>45.541666665000001</v>
      </c>
      <c r="M134">
        <f t="shared" si="22"/>
        <v>44.458333334999999</v>
      </c>
      <c r="N134">
        <f t="shared" si="23"/>
        <v>1.0833333300000021</v>
      </c>
      <c r="O134" t="str">
        <f t="shared" si="24"/>
        <v>IL11_2012</v>
      </c>
      <c r="P134" t="str">
        <f t="shared" si="25"/>
        <v>11</v>
      </c>
      <c r="Q134">
        <f t="shared" si="26"/>
        <v>2012</v>
      </c>
      <c r="R134" t="str">
        <f t="shared" si="27"/>
        <v/>
      </c>
    </row>
    <row r="135" spans="1:18" x14ac:dyDescent="0.3">
      <c r="A135" t="s">
        <v>2134</v>
      </c>
      <c r="B135">
        <v>24</v>
      </c>
      <c r="C135" t="s">
        <v>364</v>
      </c>
      <c r="D135">
        <v>670</v>
      </c>
      <c r="E135" t="s">
        <v>420</v>
      </c>
      <c r="F135" s="2">
        <v>41215</v>
      </c>
      <c r="G135">
        <v>44</v>
      </c>
      <c r="H135">
        <v>44</v>
      </c>
      <c r="I135" t="str">
        <f>IFERROR(VLOOKUP($C135,Sheet2!$A$2:$C$397,2,FALSE),"C")</f>
        <v>A</v>
      </c>
      <c r="J135">
        <f>IFERROR(VLOOKUP($C135,Sheet2!$A$2:$C$397,3,FALSE),0)</f>
        <v>0.4</v>
      </c>
      <c r="K135">
        <f>VLOOKUP($I135,Sheet2!$F$4:$G$16,2,FALSE)</f>
        <v>4</v>
      </c>
      <c r="L135">
        <f t="shared" si="21"/>
        <v>44.2</v>
      </c>
      <c r="M135">
        <f t="shared" si="22"/>
        <v>43.8</v>
      </c>
      <c r="N135">
        <f t="shared" si="23"/>
        <v>0.40000000000000568</v>
      </c>
      <c r="O135" t="str">
        <f t="shared" si="24"/>
        <v>NY24_2012</v>
      </c>
      <c r="P135" t="str">
        <f t="shared" si="25"/>
        <v>24</v>
      </c>
      <c r="Q135">
        <f t="shared" si="26"/>
        <v>2012</v>
      </c>
      <c r="R135" t="str">
        <f t="shared" si="27"/>
        <v/>
      </c>
    </row>
    <row r="136" spans="1:18" x14ac:dyDescent="0.3">
      <c r="A136" t="s">
        <v>2134</v>
      </c>
      <c r="B136">
        <v>24</v>
      </c>
      <c r="C136" t="s">
        <v>364</v>
      </c>
      <c r="D136">
        <v>625</v>
      </c>
      <c r="E136" t="s">
        <v>420</v>
      </c>
      <c r="F136" s="2">
        <v>41162</v>
      </c>
      <c r="G136">
        <v>43</v>
      </c>
      <c r="H136">
        <v>43</v>
      </c>
      <c r="I136" t="str">
        <f>IFERROR(VLOOKUP($C136,Sheet2!$A$2:$C$397,2,FALSE),"C")</f>
        <v>A</v>
      </c>
      <c r="J136">
        <f>IFERROR(VLOOKUP($C136,Sheet2!$A$2:$C$397,3,FALSE),0)</f>
        <v>0.4</v>
      </c>
      <c r="K136">
        <f>VLOOKUP($I136,Sheet2!$F$4:$G$16,2,FALSE)</f>
        <v>4</v>
      </c>
      <c r="L136">
        <f t="shared" si="21"/>
        <v>43.2</v>
      </c>
      <c r="M136">
        <f t="shared" si="22"/>
        <v>42.8</v>
      </c>
      <c r="N136">
        <f t="shared" si="23"/>
        <v>0.40000000000000568</v>
      </c>
      <c r="O136" t="str">
        <f t="shared" si="24"/>
        <v>NY24_2012</v>
      </c>
      <c r="P136" t="str">
        <f t="shared" si="25"/>
        <v>24</v>
      </c>
      <c r="Q136">
        <f t="shared" si="26"/>
        <v>2012</v>
      </c>
      <c r="R136" t="str">
        <f t="shared" si="27"/>
        <v/>
      </c>
    </row>
    <row r="137" spans="1:18" x14ac:dyDescent="0.3">
      <c r="A137" t="s">
        <v>2154</v>
      </c>
      <c r="B137">
        <v>1</v>
      </c>
      <c r="C137" t="s">
        <v>358</v>
      </c>
      <c r="D137">
        <v>610</v>
      </c>
      <c r="E137" t="s">
        <v>420</v>
      </c>
      <c r="F137" s="2">
        <v>41203</v>
      </c>
      <c r="G137">
        <v>44</v>
      </c>
      <c r="H137">
        <v>47</v>
      </c>
      <c r="I137" t="str">
        <f>IFERROR(VLOOKUP($C137,Sheet2!$A$2:$C$397,2,FALSE),"C")</f>
        <v>A</v>
      </c>
      <c r="J137">
        <f>IFERROR(VLOOKUP($C137,Sheet2!$A$2:$C$397,3,FALSE),0)</f>
        <v>0.2</v>
      </c>
      <c r="K137">
        <f>VLOOKUP($I137,Sheet2!$F$4:$G$16,2,FALSE)</f>
        <v>4</v>
      </c>
      <c r="L137">
        <f t="shared" si="21"/>
        <v>44.1</v>
      </c>
      <c r="M137">
        <f t="shared" si="22"/>
        <v>46.9</v>
      </c>
      <c r="N137">
        <f t="shared" si="23"/>
        <v>-2.7999999999999972</v>
      </c>
      <c r="O137" t="str">
        <f t="shared" si="24"/>
        <v>WA01_2012</v>
      </c>
      <c r="P137" t="str">
        <f t="shared" si="25"/>
        <v>01</v>
      </c>
      <c r="Q137">
        <f t="shared" si="26"/>
        <v>2012</v>
      </c>
      <c r="R137" t="str">
        <f t="shared" si="27"/>
        <v/>
      </c>
    </row>
    <row r="138" spans="1:18" x14ac:dyDescent="0.3">
      <c r="A138" t="s">
        <v>2154</v>
      </c>
      <c r="B138">
        <v>1</v>
      </c>
      <c r="C138" t="s">
        <v>358</v>
      </c>
      <c r="D138">
        <v>593</v>
      </c>
      <c r="E138" t="s">
        <v>420</v>
      </c>
      <c r="F138" s="2">
        <v>41167</v>
      </c>
      <c r="G138">
        <v>46</v>
      </c>
      <c r="H138">
        <v>42</v>
      </c>
      <c r="I138" t="str">
        <f>IFERROR(VLOOKUP($C138,Sheet2!$A$2:$C$397,2,FALSE),"C")</f>
        <v>A</v>
      </c>
      <c r="J138">
        <f>IFERROR(VLOOKUP($C138,Sheet2!$A$2:$C$397,3,FALSE),0)</f>
        <v>0.2</v>
      </c>
      <c r="K138">
        <f>VLOOKUP($I138,Sheet2!$F$4:$G$16,2,FALSE)</f>
        <v>4</v>
      </c>
      <c r="L138">
        <f t="shared" si="21"/>
        <v>46.1</v>
      </c>
      <c r="M138">
        <f t="shared" si="22"/>
        <v>41.9</v>
      </c>
      <c r="N138">
        <f t="shared" si="23"/>
        <v>4.2000000000000028</v>
      </c>
      <c r="O138" t="str">
        <f t="shared" si="24"/>
        <v>WA01_2012</v>
      </c>
      <c r="P138" t="str">
        <f t="shared" si="25"/>
        <v>01</v>
      </c>
      <c r="Q138">
        <f t="shared" si="26"/>
        <v>2012</v>
      </c>
      <c r="R138" t="str">
        <f t="shared" si="27"/>
        <v/>
      </c>
    </row>
    <row r="139" spans="1:18" x14ac:dyDescent="0.3">
      <c r="A139" t="s">
        <v>2154</v>
      </c>
      <c r="B139">
        <v>1</v>
      </c>
      <c r="C139" t="s">
        <v>358</v>
      </c>
      <c r="D139">
        <v>661</v>
      </c>
      <c r="E139" t="s">
        <v>431</v>
      </c>
      <c r="F139" s="2">
        <v>41059</v>
      </c>
      <c r="G139">
        <v>49</v>
      </c>
      <c r="H139">
        <v>32</v>
      </c>
      <c r="I139" t="str">
        <f>IFERROR(VLOOKUP($C139,Sheet2!$A$2:$C$397,2,FALSE),"C")</f>
        <v>A</v>
      </c>
      <c r="J139">
        <f>IFERROR(VLOOKUP($C139,Sheet2!$A$2:$C$397,3,FALSE),0)</f>
        <v>0.2</v>
      </c>
      <c r="K139">
        <f>VLOOKUP($I139,Sheet2!$F$4:$G$16,2,FALSE)</f>
        <v>4</v>
      </c>
      <c r="L139">
        <f t="shared" si="21"/>
        <v>49.1</v>
      </c>
      <c r="M139">
        <f t="shared" si="22"/>
        <v>31.9</v>
      </c>
      <c r="N139">
        <f t="shared" si="23"/>
        <v>17.200000000000003</v>
      </c>
      <c r="O139" t="str">
        <f t="shared" si="24"/>
        <v>WA01_2012</v>
      </c>
      <c r="P139" t="str">
        <f t="shared" si="25"/>
        <v>01</v>
      </c>
      <c r="Q139">
        <f t="shared" si="26"/>
        <v>2012</v>
      </c>
      <c r="R139" t="str">
        <f t="shared" si="27"/>
        <v/>
      </c>
    </row>
    <row r="140" spans="1:18" x14ac:dyDescent="0.3">
      <c r="A140" t="s">
        <v>2141</v>
      </c>
      <c r="B140">
        <v>22</v>
      </c>
      <c r="C140" t="s">
        <v>14</v>
      </c>
      <c r="D140">
        <v>500</v>
      </c>
      <c r="E140" t="s">
        <v>420</v>
      </c>
      <c r="F140" s="2">
        <v>41198</v>
      </c>
      <c r="G140">
        <v>44</v>
      </c>
      <c r="H140">
        <v>47</v>
      </c>
      <c r="I140" t="str">
        <f>IFERROR(VLOOKUP($C140,Sheet2!$A$2:$C$397,2,FALSE),"C")</f>
        <v>B</v>
      </c>
      <c r="J140">
        <f>IFERROR(VLOOKUP($C140,Sheet2!$A$2:$C$397,3,FALSE),0)</f>
        <v>0.26406832000000002</v>
      </c>
      <c r="K140">
        <f>VLOOKUP($I140,Sheet2!$F$4:$G$16,2,FALSE)</f>
        <v>3</v>
      </c>
      <c r="L140">
        <f t="shared" si="21"/>
        <v>44.132034160000003</v>
      </c>
      <c r="M140">
        <f t="shared" si="22"/>
        <v>46.867965839999997</v>
      </c>
      <c r="N140">
        <f t="shared" si="23"/>
        <v>-2.7359316799999931</v>
      </c>
      <c r="O140" t="str">
        <f t="shared" si="24"/>
        <v>FL22r_2012</v>
      </c>
      <c r="P140" t="str">
        <f t="shared" si="25"/>
        <v>22</v>
      </c>
      <c r="Q140">
        <f t="shared" si="26"/>
        <v>2012</v>
      </c>
      <c r="R140" t="str">
        <f t="shared" si="27"/>
        <v>r</v>
      </c>
    </row>
    <row r="141" spans="1:18" x14ac:dyDescent="0.3">
      <c r="A141" t="s">
        <v>2141</v>
      </c>
      <c r="B141">
        <v>22</v>
      </c>
      <c r="C141" t="s">
        <v>2155</v>
      </c>
      <c r="D141">
        <v>750</v>
      </c>
      <c r="E141" t="s">
        <v>420</v>
      </c>
      <c r="F141" s="2">
        <v>41198</v>
      </c>
      <c r="G141">
        <v>47</v>
      </c>
      <c r="H141">
        <v>47</v>
      </c>
      <c r="I141" t="str">
        <f>IFERROR(VLOOKUP($C141,Sheet2!$A$2:$C$397,2,FALSE),"C")</f>
        <v>C</v>
      </c>
      <c r="J141">
        <f>IFERROR(VLOOKUP($C141,Sheet2!$A$2:$C$397,3,FALSE),0)</f>
        <v>0</v>
      </c>
      <c r="K141">
        <f>VLOOKUP($I141,Sheet2!$F$4:$G$16,2,FALSE)</f>
        <v>2</v>
      </c>
      <c r="L141">
        <f t="shared" si="21"/>
        <v>47</v>
      </c>
      <c r="M141">
        <f t="shared" si="22"/>
        <v>47</v>
      </c>
      <c r="N141">
        <f t="shared" si="23"/>
        <v>0</v>
      </c>
      <c r="O141" t="str">
        <f t="shared" si="24"/>
        <v>FL22r_2012</v>
      </c>
      <c r="P141" t="str">
        <f t="shared" si="25"/>
        <v>22</v>
      </c>
      <c r="Q141">
        <f t="shared" si="26"/>
        <v>2012</v>
      </c>
      <c r="R141" t="str">
        <f t="shared" si="27"/>
        <v>r</v>
      </c>
    </row>
    <row r="142" spans="1:18" x14ac:dyDescent="0.3">
      <c r="A142" t="s">
        <v>2137</v>
      </c>
      <c r="B142">
        <v>2</v>
      </c>
      <c r="C142" t="s">
        <v>279</v>
      </c>
      <c r="D142">
        <v>436</v>
      </c>
      <c r="E142" t="s">
        <v>420</v>
      </c>
      <c r="F142" s="2">
        <v>41216</v>
      </c>
      <c r="G142">
        <v>45.6</v>
      </c>
      <c r="H142">
        <v>49.6</v>
      </c>
      <c r="I142" t="str">
        <f>IFERROR(VLOOKUP($C142,Sheet2!$A$2:$C$397,2,FALSE),"C")</f>
        <v>C</v>
      </c>
      <c r="J142">
        <f>IFERROR(VLOOKUP($C142,Sheet2!$A$2:$C$397,3,FALSE),0)</f>
        <v>0.32945945999999998</v>
      </c>
      <c r="K142">
        <f>VLOOKUP($I142,Sheet2!$F$4:$G$16,2,FALSE)</f>
        <v>2</v>
      </c>
      <c r="L142">
        <f t="shared" si="21"/>
        <v>45.764729729999999</v>
      </c>
      <c r="M142">
        <f t="shared" si="22"/>
        <v>49.435270270000004</v>
      </c>
      <c r="N142">
        <f t="shared" si="23"/>
        <v>-3.6705405400000046</v>
      </c>
      <c r="O142" t="str">
        <f t="shared" si="24"/>
        <v>ME02_2012</v>
      </c>
      <c r="P142" t="str">
        <f t="shared" si="25"/>
        <v>02</v>
      </c>
      <c r="Q142">
        <f t="shared" si="26"/>
        <v>2012</v>
      </c>
      <c r="R142" t="str">
        <f t="shared" si="27"/>
        <v/>
      </c>
    </row>
    <row r="143" spans="1:18" x14ac:dyDescent="0.3">
      <c r="A143" t="s">
        <v>2137</v>
      </c>
      <c r="B143">
        <v>1</v>
      </c>
      <c r="C143" t="s">
        <v>279</v>
      </c>
      <c r="D143">
        <v>469</v>
      </c>
      <c r="E143" t="s">
        <v>420</v>
      </c>
      <c r="F143" s="2">
        <v>41216</v>
      </c>
      <c r="G143">
        <v>34.200000000000003</v>
      </c>
      <c r="H143">
        <v>61.5</v>
      </c>
      <c r="I143" t="str">
        <f>IFERROR(VLOOKUP($C143,Sheet2!$A$2:$C$397,2,FALSE),"C")</f>
        <v>C</v>
      </c>
      <c r="J143">
        <f>IFERROR(VLOOKUP($C143,Sheet2!$A$2:$C$397,3,FALSE),0)</f>
        <v>0.32945945999999998</v>
      </c>
      <c r="K143">
        <f>VLOOKUP($I143,Sheet2!$F$4:$G$16,2,FALSE)</f>
        <v>2</v>
      </c>
      <c r="L143">
        <f t="shared" si="21"/>
        <v>34.364729730000001</v>
      </c>
      <c r="M143">
        <f t="shared" si="22"/>
        <v>61.335270270000002</v>
      </c>
      <c r="N143">
        <f t="shared" si="23"/>
        <v>-26.970540540000002</v>
      </c>
      <c r="O143" t="str">
        <f t="shared" si="24"/>
        <v>ME01_2012</v>
      </c>
      <c r="P143" t="str">
        <f t="shared" si="25"/>
        <v>01</v>
      </c>
      <c r="Q143">
        <f t="shared" si="26"/>
        <v>2012</v>
      </c>
      <c r="R143" t="str">
        <f t="shared" si="27"/>
        <v/>
      </c>
    </row>
    <row r="144" spans="1:18" x14ac:dyDescent="0.3">
      <c r="A144" t="s">
        <v>2137</v>
      </c>
      <c r="B144">
        <v>2</v>
      </c>
      <c r="C144" t="s">
        <v>296</v>
      </c>
      <c r="D144">
        <v>306</v>
      </c>
      <c r="E144" t="s">
        <v>420</v>
      </c>
      <c r="F144" s="2">
        <v>41213</v>
      </c>
      <c r="G144">
        <v>36</v>
      </c>
      <c r="H144">
        <v>55</v>
      </c>
      <c r="I144" t="str">
        <f>IFERROR(VLOOKUP($C144,Sheet2!$A$2:$C$397,2,FALSE),"C")</f>
        <v>C</v>
      </c>
      <c r="J144">
        <f>IFERROR(VLOOKUP($C144,Sheet2!$A$2:$C$397,3,FALSE),0)</f>
        <v>0.29799999999999999</v>
      </c>
      <c r="K144">
        <f>VLOOKUP($I144,Sheet2!$F$4:$G$16,2,FALSE)</f>
        <v>2</v>
      </c>
      <c r="L144">
        <f t="shared" si="21"/>
        <v>36.149000000000001</v>
      </c>
      <c r="M144">
        <f t="shared" si="22"/>
        <v>54.850999999999999</v>
      </c>
      <c r="N144">
        <f t="shared" si="23"/>
        <v>-18.701999999999998</v>
      </c>
      <c r="O144" t="str">
        <f t="shared" si="24"/>
        <v>ME02_2012</v>
      </c>
      <c r="P144" t="str">
        <f t="shared" si="25"/>
        <v>02</v>
      </c>
      <c r="Q144">
        <f t="shared" si="26"/>
        <v>2012</v>
      </c>
      <c r="R144" t="str">
        <f t="shared" si="27"/>
        <v/>
      </c>
    </row>
    <row r="145" spans="1:18" x14ac:dyDescent="0.3">
      <c r="A145" t="s">
        <v>2137</v>
      </c>
      <c r="B145">
        <v>2</v>
      </c>
      <c r="C145" t="s">
        <v>409</v>
      </c>
      <c r="D145">
        <v>202</v>
      </c>
      <c r="E145" t="s">
        <v>420</v>
      </c>
      <c r="F145" s="2">
        <v>41180</v>
      </c>
      <c r="G145">
        <v>32</v>
      </c>
      <c r="H145">
        <v>52</v>
      </c>
      <c r="I145" t="str">
        <f>IFERROR(VLOOKUP($C145,Sheet2!$A$2:$C$397,2,FALSE),"C")</f>
        <v>B+</v>
      </c>
      <c r="J145">
        <f>IFERROR(VLOOKUP($C145,Sheet2!$A$2:$C$397,3,FALSE),0)</f>
        <v>0.91711111000000001</v>
      </c>
      <c r="K145">
        <f>VLOOKUP($I145,Sheet2!$F$4:$G$16,2,FALSE)</f>
        <v>3.3</v>
      </c>
      <c r="L145">
        <f t="shared" si="21"/>
        <v>32.458555554999997</v>
      </c>
      <c r="M145">
        <f t="shared" si="22"/>
        <v>51.541444445000003</v>
      </c>
      <c r="N145">
        <f t="shared" si="23"/>
        <v>-19.082888890000007</v>
      </c>
      <c r="O145" t="str">
        <f t="shared" si="24"/>
        <v>ME02_2012</v>
      </c>
      <c r="P145" t="str">
        <f t="shared" si="25"/>
        <v>02</v>
      </c>
      <c r="Q145">
        <f t="shared" si="26"/>
        <v>2012</v>
      </c>
      <c r="R145" t="str">
        <f t="shared" si="27"/>
        <v/>
      </c>
    </row>
    <row r="146" spans="1:18" x14ac:dyDescent="0.3">
      <c r="A146" t="s">
        <v>2137</v>
      </c>
      <c r="B146">
        <v>2</v>
      </c>
      <c r="C146" t="s">
        <v>279</v>
      </c>
      <c r="D146">
        <v>410</v>
      </c>
      <c r="E146" t="s">
        <v>420</v>
      </c>
      <c r="F146" s="2">
        <v>41169</v>
      </c>
      <c r="G146">
        <v>37.4</v>
      </c>
      <c r="H146">
        <v>55.9</v>
      </c>
      <c r="I146" t="str">
        <f>IFERROR(VLOOKUP($C146,Sheet2!$A$2:$C$397,2,FALSE),"C")</f>
        <v>C</v>
      </c>
      <c r="J146">
        <f>IFERROR(VLOOKUP($C146,Sheet2!$A$2:$C$397,3,FALSE),0)</f>
        <v>0.32945945999999998</v>
      </c>
      <c r="K146">
        <f>VLOOKUP($I146,Sheet2!$F$4:$G$16,2,FALSE)</f>
        <v>2</v>
      </c>
      <c r="L146">
        <f t="shared" si="21"/>
        <v>37.564729729999996</v>
      </c>
      <c r="M146">
        <f t="shared" si="22"/>
        <v>55.735270270000001</v>
      </c>
      <c r="N146">
        <f t="shared" si="23"/>
        <v>-18.170540540000005</v>
      </c>
      <c r="O146" t="str">
        <f t="shared" si="24"/>
        <v>ME02_2012</v>
      </c>
      <c r="P146" t="str">
        <f t="shared" si="25"/>
        <v>02</v>
      </c>
      <c r="Q146">
        <f t="shared" si="26"/>
        <v>2012</v>
      </c>
      <c r="R146" t="str">
        <f t="shared" si="27"/>
        <v/>
      </c>
    </row>
    <row r="147" spans="1:18" x14ac:dyDescent="0.3">
      <c r="A147" t="s">
        <v>2137</v>
      </c>
      <c r="B147">
        <v>1</v>
      </c>
      <c r="C147" t="s">
        <v>279</v>
      </c>
      <c r="D147">
        <v>444</v>
      </c>
      <c r="E147" t="s">
        <v>420</v>
      </c>
      <c r="F147" s="2">
        <v>41169</v>
      </c>
      <c r="G147">
        <v>32</v>
      </c>
      <c r="H147">
        <v>60.1</v>
      </c>
      <c r="I147" t="str">
        <f>IFERROR(VLOOKUP($C147,Sheet2!$A$2:$C$397,2,FALSE),"C")</f>
        <v>C</v>
      </c>
      <c r="J147">
        <f>IFERROR(VLOOKUP($C147,Sheet2!$A$2:$C$397,3,FALSE),0)</f>
        <v>0.32945945999999998</v>
      </c>
      <c r="K147">
        <f>VLOOKUP($I147,Sheet2!$F$4:$G$16,2,FALSE)</f>
        <v>2</v>
      </c>
      <c r="L147">
        <f t="shared" si="21"/>
        <v>32.164729729999998</v>
      </c>
      <c r="M147">
        <f t="shared" si="22"/>
        <v>59.935270270000004</v>
      </c>
      <c r="N147">
        <f t="shared" si="23"/>
        <v>-27.770540540000006</v>
      </c>
      <c r="O147" t="str">
        <f t="shared" si="24"/>
        <v>ME01_2012</v>
      </c>
      <c r="P147" t="str">
        <f t="shared" si="25"/>
        <v>01</v>
      </c>
      <c r="Q147">
        <f t="shared" si="26"/>
        <v>2012</v>
      </c>
      <c r="R147" t="str">
        <f t="shared" si="27"/>
        <v/>
      </c>
    </row>
    <row r="148" spans="1:18" x14ac:dyDescent="0.3">
      <c r="A148" t="s">
        <v>2137</v>
      </c>
      <c r="B148">
        <v>2</v>
      </c>
      <c r="C148" t="s">
        <v>296</v>
      </c>
      <c r="D148">
        <v>309</v>
      </c>
      <c r="E148" t="s">
        <v>420</v>
      </c>
      <c r="F148" s="2">
        <v>41168</v>
      </c>
      <c r="G148">
        <v>39</v>
      </c>
      <c r="H148">
        <v>54</v>
      </c>
      <c r="I148" t="str">
        <f>IFERROR(VLOOKUP($C148,Sheet2!$A$2:$C$397,2,FALSE),"C")</f>
        <v>C</v>
      </c>
      <c r="J148">
        <f>IFERROR(VLOOKUP($C148,Sheet2!$A$2:$C$397,3,FALSE),0)</f>
        <v>0.29799999999999999</v>
      </c>
      <c r="K148">
        <f>VLOOKUP($I148,Sheet2!$F$4:$G$16,2,FALSE)</f>
        <v>2</v>
      </c>
      <c r="L148">
        <f t="shared" si="21"/>
        <v>39.149000000000001</v>
      </c>
      <c r="M148">
        <f t="shared" si="22"/>
        <v>53.850999999999999</v>
      </c>
      <c r="N148">
        <f t="shared" si="23"/>
        <v>-14.701999999999998</v>
      </c>
      <c r="O148" t="str">
        <f t="shared" si="24"/>
        <v>ME02_2012</v>
      </c>
      <c r="P148" t="str">
        <f t="shared" si="25"/>
        <v>02</v>
      </c>
      <c r="Q148">
        <f t="shared" si="26"/>
        <v>2012</v>
      </c>
      <c r="R148" t="str">
        <f t="shared" si="27"/>
        <v/>
      </c>
    </row>
    <row r="149" spans="1:18" x14ac:dyDescent="0.3">
      <c r="A149" t="s">
        <v>2137</v>
      </c>
      <c r="B149">
        <v>2</v>
      </c>
      <c r="C149" t="s">
        <v>279</v>
      </c>
      <c r="D149">
        <v>471</v>
      </c>
      <c r="E149" t="s">
        <v>420</v>
      </c>
      <c r="F149" s="2">
        <v>41001</v>
      </c>
      <c r="G149">
        <v>37</v>
      </c>
      <c r="H149">
        <v>53</v>
      </c>
      <c r="I149" t="str">
        <f>IFERROR(VLOOKUP($C149,Sheet2!$A$2:$C$397,2,FALSE),"C")</f>
        <v>C</v>
      </c>
      <c r="J149">
        <f>IFERROR(VLOOKUP($C149,Sheet2!$A$2:$C$397,3,FALSE),0)</f>
        <v>0.32945945999999998</v>
      </c>
      <c r="K149">
        <f>VLOOKUP($I149,Sheet2!$F$4:$G$16,2,FALSE)</f>
        <v>2</v>
      </c>
      <c r="L149">
        <f t="shared" si="21"/>
        <v>37.164729729999998</v>
      </c>
      <c r="M149">
        <f t="shared" si="22"/>
        <v>52.835270270000002</v>
      </c>
      <c r="N149">
        <f t="shared" si="23"/>
        <v>-15.670540540000005</v>
      </c>
      <c r="O149" t="str">
        <f t="shared" si="24"/>
        <v>ME02_2012</v>
      </c>
      <c r="P149" t="str">
        <f t="shared" si="25"/>
        <v>02</v>
      </c>
      <c r="Q149">
        <f t="shared" si="26"/>
        <v>2012</v>
      </c>
      <c r="R149" t="str">
        <f t="shared" si="27"/>
        <v/>
      </c>
    </row>
    <row r="150" spans="1:18" x14ac:dyDescent="0.3">
      <c r="A150" t="s">
        <v>2134</v>
      </c>
      <c r="B150">
        <v>25</v>
      </c>
      <c r="C150" t="s">
        <v>364</v>
      </c>
      <c r="D150">
        <v>624</v>
      </c>
      <c r="E150" t="s">
        <v>420</v>
      </c>
      <c r="F150" s="2">
        <v>41212</v>
      </c>
      <c r="G150">
        <v>42</v>
      </c>
      <c r="H150">
        <v>52</v>
      </c>
      <c r="I150" t="str">
        <f>IFERROR(VLOOKUP($C150,Sheet2!$A$2:$C$397,2,FALSE),"C")</f>
        <v>A</v>
      </c>
      <c r="J150">
        <f>IFERROR(VLOOKUP($C150,Sheet2!$A$2:$C$397,3,FALSE),0)</f>
        <v>0.4</v>
      </c>
      <c r="K150">
        <f>VLOOKUP($I150,Sheet2!$F$4:$G$16,2,FALSE)</f>
        <v>4</v>
      </c>
      <c r="L150">
        <f t="shared" si="21"/>
        <v>42.2</v>
      </c>
      <c r="M150">
        <f t="shared" si="22"/>
        <v>51.8</v>
      </c>
      <c r="N150">
        <f t="shared" si="23"/>
        <v>-9.5999999999999943</v>
      </c>
      <c r="O150" t="str">
        <f t="shared" si="24"/>
        <v>NY25_2012</v>
      </c>
      <c r="P150" t="str">
        <f t="shared" si="25"/>
        <v>25</v>
      </c>
      <c r="Q150">
        <f t="shared" si="26"/>
        <v>2012</v>
      </c>
      <c r="R150" t="str">
        <f t="shared" si="27"/>
        <v/>
      </c>
    </row>
    <row r="151" spans="1:18" x14ac:dyDescent="0.3">
      <c r="A151" t="s">
        <v>2134</v>
      </c>
      <c r="B151">
        <v>25</v>
      </c>
      <c r="C151" t="s">
        <v>364</v>
      </c>
      <c r="D151">
        <v>800</v>
      </c>
      <c r="E151" t="s">
        <v>420</v>
      </c>
      <c r="F151" s="2">
        <v>41193</v>
      </c>
      <c r="G151">
        <v>44</v>
      </c>
      <c r="H151">
        <v>49</v>
      </c>
      <c r="I151" t="str">
        <f>IFERROR(VLOOKUP($C151,Sheet2!$A$2:$C$397,2,FALSE),"C")</f>
        <v>A</v>
      </c>
      <c r="J151">
        <f>IFERROR(VLOOKUP($C151,Sheet2!$A$2:$C$397,3,FALSE),0)</f>
        <v>0.4</v>
      </c>
      <c r="K151">
        <f>VLOOKUP($I151,Sheet2!$F$4:$G$16,2,FALSE)</f>
        <v>4</v>
      </c>
      <c r="L151">
        <f t="shared" si="21"/>
        <v>44.2</v>
      </c>
      <c r="M151">
        <f t="shared" si="22"/>
        <v>48.8</v>
      </c>
      <c r="N151">
        <f t="shared" si="23"/>
        <v>-4.5999999999999943</v>
      </c>
      <c r="O151" t="str">
        <f t="shared" si="24"/>
        <v>NY25_2012</v>
      </c>
      <c r="P151" t="str">
        <f t="shared" si="25"/>
        <v>25</v>
      </c>
      <c r="Q151">
        <f t="shared" si="26"/>
        <v>2012</v>
      </c>
      <c r="R151" t="str">
        <f t="shared" si="27"/>
        <v/>
      </c>
    </row>
    <row r="152" spans="1:18" x14ac:dyDescent="0.3">
      <c r="A152" t="s">
        <v>2134</v>
      </c>
      <c r="B152">
        <v>25</v>
      </c>
      <c r="C152" t="s">
        <v>364</v>
      </c>
      <c r="D152">
        <v>634</v>
      </c>
      <c r="E152" t="s">
        <v>420</v>
      </c>
      <c r="F152" s="2">
        <v>41178</v>
      </c>
      <c r="G152">
        <v>42</v>
      </c>
      <c r="H152">
        <v>52</v>
      </c>
      <c r="I152" t="str">
        <f>IFERROR(VLOOKUP($C152,Sheet2!$A$2:$C$397,2,FALSE),"C")</f>
        <v>A</v>
      </c>
      <c r="J152">
        <f>IFERROR(VLOOKUP($C152,Sheet2!$A$2:$C$397,3,FALSE),0)</f>
        <v>0.4</v>
      </c>
      <c r="K152">
        <f>VLOOKUP($I152,Sheet2!$F$4:$G$16,2,FALSE)</f>
        <v>4</v>
      </c>
      <c r="L152">
        <f t="shared" si="21"/>
        <v>42.2</v>
      </c>
      <c r="M152">
        <f t="shared" si="22"/>
        <v>51.8</v>
      </c>
      <c r="N152">
        <f t="shared" si="23"/>
        <v>-9.5999999999999943</v>
      </c>
      <c r="O152" t="str">
        <f t="shared" si="24"/>
        <v>NY25_2012</v>
      </c>
      <c r="P152" t="str">
        <f t="shared" si="25"/>
        <v>25</v>
      </c>
      <c r="Q152">
        <f t="shared" si="26"/>
        <v>2012</v>
      </c>
      <c r="R152" t="str">
        <f t="shared" si="27"/>
        <v/>
      </c>
    </row>
    <row r="153" spans="1:18" x14ac:dyDescent="0.3">
      <c r="A153" t="s">
        <v>2139</v>
      </c>
      <c r="B153">
        <v>2</v>
      </c>
      <c r="C153" t="s">
        <v>62</v>
      </c>
      <c r="D153">
        <v>423</v>
      </c>
      <c r="E153" t="s">
        <v>420</v>
      </c>
      <c r="F153" s="2">
        <v>41217</v>
      </c>
      <c r="G153">
        <v>43</v>
      </c>
      <c r="H153">
        <v>53</v>
      </c>
      <c r="I153" t="str">
        <f>IFERROR(VLOOKUP($C153,Sheet2!$A$2:$C$397,2,FALSE),"C")</f>
        <v>B</v>
      </c>
      <c r="J153">
        <f>IFERROR(VLOOKUP($C153,Sheet2!$A$2:$C$397,3,FALSE),0)</f>
        <v>2.7168800000000002</v>
      </c>
      <c r="K153">
        <f>VLOOKUP($I153,Sheet2!$F$4:$G$16,2,FALSE)</f>
        <v>3</v>
      </c>
      <c r="L153">
        <f t="shared" si="21"/>
        <v>44.358440000000002</v>
      </c>
      <c r="M153">
        <f t="shared" si="22"/>
        <v>51.641559999999998</v>
      </c>
      <c r="N153">
        <f t="shared" si="23"/>
        <v>-7.2831199999999967</v>
      </c>
      <c r="O153" t="str">
        <f t="shared" si="24"/>
        <v>NH02_2012</v>
      </c>
      <c r="P153" t="str">
        <f t="shared" si="25"/>
        <v>02</v>
      </c>
      <c r="Q153">
        <f t="shared" si="26"/>
        <v>2012</v>
      </c>
      <c r="R153" t="str">
        <f t="shared" si="27"/>
        <v/>
      </c>
    </row>
    <row r="154" spans="1:18" x14ac:dyDescent="0.3">
      <c r="A154" t="s">
        <v>2139</v>
      </c>
      <c r="B154">
        <v>2</v>
      </c>
      <c r="C154" t="s">
        <v>43</v>
      </c>
      <c r="D154">
        <v>511</v>
      </c>
      <c r="E154" t="s">
        <v>420</v>
      </c>
      <c r="F154" s="2">
        <v>41213</v>
      </c>
      <c r="G154">
        <v>41</v>
      </c>
      <c r="H154">
        <v>47</v>
      </c>
      <c r="I154" t="str">
        <f>IFERROR(VLOOKUP($C154,Sheet2!$A$2:$C$397,2,FALSE),"C")</f>
        <v>B</v>
      </c>
      <c r="J154">
        <f>IFERROR(VLOOKUP($C154,Sheet2!$A$2:$C$397,3,FALSE),0)</f>
        <v>-0.61799999999999999</v>
      </c>
      <c r="K154">
        <f>VLOOKUP($I154,Sheet2!$F$4:$G$16,2,FALSE)</f>
        <v>3</v>
      </c>
      <c r="L154">
        <f t="shared" si="21"/>
        <v>40.691000000000003</v>
      </c>
      <c r="M154">
        <f t="shared" si="22"/>
        <v>47.308999999999997</v>
      </c>
      <c r="N154">
        <f t="shared" si="23"/>
        <v>-6.617999999999995</v>
      </c>
      <c r="O154" t="str">
        <f t="shared" si="24"/>
        <v>NH02_2012</v>
      </c>
      <c r="P154" t="str">
        <f t="shared" si="25"/>
        <v>02</v>
      </c>
      <c r="Q154">
        <f t="shared" si="26"/>
        <v>2012</v>
      </c>
      <c r="R154" t="str">
        <f t="shared" si="27"/>
        <v/>
      </c>
    </row>
    <row r="155" spans="1:18" x14ac:dyDescent="0.3">
      <c r="A155" t="s">
        <v>2139</v>
      </c>
      <c r="B155">
        <v>2</v>
      </c>
      <c r="C155" t="s">
        <v>62</v>
      </c>
      <c r="D155">
        <v>211</v>
      </c>
      <c r="E155" t="s">
        <v>420</v>
      </c>
      <c r="F155" s="2">
        <v>41188</v>
      </c>
      <c r="G155">
        <v>35</v>
      </c>
      <c r="H155">
        <v>38</v>
      </c>
      <c r="I155" t="str">
        <f>IFERROR(VLOOKUP($C155,Sheet2!$A$2:$C$397,2,FALSE),"C")</f>
        <v>B</v>
      </c>
      <c r="J155">
        <f>IFERROR(VLOOKUP($C155,Sheet2!$A$2:$C$397,3,FALSE),0)</f>
        <v>2.7168800000000002</v>
      </c>
      <c r="K155">
        <f>VLOOKUP($I155,Sheet2!$F$4:$G$16,2,FALSE)</f>
        <v>3</v>
      </c>
      <c r="L155">
        <f t="shared" si="21"/>
        <v>36.358440000000002</v>
      </c>
      <c r="M155">
        <f t="shared" si="22"/>
        <v>36.641559999999998</v>
      </c>
      <c r="N155">
        <f t="shared" si="23"/>
        <v>-0.28311999999999671</v>
      </c>
      <c r="O155" t="str">
        <f t="shared" si="24"/>
        <v>NH02_2012</v>
      </c>
      <c r="P155" t="str">
        <f t="shared" si="25"/>
        <v>02</v>
      </c>
      <c r="Q155">
        <f t="shared" si="26"/>
        <v>2012</v>
      </c>
      <c r="R155" t="str">
        <f t="shared" si="27"/>
        <v/>
      </c>
    </row>
    <row r="156" spans="1:18" x14ac:dyDescent="0.3">
      <c r="A156" t="s">
        <v>2139</v>
      </c>
      <c r="B156">
        <v>2</v>
      </c>
      <c r="C156" t="s">
        <v>62</v>
      </c>
      <c r="D156">
        <v>325</v>
      </c>
      <c r="E156" t="s">
        <v>420</v>
      </c>
      <c r="F156" s="2">
        <v>41182</v>
      </c>
      <c r="G156">
        <v>41</v>
      </c>
      <c r="H156">
        <v>42</v>
      </c>
      <c r="I156" t="str">
        <f>IFERROR(VLOOKUP($C156,Sheet2!$A$2:$C$397,2,FALSE),"C")</f>
        <v>B</v>
      </c>
      <c r="J156">
        <f>IFERROR(VLOOKUP($C156,Sheet2!$A$2:$C$397,3,FALSE),0)</f>
        <v>2.7168800000000002</v>
      </c>
      <c r="K156">
        <f>VLOOKUP($I156,Sheet2!$F$4:$G$16,2,FALSE)</f>
        <v>3</v>
      </c>
      <c r="L156">
        <f t="shared" si="21"/>
        <v>42.358440000000002</v>
      </c>
      <c r="M156">
        <f t="shared" si="22"/>
        <v>40.641559999999998</v>
      </c>
      <c r="N156">
        <f t="shared" si="23"/>
        <v>1.7168800000000033</v>
      </c>
      <c r="O156" t="str">
        <f t="shared" si="24"/>
        <v>NH02_2012</v>
      </c>
      <c r="P156" t="str">
        <f t="shared" si="25"/>
        <v>02</v>
      </c>
      <c r="Q156">
        <f t="shared" si="26"/>
        <v>2012</v>
      </c>
      <c r="R156" t="str">
        <f t="shared" si="27"/>
        <v/>
      </c>
    </row>
    <row r="157" spans="1:18" x14ac:dyDescent="0.3">
      <c r="A157" t="s">
        <v>2139</v>
      </c>
      <c r="B157">
        <v>2</v>
      </c>
      <c r="C157" t="s">
        <v>62</v>
      </c>
      <c r="D157">
        <v>284</v>
      </c>
      <c r="E157" t="s">
        <v>420</v>
      </c>
      <c r="F157" s="2">
        <v>41133</v>
      </c>
      <c r="G157">
        <v>42</v>
      </c>
      <c r="H157">
        <v>37</v>
      </c>
      <c r="I157" t="str">
        <f>IFERROR(VLOOKUP($C157,Sheet2!$A$2:$C$397,2,FALSE),"C")</f>
        <v>B</v>
      </c>
      <c r="J157">
        <f>IFERROR(VLOOKUP($C157,Sheet2!$A$2:$C$397,3,FALSE),0)</f>
        <v>2.7168800000000002</v>
      </c>
      <c r="K157">
        <f>VLOOKUP($I157,Sheet2!$F$4:$G$16,2,FALSE)</f>
        <v>3</v>
      </c>
      <c r="L157">
        <f t="shared" si="21"/>
        <v>43.358440000000002</v>
      </c>
      <c r="M157">
        <f t="shared" si="22"/>
        <v>35.641559999999998</v>
      </c>
      <c r="N157">
        <f t="shared" si="23"/>
        <v>7.7168800000000033</v>
      </c>
      <c r="O157" t="str">
        <f t="shared" si="24"/>
        <v>NH02_2012</v>
      </c>
      <c r="P157" t="str">
        <f t="shared" si="25"/>
        <v>02</v>
      </c>
      <c r="Q157">
        <f t="shared" si="26"/>
        <v>2012</v>
      </c>
      <c r="R157" t="str">
        <f t="shared" si="27"/>
        <v/>
      </c>
    </row>
    <row r="158" spans="1:18" x14ac:dyDescent="0.3">
      <c r="A158" t="s">
        <v>2139</v>
      </c>
      <c r="B158">
        <v>2</v>
      </c>
      <c r="C158" t="s">
        <v>14</v>
      </c>
      <c r="D158">
        <v>642</v>
      </c>
      <c r="E158" t="s">
        <v>420</v>
      </c>
      <c r="F158" s="2">
        <v>41042</v>
      </c>
      <c r="G158">
        <v>42</v>
      </c>
      <c r="H158">
        <v>42</v>
      </c>
      <c r="I158" t="str">
        <f>IFERROR(VLOOKUP($C158,Sheet2!$A$2:$C$397,2,FALSE),"C")</f>
        <v>B</v>
      </c>
      <c r="J158">
        <f>IFERROR(VLOOKUP($C158,Sheet2!$A$2:$C$397,3,FALSE),0)</f>
        <v>0.26406832000000002</v>
      </c>
      <c r="K158">
        <f>VLOOKUP($I158,Sheet2!$F$4:$G$16,2,FALSE)</f>
        <v>3</v>
      </c>
      <c r="L158">
        <f t="shared" si="21"/>
        <v>42.132034160000003</v>
      </c>
      <c r="M158">
        <f t="shared" si="22"/>
        <v>41.867965839999997</v>
      </c>
      <c r="N158">
        <f t="shared" si="23"/>
        <v>0.26406832000000691</v>
      </c>
      <c r="O158" t="str">
        <f t="shared" si="24"/>
        <v>NH02_2012</v>
      </c>
      <c r="P158" t="str">
        <f t="shared" si="25"/>
        <v>02</v>
      </c>
      <c r="Q158">
        <f t="shared" si="26"/>
        <v>2012</v>
      </c>
      <c r="R158" t="str">
        <f t="shared" si="27"/>
        <v/>
      </c>
    </row>
    <row r="159" spans="1:18" x14ac:dyDescent="0.3">
      <c r="A159" t="s">
        <v>2139</v>
      </c>
      <c r="B159">
        <v>2</v>
      </c>
      <c r="C159" t="s">
        <v>62</v>
      </c>
      <c r="D159">
        <v>251</v>
      </c>
      <c r="E159" t="s">
        <v>420</v>
      </c>
      <c r="F159" s="2">
        <v>41019</v>
      </c>
      <c r="G159">
        <v>39</v>
      </c>
      <c r="H159">
        <v>40</v>
      </c>
      <c r="I159" t="str">
        <f>IFERROR(VLOOKUP($C159,Sheet2!$A$2:$C$397,2,FALSE),"C")</f>
        <v>B</v>
      </c>
      <c r="J159">
        <f>IFERROR(VLOOKUP($C159,Sheet2!$A$2:$C$397,3,FALSE),0)</f>
        <v>2.7168800000000002</v>
      </c>
      <c r="K159">
        <f>VLOOKUP($I159,Sheet2!$F$4:$G$16,2,FALSE)</f>
        <v>3</v>
      </c>
      <c r="L159">
        <f t="shared" si="21"/>
        <v>40.358440000000002</v>
      </c>
      <c r="M159">
        <f t="shared" si="22"/>
        <v>38.641559999999998</v>
      </c>
      <c r="N159">
        <f t="shared" si="23"/>
        <v>1.7168800000000033</v>
      </c>
      <c r="O159" t="str">
        <f t="shared" si="24"/>
        <v>NH02_2012</v>
      </c>
      <c r="P159" t="str">
        <f t="shared" si="25"/>
        <v>02</v>
      </c>
      <c r="Q159">
        <f t="shared" si="26"/>
        <v>2012</v>
      </c>
      <c r="R159" t="str">
        <f t="shared" si="27"/>
        <v/>
      </c>
    </row>
    <row r="160" spans="1:18" x14ac:dyDescent="0.3">
      <c r="A160" t="s">
        <v>2139</v>
      </c>
      <c r="B160">
        <v>2</v>
      </c>
      <c r="C160" t="s">
        <v>14</v>
      </c>
      <c r="D160">
        <v>363</v>
      </c>
      <c r="E160" t="s">
        <v>420</v>
      </c>
      <c r="F160" s="2">
        <v>41095</v>
      </c>
      <c r="G160">
        <v>43</v>
      </c>
      <c r="H160">
        <v>42</v>
      </c>
      <c r="I160" t="str">
        <f>IFERROR(VLOOKUP($C160,Sheet2!$A$2:$C$397,2,FALSE),"C")</f>
        <v>B</v>
      </c>
      <c r="J160">
        <f>IFERROR(VLOOKUP($C160,Sheet2!$A$2:$C$397,3,FALSE),0)</f>
        <v>0.26406832000000002</v>
      </c>
      <c r="K160">
        <f>VLOOKUP($I160,Sheet2!$F$4:$G$16,2,FALSE)</f>
        <v>3</v>
      </c>
      <c r="L160">
        <f t="shared" si="21"/>
        <v>43.132034160000003</v>
      </c>
      <c r="M160">
        <f t="shared" si="22"/>
        <v>41.867965839999997</v>
      </c>
      <c r="N160">
        <f t="shared" si="23"/>
        <v>1.2640683200000069</v>
      </c>
      <c r="O160" t="str">
        <f t="shared" si="24"/>
        <v>NH02_2012</v>
      </c>
      <c r="P160" t="str">
        <f t="shared" si="25"/>
        <v>02</v>
      </c>
      <c r="Q160">
        <f t="shared" si="26"/>
        <v>2012</v>
      </c>
      <c r="R160" t="str">
        <f t="shared" si="27"/>
        <v/>
      </c>
    </row>
    <row r="161" spans="1:18" x14ac:dyDescent="0.3">
      <c r="A161" t="s">
        <v>2156</v>
      </c>
      <c r="B161">
        <v>1</v>
      </c>
      <c r="C161" t="s">
        <v>390</v>
      </c>
      <c r="D161">
        <v>300</v>
      </c>
      <c r="E161" t="s">
        <v>420</v>
      </c>
      <c r="F161" s="2">
        <v>41209</v>
      </c>
      <c r="G161">
        <v>42</v>
      </c>
      <c r="H161">
        <v>43</v>
      </c>
      <c r="I161" t="str">
        <f>IFERROR(VLOOKUP($C161,Sheet2!$A$2:$C$397,2,FALSE),"C")</f>
        <v>B+</v>
      </c>
      <c r="J161">
        <f>IFERROR(VLOOKUP($C161,Sheet2!$A$2:$C$397,3,FALSE),0)</f>
        <v>-0.29023255999999997</v>
      </c>
      <c r="K161">
        <f>VLOOKUP($I161,Sheet2!$F$4:$G$16,2,FALSE)</f>
        <v>3.3</v>
      </c>
      <c r="L161">
        <f t="shared" si="21"/>
        <v>41.854883719999997</v>
      </c>
      <c r="M161">
        <f t="shared" si="22"/>
        <v>43.145116280000003</v>
      </c>
      <c r="N161">
        <f t="shared" si="23"/>
        <v>-1.2902325600000069</v>
      </c>
      <c r="O161" t="str">
        <f t="shared" si="24"/>
        <v>RI01_2012</v>
      </c>
      <c r="P161" t="str">
        <f t="shared" si="25"/>
        <v>01</v>
      </c>
      <c r="Q161">
        <f t="shared" si="26"/>
        <v>2012</v>
      </c>
      <c r="R161" t="str">
        <f t="shared" si="27"/>
        <v/>
      </c>
    </row>
    <row r="162" spans="1:18" x14ac:dyDescent="0.3">
      <c r="A162" t="s">
        <v>2156</v>
      </c>
      <c r="B162">
        <v>1</v>
      </c>
      <c r="C162" t="s">
        <v>319</v>
      </c>
      <c r="D162">
        <v>236</v>
      </c>
      <c r="E162" t="s">
        <v>420</v>
      </c>
      <c r="F162" s="2">
        <v>41187</v>
      </c>
      <c r="G162">
        <v>40</v>
      </c>
      <c r="H162">
        <v>46</v>
      </c>
      <c r="I162" t="str">
        <f>IFERROR(VLOOKUP($C162,Sheet2!$A$2:$C$397,2,FALSE),"C")</f>
        <v>C-</v>
      </c>
      <c r="J162">
        <f>IFERROR(VLOOKUP($C162,Sheet2!$A$2:$C$397,3,FALSE),0)</f>
        <v>-0.40756756999999999</v>
      </c>
      <c r="K162">
        <f>VLOOKUP($I162,Sheet2!$F$4:$G$16,2,FALSE)</f>
        <v>1.7</v>
      </c>
      <c r="L162">
        <f t="shared" si="21"/>
        <v>39.796216215000001</v>
      </c>
      <c r="M162">
        <f t="shared" si="22"/>
        <v>46.203783784999999</v>
      </c>
      <c r="N162">
        <f t="shared" si="23"/>
        <v>-6.4075675699999977</v>
      </c>
      <c r="O162" t="str">
        <f t="shared" si="24"/>
        <v>RI01_2012</v>
      </c>
      <c r="P162" t="str">
        <f t="shared" si="25"/>
        <v>01</v>
      </c>
      <c r="Q162">
        <f t="shared" si="26"/>
        <v>2012</v>
      </c>
      <c r="R162" t="str">
        <f t="shared" si="27"/>
        <v/>
      </c>
    </row>
    <row r="163" spans="1:18" x14ac:dyDescent="0.3">
      <c r="A163" t="s">
        <v>2156</v>
      </c>
      <c r="B163">
        <v>1</v>
      </c>
      <c r="C163" t="s">
        <v>390</v>
      </c>
      <c r="D163">
        <v>250</v>
      </c>
      <c r="E163" t="s">
        <v>420</v>
      </c>
      <c r="F163" s="2">
        <v>41181</v>
      </c>
      <c r="G163">
        <v>38</v>
      </c>
      <c r="H163">
        <v>44</v>
      </c>
      <c r="I163" t="str">
        <f>IFERROR(VLOOKUP($C163,Sheet2!$A$2:$C$397,2,FALSE),"C")</f>
        <v>B+</v>
      </c>
      <c r="J163">
        <f>IFERROR(VLOOKUP($C163,Sheet2!$A$2:$C$397,3,FALSE),0)</f>
        <v>-0.29023255999999997</v>
      </c>
      <c r="K163">
        <f>VLOOKUP($I163,Sheet2!$F$4:$G$16,2,FALSE)</f>
        <v>3.3</v>
      </c>
      <c r="L163">
        <f t="shared" si="21"/>
        <v>37.854883719999997</v>
      </c>
      <c r="M163">
        <f t="shared" si="22"/>
        <v>44.145116280000003</v>
      </c>
      <c r="N163">
        <f t="shared" si="23"/>
        <v>-6.2902325600000069</v>
      </c>
      <c r="O163" t="str">
        <f t="shared" si="24"/>
        <v>RI01_2012</v>
      </c>
      <c r="P163" t="str">
        <f t="shared" si="25"/>
        <v>01</v>
      </c>
      <c r="Q163">
        <f t="shared" si="26"/>
        <v>2012</v>
      </c>
      <c r="R163" t="str">
        <f t="shared" si="27"/>
        <v/>
      </c>
    </row>
    <row r="164" spans="1:18" x14ac:dyDescent="0.3">
      <c r="A164" t="s">
        <v>2156</v>
      </c>
      <c r="B164">
        <v>1</v>
      </c>
      <c r="C164" t="s">
        <v>390</v>
      </c>
      <c r="D164">
        <v>250</v>
      </c>
      <c r="E164" t="s">
        <v>431</v>
      </c>
      <c r="F164" s="2">
        <v>40962</v>
      </c>
      <c r="G164">
        <v>49</v>
      </c>
      <c r="H164">
        <v>34</v>
      </c>
      <c r="I164" t="str">
        <f>IFERROR(VLOOKUP($C164,Sheet2!$A$2:$C$397,2,FALSE),"C")</f>
        <v>B+</v>
      </c>
      <c r="J164">
        <f>IFERROR(VLOOKUP($C164,Sheet2!$A$2:$C$397,3,FALSE),0)</f>
        <v>-0.29023255999999997</v>
      </c>
      <c r="K164">
        <f>VLOOKUP($I164,Sheet2!$F$4:$G$16,2,FALSE)</f>
        <v>3.3</v>
      </c>
      <c r="L164">
        <f t="shared" si="21"/>
        <v>48.854883719999997</v>
      </c>
      <c r="M164">
        <f t="shared" si="22"/>
        <v>34.145116280000003</v>
      </c>
      <c r="N164">
        <f t="shared" si="23"/>
        <v>14.709767439999993</v>
      </c>
      <c r="O164" t="str">
        <f t="shared" si="24"/>
        <v>RI01_2012</v>
      </c>
      <c r="P164" t="str">
        <f t="shared" si="25"/>
        <v>01</v>
      </c>
      <c r="Q164">
        <f t="shared" si="26"/>
        <v>2012</v>
      </c>
      <c r="R164" t="str">
        <f t="shared" si="27"/>
        <v/>
      </c>
    </row>
    <row r="165" spans="1:18" x14ac:dyDescent="0.3">
      <c r="A165" t="s">
        <v>2156</v>
      </c>
      <c r="B165">
        <v>1</v>
      </c>
      <c r="C165" t="s">
        <v>390</v>
      </c>
      <c r="D165">
        <v>300</v>
      </c>
      <c r="E165" t="s">
        <v>431</v>
      </c>
      <c r="F165" s="2">
        <v>41044</v>
      </c>
      <c r="G165">
        <v>46</v>
      </c>
      <c r="H165">
        <v>33</v>
      </c>
      <c r="I165" t="str">
        <f>IFERROR(VLOOKUP($C165,Sheet2!$A$2:$C$397,2,FALSE),"C")</f>
        <v>B+</v>
      </c>
      <c r="J165">
        <f>IFERROR(VLOOKUP($C165,Sheet2!$A$2:$C$397,3,FALSE),0)</f>
        <v>-0.29023255999999997</v>
      </c>
      <c r="K165">
        <f>VLOOKUP($I165,Sheet2!$F$4:$G$16,2,FALSE)</f>
        <v>3.3</v>
      </c>
      <c r="L165">
        <f t="shared" si="21"/>
        <v>45.854883719999997</v>
      </c>
      <c r="M165">
        <f t="shared" si="22"/>
        <v>33.145116280000003</v>
      </c>
      <c r="N165">
        <f t="shared" si="23"/>
        <v>12.709767439999993</v>
      </c>
      <c r="O165" t="str">
        <f t="shared" si="24"/>
        <v>RI01_2012</v>
      </c>
      <c r="P165" t="str">
        <f t="shared" si="25"/>
        <v>01</v>
      </c>
      <c r="Q165">
        <f t="shared" si="26"/>
        <v>2012</v>
      </c>
      <c r="R165" t="str">
        <f t="shared" si="27"/>
        <v/>
      </c>
    </row>
    <row r="166" spans="1:18" x14ac:dyDescent="0.3">
      <c r="A166" t="s">
        <v>2132</v>
      </c>
      <c r="B166">
        <v>12</v>
      </c>
      <c r="C166" t="s">
        <v>293</v>
      </c>
      <c r="D166">
        <v>1313</v>
      </c>
      <c r="E166" t="s">
        <v>420</v>
      </c>
      <c r="F166" s="2">
        <v>41210</v>
      </c>
      <c r="G166">
        <v>46</v>
      </c>
      <c r="H166">
        <v>51</v>
      </c>
      <c r="I166" t="str">
        <f>IFERROR(VLOOKUP($C166,Sheet2!$A$2:$C$397,2,FALSE),"C")</f>
        <v>C</v>
      </c>
      <c r="J166">
        <f>IFERROR(VLOOKUP($C166,Sheet2!$A$2:$C$397,3,FALSE),0)</f>
        <v>-0.91666667000000002</v>
      </c>
      <c r="K166">
        <f>VLOOKUP($I166,Sheet2!$F$4:$G$16,2,FALSE)</f>
        <v>2</v>
      </c>
      <c r="L166">
        <f t="shared" si="21"/>
        <v>45.541666665000001</v>
      </c>
      <c r="M166">
        <f t="shared" si="22"/>
        <v>51.458333334999999</v>
      </c>
      <c r="N166">
        <f t="shared" si="23"/>
        <v>-5.9166666699999979</v>
      </c>
      <c r="O166" t="str">
        <f t="shared" si="24"/>
        <v>IL12_2012</v>
      </c>
      <c r="P166" t="str">
        <f t="shared" si="25"/>
        <v>12</v>
      </c>
      <c r="Q166">
        <f t="shared" si="26"/>
        <v>2012</v>
      </c>
      <c r="R166" t="str">
        <f t="shared" si="27"/>
        <v/>
      </c>
    </row>
    <row r="167" spans="1:18" x14ac:dyDescent="0.3">
      <c r="A167" t="s">
        <v>2132</v>
      </c>
      <c r="B167">
        <v>12</v>
      </c>
      <c r="C167" t="s">
        <v>293</v>
      </c>
      <c r="D167">
        <v>1247</v>
      </c>
      <c r="E167" t="s">
        <v>420</v>
      </c>
      <c r="F167" s="2">
        <v>41192</v>
      </c>
      <c r="G167">
        <v>44</v>
      </c>
      <c r="H167">
        <v>42</v>
      </c>
      <c r="I167" t="str">
        <f>IFERROR(VLOOKUP($C167,Sheet2!$A$2:$C$397,2,FALSE),"C")</f>
        <v>C</v>
      </c>
      <c r="J167">
        <f>IFERROR(VLOOKUP($C167,Sheet2!$A$2:$C$397,3,FALSE),0)</f>
        <v>-0.91666667000000002</v>
      </c>
      <c r="K167">
        <f>VLOOKUP($I167,Sheet2!$F$4:$G$16,2,FALSE)</f>
        <v>2</v>
      </c>
      <c r="L167">
        <f t="shared" si="21"/>
        <v>43.541666665000001</v>
      </c>
      <c r="M167">
        <f t="shared" si="22"/>
        <v>42.458333334999999</v>
      </c>
      <c r="N167">
        <f t="shared" si="23"/>
        <v>1.0833333300000021</v>
      </c>
      <c r="O167" t="str">
        <f t="shared" si="24"/>
        <v>IL12_2012</v>
      </c>
      <c r="P167" t="str">
        <f t="shared" si="25"/>
        <v>12</v>
      </c>
      <c r="Q167">
        <f t="shared" si="26"/>
        <v>2012</v>
      </c>
      <c r="R167" t="str">
        <f t="shared" si="27"/>
        <v/>
      </c>
    </row>
    <row r="168" spans="1:18" x14ac:dyDescent="0.3">
      <c r="A168" t="s">
        <v>2142</v>
      </c>
      <c r="B168">
        <v>8</v>
      </c>
      <c r="C168" t="s">
        <v>358</v>
      </c>
      <c r="D168">
        <v>585</v>
      </c>
      <c r="E168" t="s">
        <v>420</v>
      </c>
      <c r="F168" s="2">
        <v>41216</v>
      </c>
      <c r="G168">
        <v>45</v>
      </c>
      <c r="H168">
        <v>47</v>
      </c>
      <c r="I168" t="str">
        <f>IFERROR(VLOOKUP($C168,Sheet2!$A$2:$C$397,2,FALSE),"C")</f>
        <v>A</v>
      </c>
      <c r="J168">
        <f>IFERROR(VLOOKUP($C168,Sheet2!$A$2:$C$397,3,FALSE),0)</f>
        <v>0.2</v>
      </c>
      <c r="K168">
        <f>VLOOKUP($I168,Sheet2!$F$4:$G$16,2,FALSE)</f>
        <v>4</v>
      </c>
      <c r="L168">
        <f t="shared" si="21"/>
        <v>45.1</v>
      </c>
      <c r="M168">
        <f t="shared" si="22"/>
        <v>46.9</v>
      </c>
      <c r="N168">
        <f t="shared" si="23"/>
        <v>-1.7999999999999972</v>
      </c>
      <c r="O168" t="str">
        <f t="shared" si="24"/>
        <v>MN08_2012</v>
      </c>
      <c r="P168" t="str">
        <f t="shared" si="25"/>
        <v>08</v>
      </c>
      <c r="Q168">
        <f t="shared" si="26"/>
        <v>2012</v>
      </c>
      <c r="R168" t="str">
        <f t="shared" si="27"/>
        <v/>
      </c>
    </row>
    <row r="169" spans="1:18" x14ac:dyDescent="0.3">
      <c r="A169" t="s">
        <v>2142</v>
      </c>
      <c r="B169">
        <v>8</v>
      </c>
      <c r="C169" t="s">
        <v>226</v>
      </c>
      <c r="D169">
        <v>1000</v>
      </c>
      <c r="E169" t="s">
        <v>420</v>
      </c>
      <c r="F169" s="2">
        <v>41198</v>
      </c>
      <c r="G169">
        <v>43</v>
      </c>
      <c r="H169">
        <v>50</v>
      </c>
      <c r="I169" t="str">
        <f>IFERROR(VLOOKUP($C169,Sheet2!$A$2:$C$397,2,FALSE),"C")</f>
        <v>C+</v>
      </c>
      <c r="J169">
        <f>IFERROR(VLOOKUP($C169,Sheet2!$A$2:$C$397,3,FALSE),0)</f>
        <v>1.4763415</v>
      </c>
      <c r="K169">
        <f>VLOOKUP($I169,Sheet2!$F$4:$G$16,2,FALSE)</f>
        <v>2.2999999999999998</v>
      </c>
      <c r="L169">
        <f t="shared" si="21"/>
        <v>43.738170750000002</v>
      </c>
      <c r="M169">
        <f t="shared" si="22"/>
        <v>49.261829249999998</v>
      </c>
      <c r="N169">
        <f t="shared" si="23"/>
        <v>-5.5236584999999963</v>
      </c>
      <c r="O169" t="str">
        <f t="shared" si="24"/>
        <v>MN08_2012</v>
      </c>
      <c r="P169" t="str">
        <f t="shared" si="25"/>
        <v>08</v>
      </c>
      <c r="Q169">
        <f t="shared" si="26"/>
        <v>2012</v>
      </c>
      <c r="R169" t="str">
        <f t="shared" si="27"/>
        <v/>
      </c>
    </row>
    <row r="170" spans="1:18" x14ac:dyDescent="0.3">
      <c r="A170" t="s">
        <v>2157</v>
      </c>
      <c r="B170">
        <v>4</v>
      </c>
      <c r="C170" t="s">
        <v>358</v>
      </c>
      <c r="D170">
        <v>648</v>
      </c>
      <c r="E170" t="s">
        <v>420</v>
      </c>
      <c r="F170" s="2">
        <v>41210</v>
      </c>
      <c r="G170">
        <v>47</v>
      </c>
      <c r="H170">
        <v>42</v>
      </c>
      <c r="I170" t="str">
        <f>IFERROR(VLOOKUP($C170,Sheet2!$A$2:$C$397,2,FALSE),"C")</f>
        <v>A</v>
      </c>
      <c r="J170">
        <f>IFERROR(VLOOKUP($C170,Sheet2!$A$2:$C$397,3,FALSE),0)</f>
        <v>0.2</v>
      </c>
      <c r="K170">
        <f>VLOOKUP($I170,Sheet2!$F$4:$G$16,2,FALSE)</f>
        <v>4</v>
      </c>
      <c r="L170">
        <f t="shared" si="21"/>
        <v>47.1</v>
      </c>
      <c r="M170">
        <f t="shared" si="22"/>
        <v>41.9</v>
      </c>
      <c r="N170">
        <f t="shared" si="23"/>
        <v>5.2000000000000028</v>
      </c>
      <c r="O170" t="str">
        <f t="shared" si="24"/>
        <v>NV04_2012</v>
      </c>
      <c r="P170" t="str">
        <f t="shared" si="25"/>
        <v>04</v>
      </c>
      <c r="Q170">
        <f t="shared" si="26"/>
        <v>2012</v>
      </c>
      <c r="R170" t="str">
        <f t="shared" si="27"/>
        <v/>
      </c>
    </row>
    <row r="171" spans="1:18" x14ac:dyDescent="0.3">
      <c r="A171" t="s">
        <v>2157</v>
      </c>
      <c r="B171">
        <v>4</v>
      </c>
      <c r="C171" t="s">
        <v>358</v>
      </c>
      <c r="D171">
        <v>646</v>
      </c>
      <c r="E171" t="s">
        <v>420</v>
      </c>
      <c r="F171" s="2">
        <v>41171</v>
      </c>
      <c r="G171">
        <v>45</v>
      </c>
      <c r="H171">
        <v>42</v>
      </c>
      <c r="I171" t="str">
        <f>IFERROR(VLOOKUP($C171,Sheet2!$A$2:$C$397,2,FALSE),"C")</f>
        <v>A</v>
      </c>
      <c r="J171">
        <f>IFERROR(VLOOKUP($C171,Sheet2!$A$2:$C$397,3,FALSE),0)</f>
        <v>0.2</v>
      </c>
      <c r="K171">
        <f>VLOOKUP($I171,Sheet2!$F$4:$G$16,2,FALSE)</f>
        <v>4</v>
      </c>
      <c r="L171">
        <f t="shared" si="21"/>
        <v>45.1</v>
      </c>
      <c r="M171">
        <f t="shared" si="22"/>
        <v>41.9</v>
      </c>
      <c r="N171">
        <f t="shared" si="23"/>
        <v>3.2000000000000028</v>
      </c>
      <c r="O171" t="str">
        <f t="shared" si="24"/>
        <v>NV04_2012</v>
      </c>
      <c r="P171" t="str">
        <f t="shared" si="25"/>
        <v>04</v>
      </c>
      <c r="Q171">
        <f t="shared" si="26"/>
        <v>2012</v>
      </c>
      <c r="R171" t="str">
        <f t="shared" si="27"/>
        <v/>
      </c>
    </row>
    <row r="172" spans="1:18" x14ac:dyDescent="0.3">
      <c r="A172" t="s">
        <v>2134</v>
      </c>
      <c r="B172">
        <v>27</v>
      </c>
      <c r="C172" t="s">
        <v>364</v>
      </c>
      <c r="D172">
        <v>636</v>
      </c>
      <c r="E172" t="s">
        <v>420</v>
      </c>
      <c r="F172" s="2">
        <v>41214</v>
      </c>
      <c r="G172">
        <v>48</v>
      </c>
      <c r="H172">
        <v>47</v>
      </c>
      <c r="I172" t="str">
        <f>IFERROR(VLOOKUP($C172,Sheet2!$A$2:$C$397,2,FALSE),"C")</f>
        <v>A</v>
      </c>
      <c r="J172">
        <f>IFERROR(VLOOKUP($C172,Sheet2!$A$2:$C$397,3,FALSE),0)</f>
        <v>0.4</v>
      </c>
      <c r="K172">
        <f>VLOOKUP($I172,Sheet2!$F$4:$G$16,2,FALSE)</f>
        <v>4</v>
      </c>
      <c r="L172">
        <f t="shared" si="21"/>
        <v>48.2</v>
      </c>
      <c r="M172">
        <f t="shared" si="22"/>
        <v>46.8</v>
      </c>
      <c r="N172">
        <f t="shared" si="23"/>
        <v>1.4000000000000057</v>
      </c>
      <c r="O172" t="str">
        <f t="shared" si="24"/>
        <v>NY27_2012</v>
      </c>
      <c r="P172" t="str">
        <f t="shared" si="25"/>
        <v>27</v>
      </c>
      <c r="Q172">
        <f t="shared" si="26"/>
        <v>2012</v>
      </c>
      <c r="R172" t="str">
        <f t="shared" si="27"/>
        <v/>
      </c>
    </row>
    <row r="173" spans="1:18" x14ac:dyDescent="0.3">
      <c r="A173" t="s">
        <v>2134</v>
      </c>
      <c r="B173">
        <v>27</v>
      </c>
      <c r="C173" t="s">
        <v>364</v>
      </c>
      <c r="D173">
        <v>633</v>
      </c>
      <c r="E173" t="s">
        <v>420</v>
      </c>
      <c r="F173" s="2">
        <v>41186</v>
      </c>
      <c r="G173">
        <v>47</v>
      </c>
      <c r="H173">
        <v>47</v>
      </c>
      <c r="I173" t="str">
        <f>IFERROR(VLOOKUP($C173,Sheet2!$A$2:$C$397,2,FALSE),"C")</f>
        <v>A</v>
      </c>
      <c r="J173">
        <f>IFERROR(VLOOKUP($C173,Sheet2!$A$2:$C$397,3,FALSE),0)</f>
        <v>0.4</v>
      </c>
      <c r="K173">
        <f>VLOOKUP($I173,Sheet2!$F$4:$G$16,2,FALSE)</f>
        <v>4</v>
      </c>
      <c r="L173">
        <f t="shared" si="21"/>
        <v>47.2</v>
      </c>
      <c r="M173">
        <f t="shared" si="22"/>
        <v>46.8</v>
      </c>
      <c r="N173">
        <f t="shared" si="23"/>
        <v>0.40000000000000568</v>
      </c>
      <c r="O173" t="str">
        <f t="shared" si="24"/>
        <v>NY27_2012</v>
      </c>
      <c r="P173" t="str">
        <f t="shared" si="25"/>
        <v>27</v>
      </c>
      <c r="Q173">
        <f t="shared" si="26"/>
        <v>2012</v>
      </c>
      <c r="R173" t="str">
        <f t="shared" si="27"/>
        <v/>
      </c>
    </row>
    <row r="174" spans="1:18" x14ac:dyDescent="0.3">
      <c r="A174" t="s">
        <v>2134</v>
      </c>
      <c r="B174">
        <v>27</v>
      </c>
      <c r="C174" t="s">
        <v>364</v>
      </c>
      <c r="D174">
        <v>628</v>
      </c>
      <c r="E174" t="s">
        <v>420</v>
      </c>
      <c r="F174" s="2">
        <v>41135</v>
      </c>
      <c r="G174">
        <v>47</v>
      </c>
      <c r="H174">
        <v>45</v>
      </c>
      <c r="I174" t="str">
        <f>IFERROR(VLOOKUP($C174,Sheet2!$A$2:$C$397,2,FALSE),"C")</f>
        <v>A</v>
      </c>
      <c r="J174">
        <f>IFERROR(VLOOKUP($C174,Sheet2!$A$2:$C$397,3,FALSE),0)</f>
        <v>0.4</v>
      </c>
      <c r="K174">
        <f>VLOOKUP($I174,Sheet2!$F$4:$G$16,2,FALSE)</f>
        <v>4</v>
      </c>
      <c r="L174">
        <f t="shared" si="21"/>
        <v>47.2</v>
      </c>
      <c r="M174">
        <f t="shared" si="22"/>
        <v>44.8</v>
      </c>
      <c r="N174">
        <f t="shared" si="23"/>
        <v>2.4000000000000057</v>
      </c>
      <c r="O174" t="str">
        <f t="shared" si="24"/>
        <v>NY27_2012</v>
      </c>
      <c r="P174" t="str">
        <f t="shared" si="25"/>
        <v>27</v>
      </c>
      <c r="Q174">
        <f t="shared" si="26"/>
        <v>2012</v>
      </c>
      <c r="R174" t="str">
        <f t="shared" si="27"/>
        <v/>
      </c>
    </row>
    <row r="175" spans="1:18" x14ac:dyDescent="0.3">
      <c r="A175" t="s">
        <v>2141</v>
      </c>
      <c r="B175">
        <v>18</v>
      </c>
      <c r="C175" t="s">
        <v>2155</v>
      </c>
      <c r="D175">
        <v>752</v>
      </c>
      <c r="E175" t="s">
        <v>420</v>
      </c>
      <c r="F175" s="2">
        <v>41199</v>
      </c>
      <c r="G175">
        <v>49</v>
      </c>
      <c r="H175">
        <v>48</v>
      </c>
      <c r="I175" t="str">
        <f>IFERROR(VLOOKUP($C175,Sheet2!$A$2:$C$397,2,FALSE),"C")</f>
        <v>C</v>
      </c>
      <c r="J175">
        <f>IFERROR(VLOOKUP($C175,Sheet2!$A$2:$C$397,3,FALSE),0)</f>
        <v>0</v>
      </c>
      <c r="K175">
        <f>VLOOKUP($I175,Sheet2!$F$4:$G$16,2,FALSE)</f>
        <v>2</v>
      </c>
      <c r="L175">
        <f t="shared" si="21"/>
        <v>49</v>
      </c>
      <c r="M175">
        <f t="shared" si="22"/>
        <v>48</v>
      </c>
      <c r="N175">
        <f t="shared" si="23"/>
        <v>1</v>
      </c>
      <c r="O175" t="str">
        <f t="shared" si="24"/>
        <v>FL18r_2012</v>
      </c>
      <c r="P175" t="str">
        <f t="shared" si="25"/>
        <v>18</v>
      </c>
      <c r="Q175">
        <f t="shared" si="26"/>
        <v>2012</v>
      </c>
      <c r="R175" t="str">
        <f t="shared" si="27"/>
        <v>r</v>
      </c>
    </row>
    <row r="176" spans="1:18" x14ac:dyDescent="0.3">
      <c r="A176" t="s">
        <v>2141</v>
      </c>
      <c r="B176">
        <v>18</v>
      </c>
      <c r="C176" t="s">
        <v>14</v>
      </c>
      <c r="D176">
        <v>500</v>
      </c>
      <c r="E176" t="s">
        <v>420</v>
      </c>
      <c r="F176" s="2">
        <v>41198</v>
      </c>
      <c r="G176">
        <v>51</v>
      </c>
      <c r="H176">
        <v>42</v>
      </c>
      <c r="I176" t="str">
        <f>IFERROR(VLOOKUP($C176,Sheet2!$A$2:$C$397,2,FALSE),"C")</f>
        <v>B</v>
      </c>
      <c r="J176">
        <f>IFERROR(VLOOKUP($C176,Sheet2!$A$2:$C$397,3,FALSE),0)</f>
        <v>0.26406832000000002</v>
      </c>
      <c r="K176">
        <f>VLOOKUP($I176,Sheet2!$F$4:$G$16,2,FALSE)</f>
        <v>3</v>
      </c>
      <c r="L176">
        <f t="shared" si="21"/>
        <v>51.132034160000003</v>
      </c>
      <c r="M176">
        <f t="shared" si="22"/>
        <v>41.867965839999997</v>
      </c>
      <c r="N176">
        <f t="shared" si="23"/>
        <v>9.2640683200000069</v>
      </c>
      <c r="O176" t="str">
        <f t="shared" si="24"/>
        <v>FL18r_2012</v>
      </c>
      <c r="P176" t="str">
        <f t="shared" si="25"/>
        <v>18</v>
      </c>
      <c r="Q176">
        <f t="shared" si="26"/>
        <v>2012</v>
      </c>
      <c r="R176" t="str">
        <f t="shared" si="27"/>
        <v>r</v>
      </c>
    </row>
    <row r="177" spans="1:18" x14ac:dyDescent="0.3">
      <c r="A177" t="s">
        <v>2132</v>
      </c>
      <c r="B177">
        <v>13</v>
      </c>
      <c r="C177" t="s">
        <v>293</v>
      </c>
      <c r="D177">
        <v>1360</v>
      </c>
      <c r="E177" t="s">
        <v>420</v>
      </c>
      <c r="F177" s="2">
        <v>41210</v>
      </c>
      <c r="G177">
        <v>50</v>
      </c>
      <c r="H177">
        <v>45</v>
      </c>
      <c r="I177" t="str">
        <f>IFERROR(VLOOKUP($C177,Sheet2!$A$2:$C$397,2,FALSE),"C")</f>
        <v>C</v>
      </c>
      <c r="J177">
        <f>IFERROR(VLOOKUP($C177,Sheet2!$A$2:$C$397,3,FALSE),0)</f>
        <v>-0.91666667000000002</v>
      </c>
      <c r="K177">
        <f>VLOOKUP($I177,Sheet2!$F$4:$G$16,2,FALSE)</f>
        <v>2</v>
      </c>
      <c r="L177">
        <f t="shared" si="21"/>
        <v>49.541666665000001</v>
      </c>
      <c r="M177">
        <f t="shared" si="22"/>
        <v>45.458333334999999</v>
      </c>
      <c r="N177">
        <f t="shared" si="23"/>
        <v>4.0833333300000021</v>
      </c>
      <c r="O177" t="str">
        <f t="shared" si="24"/>
        <v>IL13_2012</v>
      </c>
      <c r="P177" t="str">
        <f t="shared" si="25"/>
        <v>13</v>
      </c>
      <c r="Q177">
        <f t="shared" si="26"/>
        <v>2012</v>
      </c>
      <c r="R177" t="str">
        <f t="shared" si="27"/>
        <v/>
      </c>
    </row>
    <row r="178" spans="1:18" x14ac:dyDescent="0.3">
      <c r="A178" t="s">
        <v>2132</v>
      </c>
      <c r="B178">
        <v>13</v>
      </c>
      <c r="C178" t="s">
        <v>293</v>
      </c>
      <c r="D178">
        <v>1253</v>
      </c>
      <c r="E178" t="s">
        <v>420</v>
      </c>
      <c r="F178" s="2">
        <v>41191</v>
      </c>
      <c r="G178">
        <v>44</v>
      </c>
      <c r="H178">
        <v>42</v>
      </c>
      <c r="I178" t="str">
        <f>IFERROR(VLOOKUP($C178,Sheet2!$A$2:$C$397,2,FALSE),"C")</f>
        <v>C</v>
      </c>
      <c r="J178">
        <f>IFERROR(VLOOKUP($C178,Sheet2!$A$2:$C$397,3,FALSE),0)</f>
        <v>-0.91666667000000002</v>
      </c>
      <c r="K178">
        <f>VLOOKUP($I178,Sheet2!$F$4:$G$16,2,FALSE)</f>
        <v>2</v>
      </c>
      <c r="L178">
        <f t="shared" si="21"/>
        <v>43.541666665000001</v>
      </c>
      <c r="M178">
        <f t="shared" si="22"/>
        <v>42.458333334999999</v>
      </c>
      <c r="N178">
        <f t="shared" si="23"/>
        <v>1.0833333300000021</v>
      </c>
      <c r="O178" t="str">
        <f t="shared" si="24"/>
        <v>IL13_2012</v>
      </c>
      <c r="P178" t="str">
        <f t="shared" si="25"/>
        <v>13</v>
      </c>
      <c r="Q178">
        <f t="shared" si="26"/>
        <v>2012</v>
      </c>
      <c r="R178" t="str">
        <f t="shared" si="27"/>
        <v/>
      </c>
    </row>
    <row r="179" spans="1:18" x14ac:dyDescent="0.3">
      <c r="A179" t="s">
        <v>2148</v>
      </c>
      <c r="B179">
        <v>1</v>
      </c>
      <c r="C179" t="s">
        <v>14</v>
      </c>
      <c r="D179">
        <v>866</v>
      </c>
      <c r="E179" t="s">
        <v>420</v>
      </c>
      <c r="F179" s="2">
        <v>41171</v>
      </c>
      <c r="G179">
        <v>42</v>
      </c>
      <c r="H179">
        <v>44</v>
      </c>
      <c r="I179" t="str">
        <f>IFERROR(VLOOKUP($C179,Sheet2!$A$2:$C$397,2,FALSE),"C")</f>
        <v>B</v>
      </c>
      <c r="J179">
        <f>IFERROR(VLOOKUP($C179,Sheet2!$A$2:$C$397,3,FALSE),0)</f>
        <v>0.26406832000000002</v>
      </c>
      <c r="K179">
        <f>VLOOKUP($I179,Sheet2!$F$4:$G$16,2,FALSE)</f>
        <v>3</v>
      </c>
      <c r="L179">
        <f t="shared" si="21"/>
        <v>42.132034160000003</v>
      </c>
      <c r="M179">
        <f t="shared" si="22"/>
        <v>43.867965839999997</v>
      </c>
      <c r="N179">
        <f t="shared" si="23"/>
        <v>-1.7359316799999931</v>
      </c>
      <c r="O179" t="str">
        <f t="shared" si="24"/>
        <v>MI01_2012</v>
      </c>
      <c r="P179" t="str">
        <f t="shared" si="25"/>
        <v>01</v>
      </c>
      <c r="Q179">
        <f t="shared" si="26"/>
        <v>2012</v>
      </c>
      <c r="R179" t="str">
        <f t="shared" si="27"/>
        <v/>
      </c>
    </row>
    <row r="180" spans="1:18" x14ac:dyDescent="0.3">
      <c r="A180" t="s">
        <v>2134</v>
      </c>
      <c r="B180">
        <v>1</v>
      </c>
      <c r="C180" t="s">
        <v>364</v>
      </c>
      <c r="D180">
        <v>624</v>
      </c>
      <c r="E180" t="s">
        <v>420</v>
      </c>
      <c r="F180" s="2">
        <v>41162</v>
      </c>
      <c r="G180">
        <v>39</v>
      </c>
      <c r="H180">
        <v>52</v>
      </c>
      <c r="I180" t="str">
        <f>IFERROR(VLOOKUP($C180,Sheet2!$A$2:$C$397,2,FALSE),"C")</f>
        <v>A</v>
      </c>
      <c r="J180">
        <f>IFERROR(VLOOKUP($C180,Sheet2!$A$2:$C$397,3,FALSE),0)</f>
        <v>0.4</v>
      </c>
      <c r="K180">
        <f>VLOOKUP($I180,Sheet2!$F$4:$G$16,2,FALSE)</f>
        <v>4</v>
      </c>
      <c r="L180">
        <f t="shared" si="21"/>
        <v>39.200000000000003</v>
      </c>
      <c r="M180">
        <f t="shared" si="22"/>
        <v>51.8</v>
      </c>
      <c r="N180">
        <f t="shared" si="23"/>
        <v>-12.599999999999994</v>
      </c>
      <c r="O180" t="str">
        <f t="shared" si="24"/>
        <v>NY01_2012</v>
      </c>
      <c r="P180" t="str">
        <f t="shared" si="25"/>
        <v>01</v>
      </c>
      <c r="Q180">
        <f t="shared" si="26"/>
        <v>2012</v>
      </c>
      <c r="R180" t="str">
        <f t="shared" si="27"/>
        <v/>
      </c>
    </row>
    <row r="181" spans="1:18" x14ac:dyDescent="0.3">
      <c r="A181" t="s">
        <v>2143</v>
      </c>
      <c r="B181">
        <v>52</v>
      </c>
      <c r="C181" t="s">
        <v>358</v>
      </c>
      <c r="D181">
        <v>628</v>
      </c>
      <c r="E181" t="s">
        <v>420</v>
      </c>
      <c r="F181" s="2">
        <v>41212</v>
      </c>
      <c r="G181">
        <v>46</v>
      </c>
      <c r="H181">
        <v>46</v>
      </c>
      <c r="I181" t="str">
        <f>IFERROR(VLOOKUP($C181,Sheet2!$A$2:$C$397,2,FALSE),"C")</f>
        <v>A</v>
      </c>
      <c r="J181">
        <f>IFERROR(VLOOKUP($C181,Sheet2!$A$2:$C$397,3,FALSE),0)</f>
        <v>0.2</v>
      </c>
      <c r="K181">
        <f>VLOOKUP($I181,Sheet2!$F$4:$G$16,2,FALSE)</f>
        <v>4</v>
      </c>
      <c r="L181">
        <f t="shared" si="21"/>
        <v>46.1</v>
      </c>
      <c r="M181">
        <f t="shared" si="22"/>
        <v>45.9</v>
      </c>
      <c r="N181">
        <f t="shared" si="23"/>
        <v>0.20000000000000284</v>
      </c>
      <c r="O181" t="str">
        <f t="shared" si="24"/>
        <v>CA52_2012</v>
      </c>
      <c r="P181" t="str">
        <f t="shared" si="25"/>
        <v>52</v>
      </c>
      <c r="Q181">
        <f t="shared" si="26"/>
        <v>2012</v>
      </c>
      <c r="R181" t="str">
        <f t="shared" si="27"/>
        <v/>
      </c>
    </row>
    <row r="182" spans="1:18" x14ac:dyDescent="0.3">
      <c r="A182" t="s">
        <v>2143</v>
      </c>
      <c r="B182">
        <v>52</v>
      </c>
      <c r="C182" t="s">
        <v>2158</v>
      </c>
      <c r="D182">
        <v>374</v>
      </c>
      <c r="E182" t="s">
        <v>420</v>
      </c>
      <c r="F182" s="2">
        <v>41199</v>
      </c>
      <c r="G182">
        <v>47</v>
      </c>
      <c r="H182">
        <v>38</v>
      </c>
      <c r="I182" t="str">
        <f>IFERROR(VLOOKUP($C182,Sheet2!$A$2:$C$397,2,FALSE),"C")</f>
        <v>C</v>
      </c>
      <c r="J182">
        <f>IFERROR(VLOOKUP($C182,Sheet2!$A$2:$C$397,3,FALSE),0)</f>
        <v>0</v>
      </c>
      <c r="K182">
        <f>VLOOKUP($I182,Sheet2!$F$4:$G$16,2,FALSE)</f>
        <v>2</v>
      </c>
      <c r="L182">
        <f t="shared" si="21"/>
        <v>47</v>
      </c>
      <c r="M182">
        <f t="shared" si="22"/>
        <v>38</v>
      </c>
      <c r="N182">
        <f t="shared" si="23"/>
        <v>9</v>
      </c>
      <c r="O182" t="str">
        <f t="shared" si="24"/>
        <v>CA52_2012</v>
      </c>
      <c r="P182" t="str">
        <f t="shared" si="25"/>
        <v>52</v>
      </c>
      <c r="Q182">
        <f t="shared" si="26"/>
        <v>2012</v>
      </c>
      <c r="R182" t="str">
        <f t="shared" si="27"/>
        <v/>
      </c>
    </row>
    <row r="183" spans="1:18" x14ac:dyDescent="0.3">
      <c r="A183" t="s">
        <v>2132</v>
      </c>
      <c r="B183">
        <v>10</v>
      </c>
      <c r="C183" t="s">
        <v>293</v>
      </c>
      <c r="D183">
        <v>1257</v>
      </c>
      <c r="E183" t="s">
        <v>420</v>
      </c>
      <c r="F183" s="2">
        <v>41210</v>
      </c>
      <c r="G183">
        <v>54</v>
      </c>
      <c r="H183">
        <v>46</v>
      </c>
      <c r="I183" t="str">
        <f>IFERROR(VLOOKUP($C183,Sheet2!$A$2:$C$397,2,FALSE),"C")</f>
        <v>C</v>
      </c>
      <c r="J183">
        <f>IFERROR(VLOOKUP($C183,Sheet2!$A$2:$C$397,3,FALSE),0)</f>
        <v>-0.91666667000000002</v>
      </c>
      <c r="K183">
        <f>VLOOKUP($I183,Sheet2!$F$4:$G$16,2,FALSE)</f>
        <v>2</v>
      </c>
      <c r="L183">
        <f t="shared" si="21"/>
        <v>53.541666665000001</v>
      </c>
      <c r="M183">
        <f t="shared" si="22"/>
        <v>46.458333334999999</v>
      </c>
      <c r="N183">
        <f t="shared" si="23"/>
        <v>7.0833333300000021</v>
      </c>
      <c r="O183" t="str">
        <f t="shared" si="24"/>
        <v>IL10_2012</v>
      </c>
      <c r="P183" t="str">
        <f t="shared" si="25"/>
        <v>10</v>
      </c>
      <c r="Q183">
        <f t="shared" si="26"/>
        <v>2012</v>
      </c>
      <c r="R183" t="str">
        <f t="shared" si="27"/>
        <v/>
      </c>
    </row>
    <row r="184" spans="1:18" x14ac:dyDescent="0.3">
      <c r="A184" t="s">
        <v>2132</v>
      </c>
      <c r="B184">
        <v>10</v>
      </c>
      <c r="C184" t="s">
        <v>293</v>
      </c>
      <c r="D184">
        <v>1172</v>
      </c>
      <c r="E184" t="s">
        <v>420</v>
      </c>
      <c r="F184" s="2">
        <v>41191</v>
      </c>
      <c r="G184">
        <v>47</v>
      </c>
      <c r="H184">
        <v>45</v>
      </c>
      <c r="I184" t="str">
        <f>IFERROR(VLOOKUP($C184,Sheet2!$A$2:$C$397,2,FALSE),"C")</f>
        <v>C</v>
      </c>
      <c r="J184">
        <f>IFERROR(VLOOKUP($C184,Sheet2!$A$2:$C$397,3,FALSE),0)</f>
        <v>-0.91666667000000002</v>
      </c>
      <c r="K184">
        <f>VLOOKUP($I184,Sheet2!$F$4:$G$16,2,FALSE)</f>
        <v>2</v>
      </c>
      <c r="L184">
        <f t="shared" si="21"/>
        <v>46.541666665000001</v>
      </c>
      <c r="M184">
        <f t="shared" si="22"/>
        <v>45.458333334999999</v>
      </c>
      <c r="N184">
        <f t="shared" si="23"/>
        <v>1.0833333300000021</v>
      </c>
      <c r="O184" t="str">
        <f t="shared" si="24"/>
        <v>IL10_2012</v>
      </c>
      <c r="P184" t="str">
        <f t="shared" si="25"/>
        <v>10</v>
      </c>
      <c r="Q184">
        <f t="shared" si="26"/>
        <v>2012</v>
      </c>
      <c r="R184" t="str">
        <f t="shared" si="27"/>
        <v/>
      </c>
    </row>
    <row r="185" spans="1:18" x14ac:dyDescent="0.3">
      <c r="A185" t="s">
        <v>2132</v>
      </c>
      <c r="B185">
        <v>17</v>
      </c>
      <c r="C185" t="s">
        <v>293</v>
      </c>
      <c r="D185">
        <v>1325</v>
      </c>
      <c r="E185" t="s">
        <v>420</v>
      </c>
      <c r="F185" s="2">
        <v>41210</v>
      </c>
      <c r="G185">
        <v>52</v>
      </c>
      <c r="H185">
        <v>48</v>
      </c>
      <c r="I185" t="str">
        <f>IFERROR(VLOOKUP($C185,Sheet2!$A$2:$C$397,2,FALSE),"C")</f>
        <v>C</v>
      </c>
      <c r="J185">
        <f>IFERROR(VLOOKUP($C185,Sheet2!$A$2:$C$397,3,FALSE),0)</f>
        <v>-0.91666667000000002</v>
      </c>
      <c r="K185">
        <f>VLOOKUP($I185,Sheet2!$F$4:$G$16,2,FALSE)</f>
        <v>2</v>
      </c>
      <c r="L185">
        <f t="shared" si="21"/>
        <v>51.541666665000001</v>
      </c>
      <c r="M185">
        <f t="shared" si="22"/>
        <v>48.458333334999999</v>
      </c>
      <c r="N185">
        <f t="shared" si="23"/>
        <v>3.0833333300000021</v>
      </c>
      <c r="O185" t="str">
        <f t="shared" si="24"/>
        <v>IL17_2012</v>
      </c>
      <c r="P185" t="str">
        <f t="shared" si="25"/>
        <v>17</v>
      </c>
      <c r="Q185">
        <f t="shared" si="26"/>
        <v>2012</v>
      </c>
      <c r="R185" t="str">
        <f t="shared" si="27"/>
        <v/>
      </c>
    </row>
    <row r="186" spans="1:18" x14ac:dyDescent="0.3">
      <c r="A186" t="s">
        <v>2132</v>
      </c>
      <c r="B186">
        <v>17</v>
      </c>
      <c r="C186" t="s">
        <v>293</v>
      </c>
      <c r="D186">
        <v>1183</v>
      </c>
      <c r="E186" t="s">
        <v>420</v>
      </c>
      <c r="F186" s="2">
        <v>41191</v>
      </c>
      <c r="G186">
        <v>46</v>
      </c>
      <c r="H186">
        <v>46</v>
      </c>
      <c r="I186" t="str">
        <f>IFERROR(VLOOKUP($C186,Sheet2!$A$2:$C$397,2,FALSE),"C")</f>
        <v>C</v>
      </c>
      <c r="J186">
        <f>IFERROR(VLOOKUP($C186,Sheet2!$A$2:$C$397,3,FALSE),0)</f>
        <v>-0.91666667000000002</v>
      </c>
      <c r="K186">
        <f>VLOOKUP($I186,Sheet2!$F$4:$G$16,2,FALSE)</f>
        <v>2</v>
      </c>
      <c r="L186">
        <f t="shared" si="21"/>
        <v>45.541666665000001</v>
      </c>
      <c r="M186">
        <f t="shared" si="22"/>
        <v>46.458333334999999</v>
      </c>
      <c r="N186">
        <f t="shared" si="23"/>
        <v>-0.91666666999999791</v>
      </c>
      <c r="O186" t="str">
        <f t="shared" si="24"/>
        <v>IL17_2012</v>
      </c>
      <c r="P186" t="str">
        <f t="shared" si="25"/>
        <v>17</v>
      </c>
      <c r="Q186">
        <f t="shared" si="26"/>
        <v>2012</v>
      </c>
      <c r="R186" t="str">
        <f t="shared" si="27"/>
        <v/>
      </c>
    </row>
    <row r="187" spans="1:18" x14ac:dyDescent="0.3">
      <c r="A187" t="s">
        <v>2148</v>
      </c>
      <c r="B187">
        <v>11</v>
      </c>
      <c r="C187" t="s">
        <v>318</v>
      </c>
      <c r="D187">
        <v>392</v>
      </c>
      <c r="E187" t="s">
        <v>420</v>
      </c>
      <c r="F187" s="2">
        <v>41205</v>
      </c>
      <c r="G187">
        <v>47</v>
      </c>
      <c r="H187">
        <v>39</v>
      </c>
      <c r="I187" t="str">
        <f>IFERROR(VLOOKUP($C187,Sheet2!$A$2:$C$397,2,FALSE),"C")</f>
        <v>C-</v>
      </c>
      <c r="J187">
        <f>IFERROR(VLOOKUP($C187,Sheet2!$A$2:$C$397,3,FALSE),0)</f>
        <v>-1.0291176</v>
      </c>
      <c r="K187">
        <f>VLOOKUP($I187,Sheet2!$F$4:$G$16,2,FALSE)</f>
        <v>1.7</v>
      </c>
      <c r="L187">
        <f t="shared" si="21"/>
        <v>46.485441199999997</v>
      </c>
      <c r="M187">
        <f t="shared" si="22"/>
        <v>39.514558800000003</v>
      </c>
      <c r="N187">
        <f t="shared" si="23"/>
        <v>6.9708823999999936</v>
      </c>
      <c r="O187" t="str">
        <f t="shared" si="24"/>
        <v>MI11_2012</v>
      </c>
      <c r="P187" t="str">
        <f t="shared" si="25"/>
        <v>11</v>
      </c>
      <c r="Q187">
        <f t="shared" si="26"/>
        <v>2012</v>
      </c>
      <c r="R187" t="str">
        <f t="shared" si="27"/>
        <v/>
      </c>
    </row>
    <row r="188" spans="1:18" x14ac:dyDescent="0.3">
      <c r="A188" t="s">
        <v>2139</v>
      </c>
      <c r="B188">
        <v>1</v>
      </c>
      <c r="C188" t="s">
        <v>62</v>
      </c>
      <c r="D188">
        <v>366</v>
      </c>
      <c r="E188" t="s">
        <v>420</v>
      </c>
      <c r="F188" s="2">
        <v>41217</v>
      </c>
      <c r="G188">
        <v>46</v>
      </c>
      <c r="H188">
        <v>49</v>
      </c>
      <c r="I188" t="str">
        <f>IFERROR(VLOOKUP($C188,Sheet2!$A$2:$C$397,2,FALSE),"C")</f>
        <v>B</v>
      </c>
      <c r="J188">
        <f>IFERROR(VLOOKUP($C188,Sheet2!$A$2:$C$397,3,FALSE),0)</f>
        <v>2.7168800000000002</v>
      </c>
      <c r="K188">
        <f>VLOOKUP($I188,Sheet2!$F$4:$G$16,2,FALSE)</f>
        <v>3</v>
      </c>
      <c r="L188">
        <f t="shared" si="21"/>
        <v>47.358440000000002</v>
      </c>
      <c r="M188">
        <f t="shared" si="22"/>
        <v>47.641559999999998</v>
      </c>
      <c r="N188">
        <f t="shared" si="23"/>
        <v>-0.28311999999999671</v>
      </c>
      <c r="O188" t="str">
        <f t="shared" si="24"/>
        <v>NH01_2012</v>
      </c>
      <c r="P188" t="str">
        <f t="shared" si="25"/>
        <v>01</v>
      </c>
      <c r="Q188">
        <f t="shared" si="26"/>
        <v>2012</v>
      </c>
      <c r="R188" t="str">
        <f t="shared" si="27"/>
        <v/>
      </c>
    </row>
    <row r="189" spans="1:18" x14ac:dyDescent="0.3">
      <c r="A189" t="s">
        <v>2139</v>
      </c>
      <c r="B189">
        <v>1</v>
      </c>
      <c r="C189" t="s">
        <v>43</v>
      </c>
      <c r="D189">
        <v>511</v>
      </c>
      <c r="E189" t="s">
        <v>420</v>
      </c>
      <c r="F189" s="2">
        <v>41213</v>
      </c>
      <c r="G189">
        <v>48</v>
      </c>
      <c r="H189">
        <v>41</v>
      </c>
      <c r="I189" t="str">
        <f>IFERROR(VLOOKUP($C189,Sheet2!$A$2:$C$397,2,FALSE),"C")</f>
        <v>B</v>
      </c>
      <c r="J189">
        <f>IFERROR(VLOOKUP($C189,Sheet2!$A$2:$C$397,3,FALSE),0)</f>
        <v>-0.61799999999999999</v>
      </c>
      <c r="K189">
        <f>VLOOKUP($I189,Sheet2!$F$4:$G$16,2,FALSE)</f>
        <v>3</v>
      </c>
      <c r="L189">
        <f t="shared" si="21"/>
        <v>47.691000000000003</v>
      </c>
      <c r="M189">
        <f t="shared" si="22"/>
        <v>41.308999999999997</v>
      </c>
      <c r="N189">
        <f t="shared" si="23"/>
        <v>6.382000000000005</v>
      </c>
      <c r="O189" t="str">
        <f t="shared" si="24"/>
        <v>NH01_2012</v>
      </c>
      <c r="P189" t="str">
        <f t="shared" si="25"/>
        <v>01</v>
      </c>
      <c r="Q189">
        <f t="shared" si="26"/>
        <v>2012</v>
      </c>
      <c r="R189" t="str">
        <f t="shared" si="27"/>
        <v/>
      </c>
    </row>
    <row r="190" spans="1:18" x14ac:dyDescent="0.3">
      <c r="A190" t="s">
        <v>2139</v>
      </c>
      <c r="B190">
        <v>1</v>
      </c>
      <c r="C190" t="s">
        <v>62</v>
      </c>
      <c r="D190">
        <v>364</v>
      </c>
      <c r="E190" t="s">
        <v>420</v>
      </c>
      <c r="F190" s="2">
        <v>41203</v>
      </c>
      <c r="G190">
        <v>41</v>
      </c>
      <c r="H190">
        <v>38</v>
      </c>
      <c r="I190" t="str">
        <f>IFERROR(VLOOKUP($C190,Sheet2!$A$2:$C$397,2,FALSE),"C")</f>
        <v>B</v>
      </c>
      <c r="J190">
        <f>IFERROR(VLOOKUP($C190,Sheet2!$A$2:$C$397,3,FALSE),0)</f>
        <v>2.7168800000000002</v>
      </c>
      <c r="K190">
        <f>VLOOKUP($I190,Sheet2!$F$4:$G$16,2,FALSE)</f>
        <v>3</v>
      </c>
      <c r="L190">
        <f t="shared" si="21"/>
        <v>42.358440000000002</v>
      </c>
      <c r="M190">
        <f t="shared" si="22"/>
        <v>36.641559999999998</v>
      </c>
      <c r="N190">
        <f t="shared" si="23"/>
        <v>5.7168800000000033</v>
      </c>
      <c r="O190" t="str">
        <f t="shared" si="24"/>
        <v>NH01_2012</v>
      </c>
      <c r="P190" t="str">
        <f t="shared" si="25"/>
        <v>01</v>
      </c>
      <c r="Q190">
        <f t="shared" si="26"/>
        <v>2012</v>
      </c>
      <c r="R190" t="str">
        <f t="shared" si="27"/>
        <v/>
      </c>
    </row>
    <row r="191" spans="1:18" x14ac:dyDescent="0.3">
      <c r="A191" t="s">
        <v>2139</v>
      </c>
      <c r="B191">
        <v>1</v>
      </c>
      <c r="C191" t="s">
        <v>62</v>
      </c>
      <c r="D191">
        <v>200</v>
      </c>
      <c r="E191" t="s">
        <v>420</v>
      </c>
      <c r="F191" s="2">
        <v>41188</v>
      </c>
      <c r="G191">
        <v>45</v>
      </c>
      <c r="H191">
        <v>35</v>
      </c>
      <c r="I191" t="str">
        <f>IFERROR(VLOOKUP($C191,Sheet2!$A$2:$C$397,2,FALSE),"C")</f>
        <v>B</v>
      </c>
      <c r="J191">
        <f>IFERROR(VLOOKUP($C191,Sheet2!$A$2:$C$397,3,FALSE),0)</f>
        <v>2.7168800000000002</v>
      </c>
      <c r="K191">
        <f>VLOOKUP($I191,Sheet2!$F$4:$G$16,2,FALSE)</f>
        <v>3</v>
      </c>
      <c r="L191">
        <f t="shared" si="21"/>
        <v>46.358440000000002</v>
      </c>
      <c r="M191">
        <f t="shared" si="22"/>
        <v>33.641559999999998</v>
      </c>
      <c r="N191">
        <f t="shared" si="23"/>
        <v>12.716880000000003</v>
      </c>
      <c r="O191" t="str">
        <f t="shared" si="24"/>
        <v>NH01_2012</v>
      </c>
      <c r="P191" t="str">
        <f t="shared" si="25"/>
        <v>01</v>
      </c>
      <c r="Q191">
        <f t="shared" si="26"/>
        <v>2012</v>
      </c>
      <c r="R191" t="str">
        <f t="shared" si="27"/>
        <v/>
      </c>
    </row>
    <row r="192" spans="1:18" x14ac:dyDescent="0.3">
      <c r="A192" t="s">
        <v>2139</v>
      </c>
      <c r="B192">
        <v>1</v>
      </c>
      <c r="C192" t="s">
        <v>62</v>
      </c>
      <c r="D192">
        <v>273</v>
      </c>
      <c r="E192" t="s">
        <v>420</v>
      </c>
      <c r="F192" s="2">
        <v>41182</v>
      </c>
      <c r="G192">
        <v>38</v>
      </c>
      <c r="H192">
        <v>47</v>
      </c>
      <c r="I192" t="str">
        <f>IFERROR(VLOOKUP($C192,Sheet2!$A$2:$C$397,2,FALSE),"C")</f>
        <v>B</v>
      </c>
      <c r="J192">
        <f>IFERROR(VLOOKUP($C192,Sheet2!$A$2:$C$397,3,FALSE),0)</f>
        <v>2.7168800000000002</v>
      </c>
      <c r="K192">
        <f>VLOOKUP($I192,Sheet2!$F$4:$G$16,2,FALSE)</f>
        <v>3</v>
      </c>
      <c r="L192">
        <f t="shared" si="21"/>
        <v>39.358440000000002</v>
      </c>
      <c r="M192">
        <f t="shared" si="22"/>
        <v>45.641559999999998</v>
      </c>
      <c r="N192">
        <f t="shared" si="23"/>
        <v>-6.2831199999999967</v>
      </c>
      <c r="O192" t="str">
        <f t="shared" si="24"/>
        <v>NH01_2012</v>
      </c>
      <c r="P192" t="str">
        <f t="shared" si="25"/>
        <v>01</v>
      </c>
      <c r="Q192">
        <f t="shared" si="26"/>
        <v>2012</v>
      </c>
      <c r="R192" t="str">
        <f t="shared" si="27"/>
        <v/>
      </c>
    </row>
    <row r="193" spans="1:18" x14ac:dyDescent="0.3">
      <c r="A193" t="s">
        <v>2139</v>
      </c>
      <c r="B193">
        <v>1</v>
      </c>
      <c r="C193" t="s">
        <v>62</v>
      </c>
      <c r="D193">
        <v>258</v>
      </c>
      <c r="E193" t="s">
        <v>420</v>
      </c>
      <c r="F193" s="2">
        <v>41133</v>
      </c>
      <c r="G193">
        <v>43</v>
      </c>
      <c r="H193">
        <v>45</v>
      </c>
      <c r="I193" t="str">
        <f>IFERROR(VLOOKUP($C193,Sheet2!$A$2:$C$397,2,FALSE),"C")</f>
        <v>B</v>
      </c>
      <c r="J193">
        <f>IFERROR(VLOOKUP($C193,Sheet2!$A$2:$C$397,3,FALSE),0)</f>
        <v>2.7168800000000002</v>
      </c>
      <c r="K193">
        <f>VLOOKUP($I193,Sheet2!$F$4:$G$16,2,FALSE)</f>
        <v>3</v>
      </c>
      <c r="L193">
        <f t="shared" si="21"/>
        <v>44.358440000000002</v>
      </c>
      <c r="M193">
        <f t="shared" si="22"/>
        <v>43.641559999999998</v>
      </c>
      <c r="N193">
        <f t="shared" si="23"/>
        <v>0.71688000000000329</v>
      </c>
      <c r="O193" t="str">
        <f t="shared" si="24"/>
        <v>NH01_2012</v>
      </c>
      <c r="P193" t="str">
        <f t="shared" si="25"/>
        <v>01</v>
      </c>
      <c r="Q193">
        <f t="shared" si="26"/>
        <v>2012</v>
      </c>
      <c r="R193" t="str">
        <f t="shared" si="27"/>
        <v/>
      </c>
    </row>
    <row r="194" spans="1:18" x14ac:dyDescent="0.3">
      <c r="A194" t="s">
        <v>2139</v>
      </c>
      <c r="B194">
        <v>1</v>
      </c>
      <c r="C194" t="s">
        <v>14</v>
      </c>
      <c r="D194">
        <v>502</v>
      </c>
      <c r="E194" t="s">
        <v>420</v>
      </c>
      <c r="F194" s="2">
        <v>41042</v>
      </c>
      <c r="G194">
        <v>43</v>
      </c>
      <c r="H194">
        <v>47</v>
      </c>
      <c r="I194" t="str">
        <f>IFERROR(VLOOKUP($C194,Sheet2!$A$2:$C$397,2,FALSE),"C")</f>
        <v>B</v>
      </c>
      <c r="J194">
        <f>IFERROR(VLOOKUP($C194,Sheet2!$A$2:$C$397,3,FALSE),0)</f>
        <v>0.26406832000000002</v>
      </c>
      <c r="K194">
        <f>VLOOKUP($I194,Sheet2!$F$4:$G$16,2,FALSE)</f>
        <v>3</v>
      </c>
      <c r="L194">
        <f t="shared" si="21"/>
        <v>43.132034160000003</v>
      </c>
      <c r="M194">
        <f t="shared" si="22"/>
        <v>46.867965839999997</v>
      </c>
      <c r="N194">
        <f t="shared" si="23"/>
        <v>-3.7359316799999931</v>
      </c>
      <c r="O194" t="str">
        <f t="shared" si="24"/>
        <v>NH01_2012</v>
      </c>
      <c r="P194" t="str">
        <f t="shared" si="25"/>
        <v>01</v>
      </c>
      <c r="Q194">
        <f t="shared" si="26"/>
        <v>2012</v>
      </c>
      <c r="R194" t="str">
        <f t="shared" si="27"/>
        <v/>
      </c>
    </row>
    <row r="195" spans="1:18" x14ac:dyDescent="0.3">
      <c r="A195" t="s">
        <v>2139</v>
      </c>
      <c r="B195">
        <v>1</v>
      </c>
      <c r="C195" t="s">
        <v>62</v>
      </c>
      <c r="D195">
        <v>230</v>
      </c>
      <c r="E195" t="s">
        <v>420</v>
      </c>
      <c r="F195" s="2">
        <v>41019</v>
      </c>
      <c r="G195">
        <v>39</v>
      </c>
      <c r="H195">
        <v>44</v>
      </c>
      <c r="I195" t="str">
        <f>IFERROR(VLOOKUP($C195,Sheet2!$A$2:$C$397,2,FALSE),"C")</f>
        <v>B</v>
      </c>
      <c r="J195">
        <f>IFERROR(VLOOKUP($C195,Sheet2!$A$2:$C$397,3,FALSE),0)</f>
        <v>2.7168800000000002</v>
      </c>
      <c r="K195">
        <f>VLOOKUP($I195,Sheet2!$F$4:$G$16,2,FALSE)</f>
        <v>3</v>
      </c>
      <c r="L195">
        <f t="shared" si="21"/>
        <v>40.358440000000002</v>
      </c>
      <c r="M195">
        <f t="shared" si="22"/>
        <v>42.641559999999998</v>
      </c>
      <c r="N195">
        <f t="shared" si="23"/>
        <v>-2.2831199999999967</v>
      </c>
      <c r="O195" t="str">
        <f t="shared" si="24"/>
        <v>NH01_2012</v>
      </c>
      <c r="P195" t="str">
        <f t="shared" si="25"/>
        <v>01</v>
      </c>
      <c r="Q195">
        <f t="shared" si="26"/>
        <v>2012</v>
      </c>
      <c r="R195" t="str">
        <f t="shared" si="27"/>
        <v/>
      </c>
    </row>
    <row r="196" spans="1:18" x14ac:dyDescent="0.3">
      <c r="A196" t="s">
        <v>2139</v>
      </c>
      <c r="B196">
        <v>1</v>
      </c>
      <c r="C196" t="s">
        <v>14</v>
      </c>
      <c r="D196">
        <v>299</v>
      </c>
      <c r="E196" t="s">
        <v>420</v>
      </c>
      <c r="F196" s="2">
        <v>41095</v>
      </c>
      <c r="G196">
        <v>48</v>
      </c>
      <c r="H196">
        <v>41</v>
      </c>
      <c r="I196" t="str">
        <f>IFERROR(VLOOKUP($C196,Sheet2!$A$2:$C$397,2,FALSE),"C")</f>
        <v>B</v>
      </c>
      <c r="J196">
        <f>IFERROR(VLOOKUP($C196,Sheet2!$A$2:$C$397,3,FALSE),0)</f>
        <v>0.26406832000000002</v>
      </c>
      <c r="K196">
        <f>VLOOKUP($I196,Sheet2!$F$4:$G$16,2,FALSE)</f>
        <v>3</v>
      </c>
      <c r="L196">
        <f t="shared" si="21"/>
        <v>48.132034160000003</v>
      </c>
      <c r="M196">
        <f t="shared" si="22"/>
        <v>40.867965839999997</v>
      </c>
      <c r="N196">
        <f t="shared" si="23"/>
        <v>7.2640683200000069</v>
      </c>
      <c r="O196" t="str">
        <f t="shared" si="24"/>
        <v>NH01_2012</v>
      </c>
      <c r="P196" t="str">
        <f t="shared" si="25"/>
        <v>01</v>
      </c>
      <c r="Q196">
        <f t="shared" si="26"/>
        <v>2012</v>
      </c>
      <c r="R196" t="str">
        <f t="shared" si="27"/>
        <v/>
      </c>
    </row>
    <row r="197" spans="1:18" x14ac:dyDescent="0.3">
      <c r="A197" t="s">
        <v>2134</v>
      </c>
      <c r="B197">
        <v>21</v>
      </c>
      <c r="C197" t="s">
        <v>364</v>
      </c>
      <c r="D197">
        <v>629</v>
      </c>
      <c r="E197" t="s">
        <v>420</v>
      </c>
      <c r="F197" s="2">
        <v>41212</v>
      </c>
      <c r="G197">
        <v>43</v>
      </c>
      <c r="H197">
        <v>44</v>
      </c>
      <c r="I197" t="str">
        <f>IFERROR(VLOOKUP($C197,Sheet2!$A$2:$C$397,2,FALSE),"C")</f>
        <v>A</v>
      </c>
      <c r="J197">
        <f>IFERROR(VLOOKUP($C197,Sheet2!$A$2:$C$397,3,FALSE),0)</f>
        <v>0.4</v>
      </c>
      <c r="K197">
        <f>VLOOKUP($I197,Sheet2!$F$4:$G$16,2,FALSE)</f>
        <v>4</v>
      </c>
      <c r="L197">
        <f t="shared" ref="L197:L260" si="28">G197+(J197/2)</f>
        <v>43.2</v>
      </c>
      <c r="M197">
        <f t="shared" ref="M197:M260" si="29">H197-(J197/2)</f>
        <v>43.8</v>
      </c>
      <c r="N197">
        <f t="shared" ref="N197:N260" si="30">L197-M197</f>
        <v>-0.59999999999999432</v>
      </c>
      <c r="O197" t="str">
        <f t="shared" ref="O197:O260" si="31">A197&amp;P197&amp;R197&amp;"_"&amp;Q197</f>
        <v>NY21_2012</v>
      </c>
      <c r="P197" t="str">
        <f t="shared" ref="P197:P260" si="32">TEXT(B197,"00")</f>
        <v>21</v>
      </c>
      <c r="Q197">
        <f t="shared" ref="Q197:Q260" si="33">YEAR(F197)</f>
        <v>2012</v>
      </c>
      <c r="R197" t="str">
        <f t="shared" ref="R197:R260" si="34">IF(AND(OR(Q197=2014,Q197=2012),OR(A197="NC",A197="FL")),"r",IF(AND(OR(Q197=2014,Q197=2012),OR(A197="PA")),"r",IF(Q197&lt;=2010,"o","")))</f>
        <v/>
      </c>
    </row>
    <row r="198" spans="1:18" x14ac:dyDescent="0.3">
      <c r="A198" t="s">
        <v>2134</v>
      </c>
      <c r="B198">
        <v>21</v>
      </c>
      <c r="C198" t="s">
        <v>364</v>
      </c>
      <c r="D198">
        <v>638</v>
      </c>
      <c r="E198" t="s">
        <v>420</v>
      </c>
      <c r="F198" s="2">
        <v>41158</v>
      </c>
      <c r="G198">
        <v>36</v>
      </c>
      <c r="H198">
        <v>49</v>
      </c>
      <c r="I198" t="str">
        <f>IFERROR(VLOOKUP($C198,Sheet2!$A$2:$C$397,2,FALSE),"C")</f>
        <v>A</v>
      </c>
      <c r="J198">
        <f>IFERROR(VLOOKUP($C198,Sheet2!$A$2:$C$397,3,FALSE),0)</f>
        <v>0.4</v>
      </c>
      <c r="K198">
        <f>VLOOKUP($I198,Sheet2!$F$4:$G$16,2,FALSE)</f>
        <v>4</v>
      </c>
      <c r="L198">
        <f t="shared" si="28"/>
        <v>36.200000000000003</v>
      </c>
      <c r="M198">
        <f t="shared" si="29"/>
        <v>48.8</v>
      </c>
      <c r="N198">
        <f t="shared" si="30"/>
        <v>-12.599999999999994</v>
      </c>
      <c r="O198" t="str">
        <f t="shared" si="31"/>
        <v>NY21_2012</v>
      </c>
      <c r="P198" t="str">
        <f t="shared" si="32"/>
        <v>21</v>
      </c>
      <c r="Q198">
        <f t="shared" si="33"/>
        <v>2012</v>
      </c>
      <c r="R198" t="str">
        <f t="shared" si="34"/>
        <v/>
      </c>
    </row>
    <row r="199" spans="1:18" x14ac:dyDescent="0.3">
      <c r="A199" t="s">
        <v>2150</v>
      </c>
      <c r="B199">
        <v>4</v>
      </c>
      <c r="C199" t="s">
        <v>382</v>
      </c>
      <c r="D199">
        <v>625</v>
      </c>
      <c r="E199" t="s">
        <v>420</v>
      </c>
      <c r="F199" s="2">
        <v>41213</v>
      </c>
      <c r="G199">
        <v>52</v>
      </c>
      <c r="H199">
        <v>40</v>
      </c>
      <c r="I199" t="str">
        <f>IFERROR(VLOOKUP($C199,Sheet2!$A$2:$C$397,2,FALSE),"C")</f>
        <v>B+</v>
      </c>
      <c r="J199">
        <f>IFERROR(VLOOKUP($C199,Sheet2!$A$2:$C$397,3,FALSE),0)</f>
        <v>-0.72027989999999997</v>
      </c>
      <c r="K199">
        <f>VLOOKUP($I199,Sheet2!$F$4:$G$16,2,FALSE)</f>
        <v>3.3</v>
      </c>
      <c r="L199">
        <f t="shared" si="28"/>
        <v>51.639860050000003</v>
      </c>
      <c r="M199">
        <f t="shared" si="29"/>
        <v>40.360139949999997</v>
      </c>
      <c r="N199">
        <f t="shared" si="30"/>
        <v>11.279720100000006</v>
      </c>
      <c r="O199" t="str">
        <f t="shared" si="31"/>
        <v>UT04_2012</v>
      </c>
      <c r="P199" t="str">
        <f t="shared" si="32"/>
        <v>04</v>
      </c>
      <c r="Q199">
        <f t="shared" si="33"/>
        <v>2012</v>
      </c>
      <c r="R199" t="str">
        <f t="shared" si="34"/>
        <v/>
      </c>
    </row>
    <row r="200" spans="1:18" x14ac:dyDescent="0.3">
      <c r="A200" t="s">
        <v>2150</v>
      </c>
      <c r="B200">
        <v>4</v>
      </c>
      <c r="C200" t="s">
        <v>2159</v>
      </c>
      <c r="D200">
        <v>414</v>
      </c>
      <c r="E200" t="s">
        <v>431</v>
      </c>
      <c r="F200" s="2">
        <v>41181</v>
      </c>
      <c r="G200">
        <v>49</v>
      </c>
      <c r="H200">
        <v>43</v>
      </c>
      <c r="I200" t="str">
        <f>IFERROR(VLOOKUP($C200,Sheet2!$A$2:$C$397,2,FALSE),"C")</f>
        <v>C</v>
      </c>
      <c r="J200">
        <f>IFERROR(VLOOKUP($C200,Sheet2!$A$2:$C$397,3,FALSE),0)</f>
        <v>0</v>
      </c>
      <c r="K200">
        <f>VLOOKUP($I200,Sheet2!$F$4:$G$16,2,FALSE)</f>
        <v>2</v>
      </c>
      <c r="L200">
        <f t="shared" si="28"/>
        <v>49</v>
      </c>
      <c r="M200">
        <f t="shared" si="29"/>
        <v>43</v>
      </c>
      <c r="N200">
        <f t="shared" si="30"/>
        <v>6</v>
      </c>
      <c r="O200" t="str">
        <f t="shared" si="31"/>
        <v>UT04_2012</v>
      </c>
      <c r="P200" t="str">
        <f t="shared" si="32"/>
        <v>04</v>
      </c>
      <c r="Q200">
        <f t="shared" si="33"/>
        <v>2012</v>
      </c>
      <c r="R200" t="str">
        <f t="shared" si="34"/>
        <v/>
      </c>
    </row>
    <row r="201" spans="1:18" x14ac:dyDescent="0.3">
      <c r="A201" t="s">
        <v>2150</v>
      </c>
      <c r="B201">
        <v>4</v>
      </c>
      <c r="C201" t="s">
        <v>2159</v>
      </c>
      <c r="D201">
        <v>379</v>
      </c>
      <c r="E201" t="s">
        <v>431</v>
      </c>
      <c r="F201" s="2">
        <v>41081</v>
      </c>
      <c r="G201">
        <v>38</v>
      </c>
      <c r="H201">
        <v>53</v>
      </c>
      <c r="I201" t="str">
        <f>IFERROR(VLOOKUP($C201,Sheet2!$A$2:$C$397,2,FALSE),"C")</f>
        <v>C</v>
      </c>
      <c r="J201">
        <f>IFERROR(VLOOKUP($C201,Sheet2!$A$2:$C$397,3,FALSE),0)</f>
        <v>0</v>
      </c>
      <c r="K201">
        <f>VLOOKUP($I201,Sheet2!$F$4:$G$16,2,FALSE)</f>
        <v>2</v>
      </c>
      <c r="L201">
        <f t="shared" si="28"/>
        <v>38</v>
      </c>
      <c r="M201">
        <f t="shared" si="29"/>
        <v>53</v>
      </c>
      <c r="N201">
        <f t="shared" si="30"/>
        <v>-15</v>
      </c>
      <c r="O201" t="str">
        <f t="shared" si="31"/>
        <v>UT04_2012</v>
      </c>
      <c r="P201" t="str">
        <f t="shared" si="32"/>
        <v>04</v>
      </c>
      <c r="Q201">
        <f t="shared" si="33"/>
        <v>2012</v>
      </c>
      <c r="R201" t="str">
        <f t="shared" si="34"/>
        <v/>
      </c>
    </row>
    <row r="202" spans="1:18" x14ac:dyDescent="0.3">
      <c r="A202" t="s">
        <v>2150</v>
      </c>
      <c r="B202">
        <v>4</v>
      </c>
      <c r="C202" t="s">
        <v>382</v>
      </c>
      <c r="D202">
        <v>625</v>
      </c>
      <c r="E202" t="s">
        <v>431</v>
      </c>
      <c r="F202" s="2">
        <v>41010</v>
      </c>
      <c r="G202">
        <v>42</v>
      </c>
      <c r="H202">
        <v>45</v>
      </c>
      <c r="I202" t="str">
        <f>IFERROR(VLOOKUP($C202,Sheet2!$A$2:$C$397,2,FALSE),"C")</f>
        <v>B+</v>
      </c>
      <c r="J202">
        <f>IFERROR(VLOOKUP($C202,Sheet2!$A$2:$C$397,3,FALSE),0)</f>
        <v>-0.72027989999999997</v>
      </c>
      <c r="K202">
        <f>VLOOKUP($I202,Sheet2!$F$4:$G$16,2,FALSE)</f>
        <v>3.3</v>
      </c>
      <c r="L202">
        <f t="shared" si="28"/>
        <v>41.639860050000003</v>
      </c>
      <c r="M202">
        <f t="shared" si="29"/>
        <v>45.360139949999997</v>
      </c>
      <c r="N202">
        <f t="shared" si="30"/>
        <v>-3.7202798999999942</v>
      </c>
      <c r="O202" t="str">
        <f t="shared" si="31"/>
        <v>UT04_2012</v>
      </c>
      <c r="P202" t="str">
        <f t="shared" si="32"/>
        <v>04</v>
      </c>
      <c r="Q202">
        <f t="shared" si="33"/>
        <v>2012</v>
      </c>
      <c r="R202" t="str">
        <f t="shared" si="34"/>
        <v/>
      </c>
    </row>
    <row r="203" spans="1:18" x14ac:dyDescent="0.3">
      <c r="A203" t="s">
        <v>2150</v>
      </c>
      <c r="B203">
        <v>4</v>
      </c>
      <c r="C203" t="s">
        <v>2159</v>
      </c>
      <c r="D203">
        <v>341</v>
      </c>
      <c r="E203" t="s">
        <v>431</v>
      </c>
      <c r="F203" s="2">
        <v>41264</v>
      </c>
      <c r="G203">
        <v>36</v>
      </c>
      <c r="H203">
        <v>53</v>
      </c>
      <c r="I203" t="str">
        <f>IFERROR(VLOOKUP($C203,Sheet2!$A$2:$C$397,2,FALSE),"C")</f>
        <v>C</v>
      </c>
      <c r="J203">
        <f>IFERROR(VLOOKUP($C203,Sheet2!$A$2:$C$397,3,FALSE),0)</f>
        <v>0</v>
      </c>
      <c r="K203">
        <f>VLOOKUP($I203,Sheet2!$F$4:$G$16,2,FALSE)</f>
        <v>2</v>
      </c>
      <c r="L203">
        <f t="shared" si="28"/>
        <v>36</v>
      </c>
      <c r="M203">
        <f t="shared" si="29"/>
        <v>53</v>
      </c>
      <c r="N203">
        <f t="shared" si="30"/>
        <v>-17</v>
      </c>
      <c r="O203" t="str">
        <f t="shared" si="31"/>
        <v>UT04_2012</v>
      </c>
      <c r="P203" t="str">
        <f t="shared" si="32"/>
        <v>04</v>
      </c>
      <c r="Q203">
        <f t="shared" si="33"/>
        <v>2012</v>
      </c>
      <c r="R203" t="str">
        <f t="shared" si="34"/>
        <v/>
      </c>
    </row>
    <row r="204" spans="1:18" x14ac:dyDescent="0.3">
      <c r="A204" t="s">
        <v>2149</v>
      </c>
      <c r="B204">
        <v>6</v>
      </c>
      <c r="C204" t="s">
        <v>2160</v>
      </c>
      <c r="D204">
        <v>371</v>
      </c>
      <c r="E204" t="s">
        <v>420</v>
      </c>
      <c r="F204" s="2">
        <v>41179</v>
      </c>
      <c r="G204">
        <v>37</v>
      </c>
      <c r="H204">
        <v>31</v>
      </c>
      <c r="I204" t="str">
        <f>IFERROR(VLOOKUP($C204,Sheet2!$A$2:$C$397,2,FALSE),"C")</f>
        <v>C</v>
      </c>
      <c r="J204">
        <f>IFERROR(VLOOKUP($C204,Sheet2!$A$2:$C$397,3,FALSE),0)</f>
        <v>0</v>
      </c>
      <c r="K204">
        <f>VLOOKUP($I204,Sheet2!$F$4:$G$16,2,FALSE)</f>
        <v>2</v>
      </c>
      <c r="L204">
        <f t="shared" si="28"/>
        <v>37</v>
      </c>
      <c r="M204">
        <f t="shared" si="29"/>
        <v>31</v>
      </c>
      <c r="N204">
        <f t="shared" si="30"/>
        <v>6</v>
      </c>
      <c r="O204" t="str">
        <f t="shared" si="31"/>
        <v>MA06_2012</v>
      </c>
      <c r="P204" t="str">
        <f t="shared" si="32"/>
        <v>06</v>
      </c>
      <c r="Q204">
        <f t="shared" si="33"/>
        <v>2012</v>
      </c>
      <c r="R204" t="str">
        <f t="shared" si="34"/>
        <v/>
      </c>
    </row>
    <row r="205" spans="1:18" x14ac:dyDescent="0.3">
      <c r="A205" t="s">
        <v>2144</v>
      </c>
      <c r="B205">
        <v>3</v>
      </c>
      <c r="C205" t="s">
        <v>2145</v>
      </c>
      <c r="D205">
        <v>614</v>
      </c>
      <c r="E205" t="s">
        <v>420</v>
      </c>
      <c r="F205" s="2">
        <v>41184</v>
      </c>
      <c r="G205">
        <v>49</v>
      </c>
      <c r="H205">
        <v>39</v>
      </c>
      <c r="I205" t="str">
        <f>IFERROR(VLOOKUP($C205,Sheet2!$A$2:$C$397,2,FALSE),"C")</f>
        <v>C</v>
      </c>
      <c r="J205">
        <f>IFERROR(VLOOKUP($C205,Sheet2!$A$2:$C$397,3,FALSE),0)</f>
        <v>0</v>
      </c>
      <c r="K205">
        <f>VLOOKUP($I205,Sheet2!$F$4:$G$16,2,FALSE)</f>
        <v>2</v>
      </c>
      <c r="L205">
        <f t="shared" si="28"/>
        <v>49</v>
      </c>
      <c r="M205">
        <f t="shared" si="29"/>
        <v>39</v>
      </c>
      <c r="N205">
        <f t="shared" si="30"/>
        <v>10</v>
      </c>
      <c r="O205" t="str">
        <f t="shared" si="31"/>
        <v>NJ03_2012</v>
      </c>
      <c r="P205" t="str">
        <f t="shared" si="32"/>
        <v>03</v>
      </c>
      <c r="Q205">
        <f t="shared" si="33"/>
        <v>2012</v>
      </c>
      <c r="R205" t="str">
        <f t="shared" si="34"/>
        <v/>
      </c>
    </row>
    <row r="206" spans="1:18" x14ac:dyDescent="0.3">
      <c r="A206" t="s">
        <v>2134</v>
      </c>
      <c r="B206">
        <v>19</v>
      </c>
      <c r="C206" t="s">
        <v>364</v>
      </c>
      <c r="D206">
        <v>649</v>
      </c>
      <c r="E206" t="s">
        <v>420</v>
      </c>
      <c r="F206" s="2">
        <v>41210</v>
      </c>
      <c r="G206">
        <v>48</v>
      </c>
      <c r="H206">
        <v>43</v>
      </c>
      <c r="I206" t="str">
        <f>IFERROR(VLOOKUP($C206,Sheet2!$A$2:$C$397,2,FALSE),"C")</f>
        <v>A</v>
      </c>
      <c r="J206">
        <f>IFERROR(VLOOKUP($C206,Sheet2!$A$2:$C$397,3,FALSE),0)</f>
        <v>0.4</v>
      </c>
      <c r="K206">
        <f>VLOOKUP($I206,Sheet2!$F$4:$G$16,2,FALSE)</f>
        <v>4</v>
      </c>
      <c r="L206">
        <f t="shared" si="28"/>
        <v>48.2</v>
      </c>
      <c r="M206">
        <f t="shared" si="29"/>
        <v>42.8</v>
      </c>
      <c r="N206">
        <f t="shared" si="30"/>
        <v>5.4000000000000057</v>
      </c>
      <c r="O206" t="str">
        <f t="shared" si="31"/>
        <v>NY19_2012</v>
      </c>
      <c r="P206" t="str">
        <f t="shared" si="32"/>
        <v>19</v>
      </c>
      <c r="Q206">
        <f t="shared" si="33"/>
        <v>2012</v>
      </c>
      <c r="R206" t="str">
        <f t="shared" si="34"/>
        <v/>
      </c>
    </row>
    <row r="207" spans="1:18" x14ac:dyDescent="0.3">
      <c r="A207" t="s">
        <v>2134</v>
      </c>
      <c r="B207">
        <v>19</v>
      </c>
      <c r="C207" t="s">
        <v>364</v>
      </c>
      <c r="D207">
        <v>635</v>
      </c>
      <c r="E207" t="s">
        <v>420</v>
      </c>
      <c r="F207" s="2">
        <v>41170</v>
      </c>
      <c r="G207">
        <v>52</v>
      </c>
      <c r="H207">
        <v>36</v>
      </c>
      <c r="I207" t="str">
        <f>IFERROR(VLOOKUP($C207,Sheet2!$A$2:$C$397,2,FALSE),"C")</f>
        <v>A</v>
      </c>
      <c r="J207">
        <f>IFERROR(VLOOKUP($C207,Sheet2!$A$2:$C$397,3,FALSE),0)</f>
        <v>0.4</v>
      </c>
      <c r="K207">
        <f>VLOOKUP($I207,Sheet2!$F$4:$G$16,2,FALSE)</f>
        <v>4</v>
      </c>
      <c r="L207">
        <f t="shared" si="28"/>
        <v>52.2</v>
      </c>
      <c r="M207">
        <f t="shared" si="29"/>
        <v>35.799999999999997</v>
      </c>
      <c r="N207">
        <f t="shared" si="30"/>
        <v>16.400000000000006</v>
      </c>
      <c r="O207" t="str">
        <f t="shared" si="31"/>
        <v>NY19_2012</v>
      </c>
      <c r="P207" t="str">
        <f t="shared" si="32"/>
        <v>19</v>
      </c>
      <c r="Q207">
        <f t="shared" si="33"/>
        <v>2012</v>
      </c>
      <c r="R207" t="str">
        <f t="shared" si="34"/>
        <v/>
      </c>
    </row>
    <row r="208" spans="1:18" x14ac:dyDescent="0.3">
      <c r="A208" t="s">
        <v>2142</v>
      </c>
      <c r="B208">
        <v>6</v>
      </c>
      <c r="C208" t="s">
        <v>226</v>
      </c>
      <c r="D208">
        <v>1000</v>
      </c>
      <c r="E208" t="s">
        <v>420</v>
      </c>
      <c r="F208" s="2">
        <v>41198</v>
      </c>
      <c r="G208">
        <v>51</v>
      </c>
      <c r="H208">
        <v>45</v>
      </c>
      <c r="I208" t="str">
        <f>IFERROR(VLOOKUP($C208,Sheet2!$A$2:$C$397,2,FALSE),"C")</f>
        <v>C+</v>
      </c>
      <c r="J208">
        <f>IFERROR(VLOOKUP($C208,Sheet2!$A$2:$C$397,3,FALSE),0)</f>
        <v>1.4763415</v>
      </c>
      <c r="K208">
        <f>VLOOKUP($I208,Sheet2!$F$4:$G$16,2,FALSE)</f>
        <v>2.2999999999999998</v>
      </c>
      <c r="L208">
        <f t="shared" si="28"/>
        <v>51.738170750000002</v>
      </c>
      <c r="M208">
        <f t="shared" si="29"/>
        <v>44.261829249999998</v>
      </c>
      <c r="N208">
        <f t="shared" si="30"/>
        <v>7.4763415000000037</v>
      </c>
      <c r="O208" t="str">
        <f t="shared" si="31"/>
        <v>MN06_2012</v>
      </c>
      <c r="P208" t="str">
        <f t="shared" si="32"/>
        <v>06</v>
      </c>
      <c r="Q208">
        <f t="shared" si="33"/>
        <v>2012</v>
      </c>
      <c r="R208" t="str">
        <f t="shared" si="34"/>
        <v/>
      </c>
    </row>
    <row r="209" spans="1:18" x14ac:dyDescent="0.3">
      <c r="A209" t="s">
        <v>2142</v>
      </c>
      <c r="B209">
        <v>6</v>
      </c>
      <c r="C209" t="s">
        <v>358</v>
      </c>
      <c r="D209">
        <v>598</v>
      </c>
      <c r="E209" t="s">
        <v>420</v>
      </c>
      <c r="F209" s="2">
        <v>41193</v>
      </c>
      <c r="G209">
        <v>50</v>
      </c>
      <c r="H209">
        <v>41</v>
      </c>
      <c r="I209" t="str">
        <f>IFERROR(VLOOKUP($C209,Sheet2!$A$2:$C$397,2,FALSE),"C")</f>
        <v>A</v>
      </c>
      <c r="J209">
        <f>IFERROR(VLOOKUP($C209,Sheet2!$A$2:$C$397,3,FALSE),0)</f>
        <v>0.2</v>
      </c>
      <c r="K209">
        <f>VLOOKUP($I209,Sheet2!$F$4:$G$16,2,FALSE)</f>
        <v>4</v>
      </c>
      <c r="L209">
        <f t="shared" si="28"/>
        <v>50.1</v>
      </c>
      <c r="M209">
        <f t="shared" si="29"/>
        <v>40.9</v>
      </c>
      <c r="N209">
        <f t="shared" si="30"/>
        <v>9.2000000000000028</v>
      </c>
      <c r="O209" t="str">
        <f t="shared" si="31"/>
        <v>MN06_2012</v>
      </c>
      <c r="P209" t="str">
        <f t="shared" si="32"/>
        <v>06</v>
      </c>
      <c r="Q209">
        <f t="shared" si="33"/>
        <v>2012</v>
      </c>
      <c r="R209" t="str">
        <f t="shared" si="34"/>
        <v/>
      </c>
    </row>
    <row r="210" spans="1:18" x14ac:dyDescent="0.3">
      <c r="A210" t="s">
        <v>2157</v>
      </c>
      <c r="B210">
        <v>3</v>
      </c>
      <c r="C210" t="s">
        <v>358</v>
      </c>
      <c r="D210">
        <v>502</v>
      </c>
      <c r="E210" t="s">
        <v>420</v>
      </c>
      <c r="F210" s="2">
        <v>41205</v>
      </c>
      <c r="G210">
        <v>50</v>
      </c>
      <c r="H210">
        <v>40</v>
      </c>
      <c r="I210" t="str">
        <f>IFERROR(VLOOKUP($C210,Sheet2!$A$2:$C$397,2,FALSE),"C")</f>
        <v>A</v>
      </c>
      <c r="J210">
        <f>IFERROR(VLOOKUP($C210,Sheet2!$A$2:$C$397,3,FALSE),0)</f>
        <v>0.2</v>
      </c>
      <c r="K210">
        <f>VLOOKUP($I210,Sheet2!$F$4:$G$16,2,FALSE)</f>
        <v>4</v>
      </c>
      <c r="L210">
        <f t="shared" si="28"/>
        <v>50.1</v>
      </c>
      <c r="M210">
        <f t="shared" si="29"/>
        <v>39.9</v>
      </c>
      <c r="N210">
        <f t="shared" si="30"/>
        <v>10.200000000000003</v>
      </c>
      <c r="O210" t="str">
        <f t="shared" si="31"/>
        <v>NV03_2012</v>
      </c>
      <c r="P210" t="str">
        <f t="shared" si="32"/>
        <v>03</v>
      </c>
      <c r="Q210">
        <f t="shared" si="33"/>
        <v>2012</v>
      </c>
      <c r="R210" t="str">
        <f t="shared" si="34"/>
        <v/>
      </c>
    </row>
    <row r="211" spans="1:18" x14ac:dyDescent="0.3">
      <c r="A211" t="s">
        <v>2161</v>
      </c>
      <c r="B211">
        <v>2</v>
      </c>
      <c r="C211" t="s">
        <v>2162</v>
      </c>
      <c r="D211">
        <v>352</v>
      </c>
      <c r="E211" t="s">
        <v>420</v>
      </c>
      <c r="F211" s="2">
        <v>41207</v>
      </c>
      <c r="G211">
        <v>47</v>
      </c>
      <c r="H211">
        <v>43</v>
      </c>
      <c r="I211" t="str">
        <f>IFERROR(VLOOKUP($C211,Sheet2!$A$2:$C$397,2,FALSE),"C")</f>
        <v>C</v>
      </c>
      <c r="J211">
        <f>IFERROR(VLOOKUP($C211,Sheet2!$A$2:$C$397,3,FALSE),0)</f>
        <v>0</v>
      </c>
      <c r="K211">
        <f>VLOOKUP($I211,Sheet2!$F$4:$G$16,2,FALSE)</f>
        <v>2</v>
      </c>
      <c r="L211">
        <f t="shared" si="28"/>
        <v>47</v>
      </c>
      <c r="M211">
        <f t="shared" si="29"/>
        <v>43</v>
      </c>
      <c r="N211">
        <f t="shared" si="30"/>
        <v>4</v>
      </c>
      <c r="O211" t="str">
        <f t="shared" si="31"/>
        <v>NE02_2012</v>
      </c>
      <c r="P211" t="str">
        <f t="shared" si="32"/>
        <v>02</v>
      </c>
      <c r="Q211">
        <f t="shared" si="33"/>
        <v>2012</v>
      </c>
      <c r="R211" t="str">
        <f t="shared" si="34"/>
        <v/>
      </c>
    </row>
    <row r="212" spans="1:18" x14ac:dyDescent="0.3">
      <c r="A212" t="s">
        <v>2161</v>
      </c>
      <c r="B212">
        <v>2</v>
      </c>
      <c r="C212" t="s">
        <v>2162</v>
      </c>
      <c r="D212">
        <v>400</v>
      </c>
      <c r="E212" t="s">
        <v>431</v>
      </c>
      <c r="F212" s="2">
        <v>41172</v>
      </c>
      <c r="G212">
        <v>51</v>
      </c>
      <c r="H212">
        <v>38</v>
      </c>
      <c r="I212" t="str">
        <f>IFERROR(VLOOKUP($C212,Sheet2!$A$2:$C$397,2,FALSE),"C")</f>
        <v>C</v>
      </c>
      <c r="J212">
        <f>IFERROR(VLOOKUP($C212,Sheet2!$A$2:$C$397,3,FALSE),0)</f>
        <v>0</v>
      </c>
      <c r="K212">
        <f>VLOOKUP($I212,Sheet2!$F$4:$G$16,2,FALSE)</f>
        <v>2</v>
      </c>
      <c r="L212">
        <f t="shared" si="28"/>
        <v>51</v>
      </c>
      <c r="M212">
        <f t="shared" si="29"/>
        <v>38</v>
      </c>
      <c r="N212">
        <f t="shared" si="30"/>
        <v>13</v>
      </c>
      <c r="O212" t="str">
        <f t="shared" si="31"/>
        <v>NE02_2012</v>
      </c>
      <c r="P212" t="str">
        <f t="shared" si="32"/>
        <v>02</v>
      </c>
      <c r="Q212">
        <f t="shared" si="33"/>
        <v>2012</v>
      </c>
      <c r="R212" t="str">
        <f t="shared" si="34"/>
        <v/>
      </c>
    </row>
    <row r="213" spans="1:18" x14ac:dyDescent="0.3">
      <c r="A213" t="s">
        <v>2134</v>
      </c>
      <c r="B213">
        <v>18</v>
      </c>
      <c r="C213" t="s">
        <v>364</v>
      </c>
      <c r="D213">
        <v>615</v>
      </c>
      <c r="E213" t="s">
        <v>420</v>
      </c>
      <c r="F213" s="2">
        <v>41199</v>
      </c>
      <c r="G213">
        <v>49</v>
      </c>
      <c r="H213">
        <v>42</v>
      </c>
      <c r="I213" t="str">
        <f>IFERROR(VLOOKUP($C213,Sheet2!$A$2:$C$397,2,FALSE),"C")</f>
        <v>A</v>
      </c>
      <c r="J213">
        <f>IFERROR(VLOOKUP($C213,Sheet2!$A$2:$C$397,3,FALSE),0)</f>
        <v>0.4</v>
      </c>
      <c r="K213">
        <f>VLOOKUP($I213,Sheet2!$F$4:$G$16,2,FALSE)</f>
        <v>4</v>
      </c>
      <c r="L213">
        <f t="shared" si="28"/>
        <v>49.2</v>
      </c>
      <c r="M213">
        <f t="shared" si="29"/>
        <v>41.8</v>
      </c>
      <c r="N213">
        <f t="shared" si="30"/>
        <v>7.4000000000000057</v>
      </c>
      <c r="O213" t="str">
        <f t="shared" si="31"/>
        <v>NY18_2012</v>
      </c>
      <c r="P213" t="str">
        <f t="shared" si="32"/>
        <v>18</v>
      </c>
      <c r="Q213">
        <f t="shared" si="33"/>
        <v>2012</v>
      </c>
      <c r="R213" t="str">
        <f t="shared" si="34"/>
        <v/>
      </c>
    </row>
    <row r="214" spans="1:18" x14ac:dyDescent="0.3">
      <c r="A214" t="s">
        <v>2134</v>
      </c>
      <c r="B214">
        <v>18</v>
      </c>
      <c r="C214" t="s">
        <v>364</v>
      </c>
      <c r="D214">
        <v>628</v>
      </c>
      <c r="E214" t="s">
        <v>420</v>
      </c>
      <c r="F214" s="2">
        <v>41168</v>
      </c>
      <c r="G214">
        <v>46</v>
      </c>
      <c r="H214">
        <v>33</v>
      </c>
      <c r="I214" t="str">
        <f>IFERROR(VLOOKUP($C214,Sheet2!$A$2:$C$397,2,FALSE),"C")</f>
        <v>A</v>
      </c>
      <c r="J214">
        <f>IFERROR(VLOOKUP($C214,Sheet2!$A$2:$C$397,3,FALSE),0)</f>
        <v>0.4</v>
      </c>
      <c r="K214">
        <f>VLOOKUP($I214,Sheet2!$F$4:$G$16,2,FALSE)</f>
        <v>4</v>
      </c>
      <c r="L214">
        <f t="shared" si="28"/>
        <v>46.2</v>
      </c>
      <c r="M214">
        <f t="shared" si="29"/>
        <v>32.799999999999997</v>
      </c>
      <c r="N214">
        <f t="shared" si="30"/>
        <v>13.400000000000006</v>
      </c>
      <c r="O214" t="str">
        <f t="shared" si="31"/>
        <v>NY18_2012</v>
      </c>
      <c r="P214" t="str">
        <f t="shared" si="32"/>
        <v>18</v>
      </c>
      <c r="Q214">
        <f t="shared" si="33"/>
        <v>2012</v>
      </c>
      <c r="R214" t="str">
        <f t="shared" si="34"/>
        <v/>
      </c>
    </row>
    <row r="215" spans="1:18" x14ac:dyDescent="0.3">
      <c r="A215" t="s">
        <v>2146</v>
      </c>
      <c r="B215">
        <v>1</v>
      </c>
      <c r="C215" t="s">
        <v>14</v>
      </c>
      <c r="D215">
        <v>836</v>
      </c>
      <c r="E215" t="s">
        <v>420</v>
      </c>
      <c r="F215" s="2">
        <v>41216</v>
      </c>
      <c r="G215">
        <v>48</v>
      </c>
      <c r="H215">
        <v>44</v>
      </c>
      <c r="I215" t="str">
        <f>IFERROR(VLOOKUP($C215,Sheet2!$A$2:$C$397,2,FALSE),"C")</f>
        <v>B</v>
      </c>
      <c r="J215">
        <f>IFERROR(VLOOKUP($C215,Sheet2!$A$2:$C$397,3,FALSE),0)</f>
        <v>0.26406832000000002</v>
      </c>
      <c r="K215">
        <f>VLOOKUP($I215,Sheet2!$F$4:$G$16,2,FALSE)</f>
        <v>3</v>
      </c>
      <c r="L215">
        <f t="shared" si="28"/>
        <v>48.132034160000003</v>
      </c>
      <c r="M215">
        <f t="shared" si="29"/>
        <v>43.867965839999997</v>
      </c>
      <c r="N215">
        <f t="shared" si="30"/>
        <v>4.2640683200000069</v>
      </c>
      <c r="O215" t="str">
        <f t="shared" si="31"/>
        <v>MT01_2012</v>
      </c>
      <c r="P215" t="str">
        <f t="shared" si="32"/>
        <v>01</v>
      </c>
      <c r="Q215">
        <f t="shared" si="33"/>
        <v>2012</v>
      </c>
      <c r="R215" t="str">
        <f t="shared" si="34"/>
        <v/>
      </c>
    </row>
    <row r="216" spans="1:18" x14ac:dyDescent="0.3">
      <c r="A216" t="s">
        <v>2146</v>
      </c>
      <c r="B216">
        <v>1</v>
      </c>
      <c r="C216" t="s">
        <v>382</v>
      </c>
      <c r="D216">
        <v>625</v>
      </c>
      <c r="E216" t="s">
        <v>420</v>
      </c>
      <c r="F216" s="2">
        <v>41213</v>
      </c>
      <c r="G216">
        <v>51</v>
      </c>
      <c r="H216">
        <v>40</v>
      </c>
      <c r="I216" t="str">
        <f>IFERROR(VLOOKUP($C216,Sheet2!$A$2:$C$397,2,FALSE),"C")</f>
        <v>B+</v>
      </c>
      <c r="J216">
        <f>IFERROR(VLOOKUP($C216,Sheet2!$A$2:$C$397,3,FALSE),0)</f>
        <v>-0.72027989999999997</v>
      </c>
      <c r="K216">
        <f>VLOOKUP($I216,Sheet2!$F$4:$G$16,2,FALSE)</f>
        <v>3.3</v>
      </c>
      <c r="L216">
        <f t="shared" si="28"/>
        <v>50.639860050000003</v>
      </c>
      <c r="M216">
        <f t="shared" si="29"/>
        <v>40.360139949999997</v>
      </c>
      <c r="N216">
        <f t="shared" si="30"/>
        <v>10.279720100000006</v>
      </c>
      <c r="O216" t="str">
        <f t="shared" si="31"/>
        <v>MT01_2012</v>
      </c>
      <c r="P216" t="str">
        <f t="shared" si="32"/>
        <v>01</v>
      </c>
      <c r="Q216">
        <f t="shared" si="33"/>
        <v>2012</v>
      </c>
      <c r="R216" t="str">
        <f t="shared" si="34"/>
        <v/>
      </c>
    </row>
    <row r="217" spans="1:18" x14ac:dyDescent="0.3">
      <c r="A217" t="s">
        <v>2146</v>
      </c>
      <c r="B217">
        <v>1</v>
      </c>
      <c r="C217" t="s">
        <v>14</v>
      </c>
      <c r="D217">
        <v>737</v>
      </c>
      <c r="E217" t="s">
        <v>420</v>
      </c>
      <c r="F217" s="2">
        <v>41192</v>
      </c>
      <c r="G217">
        <v>43</v>
      </c>
      <c r="H217">
        <v>34</v>
      </c>
      <c r="I217" t="str">
        <f>IFERROR(VLOOKUP($C217,Sheet2!$A$2:$C$397,2,FALSE),"C")</f>
        <v>B</v>
      </c>
      <c r="J217">
        <f>IFERROR(VLOOKUP($C217,Sheet2!$A$2:$C$397,3,FALSE),0)</f>
        <v>0.26406832000000002</v>
      </c>
      <c r="K217">
        <f>VLOOKUP($I217,Sheet2!$F$4:$G$16,2,FALSE)</f>
        <v>3</v>
      </c>
      <c r="L217">
        <f t="shared" si="28"/>
        <v>43.132034160000003</v>
      </c>
      <c r="M217">
        <f t="shared" si="29"/>
        <v>33.867965839999997</v>
      </c>
      <c r="N217">
        <f t="shared" si="30"/>
        <v>9.2640683200000069</v>
      </c>
      <c r="O217" t="str">
        <f t="shared" si="31"/>
        <v>MT01_2012</v>
      </c>
      <c r="P217" t="str">
        <f t="shared" si="32"/>
        <v>01</v>
      </c>
      <c r="Q217">
        <f t="shared" si="33"/>
        <v>2012</v>
      </c>
      <c r="R217" t="str">
        <f t="shared" si="34"/>
        <v/>
      </c>
    </row>
    <row r="218" spans="1:18" x14ac:dyDescent="0.3">
      <c r="A218" t="s">
        <v>2146</v>
      </c>
      <c r="B218">
        <v>1</v>
      </c>
      <c r="C218" t="s">
        <v>402</v>
      </c>
      <c r="D218">
        <v>477</v>
      </c>
      <c r="E218" t="s">
        <v>420</v>
      </c>
      <c r="F218" s="2">
        <v>41182</v>
      </c>
      <c r="G218">
        <v>36</v>
      </c>
      <c r="H218">
        <v>23</v>
      </c>
      <c r="I218" t="str">
        <f>IFERROR(VLOOKUP($C218,Sheet2!$A$2:$C$397,2,FALSE),"C")</f>
        <v>B+</v>
      </c>
      <c r="J218">
        <f>IFERROR(VLOOKUP($C218,Sheet2!$A$2:$C$397,3,FALSE),0)</f>
        <v>0.55918919</v>
      </c>
      <c r="K218">
        <f>VLOOKUP($I218,Sheet2!$F$4:$G$16,2,FALSE)</f>
        <v>3.3</v>
      </c>
      <c r="L218">
        <f t="shared" si="28"/>
        <v>36.279594594999999</v>
      </c>
      <c r="M218">
        <f t="shared" si="29"/>
        <v>22.720405405000001</v>
      </c>
      <c r="N218">
        <f t="shared" si="30"/>
        <v>13.559189189999998</v>
      </c>
      <c r="O218" t="str">
        <f t="shared" si="31"/>
        <v>MT01_2012</v>
      </c>
      <c r="P218" t="str">
        <f t="shared" si="32"/>
        <v>01</v>
      </c>
      <c r="Q218">
        <f t="shared" si="33"/>
        <v>2012</v>
      </c>
      <c r="R218" t="str">
        <f t="shared" si="34"/>
        <v/>
      </c>
    </row>
    <row r="219" spans="1:18" x14ac:dyDescent="0.3">
      <c r="A219" t="s">
        <v>2146</v>
      </c>
      <c r="B219">
        <v>1</v>
      </c>
      <c r="C219" t="s">
        <v>382</v>
      </c>
      <c r="D219">
        <v>625</v>
      </c>
      <c r="E219" t="s">
        <v>420</v>
      </c>
      <c r="F219" s="2">
        <v>41171</v>
      </c>
      <c r="G219">
        <v>46</v>
      </c>
      <c r="H219">
        <v>38</v>
      </c>
      <c r="I219" t="str">
        <f>IFERROR(VLOOKUP($C219,Sheet2!$A$2:$C$397,2,FALSE),"C")</f>
        <v>B+</v>
      </c>
      <c r="J219">
        <f>IFERROR(VLOOKUP($C219,Sheet2!$A$2:$C$397,3,FALSE),0)</f>
        <v>-0.72027989999999997</v>
      </c>
      <c r="K219">
        <f>VLOOKUP($I219,Sheet2!$F$4:$G$16,2,FALSE)</f>
        <v>3.3</v>
      </c>
      <c r="L219">
        <f t="shared" si="28"/>
        <v>45.639860050000003</v>
      </c>
      <c r="M219">
        <f t="shared" si="29"/>
        <v>38.360139949999997</v>
      </c>
      <c r="N219">
        <f t="shared" si="30"/>
        <v>7.2797201000000058</v>
      </c>
      <c r="O219" t="str">
        <f t="shared" si="31"/>
        <v>MT01_2012</v>
      </c>
      <c r="P219" t="str">
        <f t="shared" si="32"/>
        <v>01</v>
      </c>
      <c r="Q219">
        <f t="shared" si="33"/>
        <v>2012</v>
      </c>
      <c r="R219" t="str">
        <f t="shared" si="34"/>
        <v/>
      </c>
    </row>
    <row r="220" spans="1:18" x14ac:dyDescent="0.3">
      <c r="A220" t="s">
        <v>2146</v>
      </c>
      <c r="B220">
        <v>1</v>
      </c>
      <c r="C220" t="s">
        <v>14</v>
      </c>
      <c r="D220">
        <v>656</v>
      </c>
      <c r="E220" t="s">
        <v>420</v>
      </c>
      <c r="F220" s="2">
        <v>41163</v>
      </c>
      <c r="G220">
        <v>40</v>
      </c>
      <c r="H220">
        <v>37</v>
      </c>
      <c r="I220" t="str">
        <f>IFERROR(VLOOKUP($C220,Sheet2!$A$2:$C$397,2,FALSE),"C")</f>
        <v>B</v>
      </c>
      <c r="J220">
        <f>IFERROR(VLOOKUP($C220,Sheet2!$A$2:$C$397,3,FALSE),0)</f>
        <v>0.26406832000000002</v>
      </c>
      <c r="K220">
        <f>VLOOKUP($I220,Sheet2!$F$4:$G$16,2,FALSE)</f>
        <v>3</v>
      </c>
      <c r="L220">
        <f t="shared" si="28"/>
        <v>40.132034160000003</v>
      </c>
      <c r="M220">
        <f t="shared" si="29"/>
        <v>36.867965839999997</v>
      </c>
      <c r="N220">
        <f t="shared" si="30"/>
        <v>3.2640683200000069</v>
      </c>
      <c r="O220" t="str">
        <f t="shared" si="31"/>
        <v>MT01_2012</v>
      </c>
      <c r="P220" t="str">
        <f t="shared" si="32"/>
        <v>01</v>
      </c>
      <c r="Q220">
        <f t="shared" si="33"/>
        <v>2012</v>
      </c>
      <c r="R220" t="str">
        <f t="shared" si="34"/>
        <v/>
      </c>
    </row>
    <row r="221" spans="1:18" x14ac:dyDescent="0.3">
      <c r="A221" t="s">
        <v>2146</v>
      </c>
      <c r="B221">
        <v>1</v>
      </c>
      <c r="C221" t="s">
        <v>14</v>
      </c>
      <c r="D221">
        <v>934</v>
      </c>
      <c r="E221" t="s">
        <v>431</v>
      </c>
      <c r="F221" s="2">
        <v>41028</v>
      </c>
      <c r="G221">
        <v>33</v>
      </c>
      <c r="H221">
        <v>27</v>
      </c>
      <c r="I221" t="str">
        <f>IFERROR(VLOOKUP($C221,Sheet2!$A$2:$C$397,2,FALSE),"C")</f>
        <v>B</v>
      </c>
      <c r="J221">
        <f>IFERROR(VLOOKUP($C221,Sheet2!$A$2:$C$397,3,FALSE),0)</f>
        <v>0.26406832000000002</v>
      </c>
      <c r="K221">
        <f>VLOOKUP($I221,Sheet2!$F$4:$G$16,2,FALSE)</f>
        <v>3</v>
      </c>
      <c r="L221">
        <f t="shared" si="28"/>
        <v>33.132034160000003</v>
      </c>
      <c r="M221">
        <f t="shared" si="29"/>
        <v>26.86796584</v>
      </c>
      <c r="N221">
        <f t="shared" si="30"/>
        <v>6.2640683200000034</v>
      </c>
      <c r="O221" t="str">
        <f t="shared" si="31"/>
        <v>MT01_2012</v>
      </c>
      <c r="P221" t="str">
        <f t="shared" si="32"/>
        <v>01</v>
      </c>
      <c r="Q221">
        <f t="shared" si="33"/>
        <v>2012</v>
      </c>
      <c r="R221" t="str">
        <f t="shared" si="34"/>
        <v/>
      </c>
    </row>
    <row r="222" spans="1:18" x14ac:dyDescent="0.3">
      <c r="A222" t="s">
        <v>2146</v>
      </c>
      <c r="B222">
        <v>1</v>
      </c>
      <c r="C222" t="s">
        <v>14</v>
      </c>
      <c r="D222">
        <v>819</v>
      </c>
      <c r="E222" t="s">
        <v>431</v>
      </c>
      <c r="F222" s="2">
        <v>41079</v>
      </c>
      <c r="G222">
        <v>35</v>
      </c>
      <c r="H222">
        <v>27</v>
      </c>
      <c r="I222" t="str">
        <f>IFERROR(VLOOKUP($C222,Sheet2!$A$2:$C$397,2,FALSE),"C")</f>
        <v>B</v>
      </c>
      <c r="J222">
        <f>IFERROR(VLOOKUP($C222,Sheet2!$A$2:$C$397,3,FALSE),0)</f>
        <v>0.26406832000000002</v>
      </c>
      <c r="K222">
        <f>VLOOKUP($I222,Sheet2!$F$4:$G$16,2,FALSE)</f>
        <v>3</v>
      </c>
      <c r="L222">
        <f t="shared" si="28"/>
        <v>35.132034160000003</v>
      </c>
      <c r="M222">
        <f t="shared" si="29"/>
        <v>26.86796584</v>
      </c>
      <c r="N222">
        <f t="shared" si="30"/>
        <v>8.2640683200000034</v>
      </c>
      <c r="O222" t="str">
        <f t="shared" si="31"/>
        <v>MT01_2012</v>
      </c>
      <c r="P222" t="str">
        <f t="shared" si="32"/>
        <v>01</v>
      </c>
      <c r="Q222">
        <f t="shared" si="33"/>
        <v>2012</v>
      </c>
      <c r="R222" t="str">
        <f t="shared" si="34"/>
        <v/>
      </c>
    </row>
    <row r="223" spans="1:18" x14ac:dyDescent="0.3">
      <c r="A223" t="s">
        <v>2163</v>
      </c>
      <c r="B223">
        <v>1</v>
      </c>
      <c r="C223" t="s">
        <v>382</v>
      </c>
      <c r="D223">
        <v>625</v>
      </c>
      <c r="E223" t="s">
        <v>420</v>
      </c>
      <c r="F223" s="2">
        <v>41210</v>
      </c>
      <c r="G223">
        <v>50</v>
      </c>
      <c r="H223">
        <v>40</v>
      </c>
      <c r="I223" t="str">
        <f>IFERROR(VLOOKUP($C223,Sheet2!$A$2:$C$397,2,FALSE),"C")</f>
        <v>B+</v>
      </c>
      <c r="J223">
        <f>IFERROR(VLOOKUP($C223,Sheet2!$A$2:$C$397,3,FALSE),0)</f>
        <v>-0.72027989999999997</v>
      </c>
      <c r="K223">
        <f>VLOOKUP($I223,Sheet2!$F$4:$G$16,2,FALSE)</f>
        <v>3.3</v>
      </c>
      <c r="L223">
        <f t="shared" si="28"/>
        <v>49.639860050000003</v>
      </c>
      <c r="M223">
        <f t="shared" si="29"/>
        <v>40.360139949999997</v>
      </c>
      <c r="N223">
        <f t="shared" si="30"/>
        <v>9.2797201000000058</v>
      </c>
      <c r="O223" t="str">
        <f t="shared" si="31"/>
        <v>ND01_2012</v>
      </c>
      <c r="P223" t="str">
        <f t="shared" si="32"/>
        <v>01</v>
      </c>
      <c r="Q223">
        <f t="shared" si="33"/>
        <v>2012</v>
      </c>
      <c r="R223" t="str">
        <f t="shared" si="34"/>
        <v/>
      </c>
    </row>
    <row r="224" spans="1:18" x14ac:dyDescent="0.3">
      <c r="A224" t="s">
        <v>2163</v>
      </c>
      <c r="B224">
        <v>1</v>
      </c>
      <c r="C224" t="s">
        <v>2164</v>
      </c>
      <c r="D224">
        <v>500</v>
      </c>
      <c r="E224" t="s">
        <v>420</v>
      </c>
      <c r="F224" s="2">
        <v>41197</v>
      </c>
      <c r="G224">
        <v>52</v>
      </c>
      <c r="H224">
        <v>32</v>
      </c>
      <c r="I224" t="str">
        <f>IFERROR(VLOOKUP($C224,Sheet2!$A$2:$C$397,2,FALSE),"C")</f>
        <v>C</v>
      </c>
      <c r="J224">
        <f>IFERROR(VLOOKUP($C224,Sheet2!$A$2:$C$397,3,FALSE),0)</f>
        <v>0</v>
      </c>
      <c r="K224">
        <f>VLOOKUP($I224,Sheet2!$F$4:$G$16,2,FALSE)</f>
        <v>2</v>
      </c>
      <c r="L224">
        <f t="shared" si="28"/>
        <v>52</v>
      </c>
      <c r="M224">
        <f t="shared" si="29"/>
        <v>32</v>
      </c>
      <c r="N224">
        <f t="shared" si="30"/>
        <v>20</v>
      </c>
      <c r="O224" t="str">
        <f t="shared" si="31"/>
        <v>ND01_2012</v>
      </c>
      <c r="P224" t="str">
        <f t="shared" si="32"/>
        <v>01</v>
      </c>
      <c r="Q224">
        <f t="shared" si="33"/>
        <v>2012</v>
      </c>
      <c r="R224" t="str">
        <f t="shared" si="34"/>
        <v/>
      </c>
    </row>
    <row r="225" spans="1:18" x14ac:dyDescent="0.3">
      <c r="A225" t="s">
        <v>2163</v>
      </c>
      <c r="B225">
        <v>1</v>
      </c>
      <c r="C225" t="s">
        <v>382</v>
      </c>
      <c r="D225">
        <v>625</v>
      </c>
      <c r="E225" t="s">
        <v>420</v>
      </c>
      <c r="F225" s="2">
        <v>41187</v>
      </c>
      <c r="G225">
        <v>49</v>
      </c>
      <c r="H225">
        <v>37</v>
      </c>
      <c r="I225" t="str">
        <f>IFERROR(VLOOKUP($C225,Sheet2!$A$2:$C$397,2,FALSE),"C")</f>
        <v>B+</v>
      </c>
      <c r="J225">
        <f>IFERROR(VLOOKUP($C225,Sheet2!$A$2:$C$397,3,FALSE),0)</f>
        <v>-0.72027989999999997</v>
      </c>
      <c r="K225">
        <f>VLOOKUP($I225,Sheet2!$F$4:$G$16,2,FALSE)</f>
        <v>3.3</v>
      </c>
      <c r="L225">
        <f t="shared" si="28"/>
        <v>48.639860050000003</v>
      </c>
      <c r="M225">
        <f t="shared" si="29"/>
        <v>37.360139949999997</v>
      </c>
      <c r="N225">
        <f t="shared" si="30"/>
        <v>11.279720100000006</v>
      </c>
      <c r="O225" t="str">
        <f t="shared" si="31"/>
        <v>ND01_2012</v>
      </c>
      <c r="P225" t="str">
        <f t="shared" si="32"/>
        <v>01</v>
      </c>
      <c r="Q225">
        <f t="shared" si="33"/>
        <v>2012</v>
      </c>
      <c r="R225" t="str">
        <f t="shared" si="34"/>
        <v/>
      </c>
    </row>
    <row r="226" spans="1:18" x14ac:dyDescent="0.3">
      <c r="A226" t="s">
        <v>2163</v>
      </c>
      <c r="B226">
        <v>1</v>
      </c>
      <c r="C226" t="s">
        <v>382</v>
      </c>
      <c r="D226">
        <v>625</v>
      </c>
      <c r="E226" t="s">
        <v>420</v>
      </c>
      <c r="F226" s="2">
        <v>41066</v>
      </c>
      <c r="G226">
        <v>49</v>
      </c>
      <c r="H226">
        <v>35</v>
      </c>
      <c r="I226" t="str">
        <f>IFERROR(VLOOKUP($C226,Sheet2!$A$2:$C$397,2,FALSE),"C")</f>
        <v>B+</v>
      </c>
      <c r="J226">
        <f>IFERROR(VLOOKUP($C226,Sheet2!$A$2:$C$397,3,FALSE),0)</f>
        <v>-0.72027989999999997</v>
      </c>
      <c r="K226">
        <f>VLOOKUP($I226,Sheet2!$F$4:$G$16,2,FALSE)</f>
        <v>3.3</v>
      </c>
      <c r="L226">
        <f t="shared" si="28"/>
        <v>48.639860050000003</v>
      </c>
      <c r="M226">
        <f t="shared" si="29"/>
        <v>35.360139949999997</v>
      </c>
      <c r="N226">
        <f t="shared" si="30"/>
        <v>13.279720100000006</v>
      </c>
      <c r="O226" t="str">
        <f t="shared" si="31"/>
        <v>ND01_2012</v>
      </c>
      <c r="P226" t="str">
        <f t="shared" si="32"/>
        <v>01</v>
      </c>
      <c r="Q226">
        <f t="shared" si="33"/>
        <v>2012</v>
      </c>
      <c r="R226" t="str">
        <f t="shared" si="34"/>
        <v/>
      </c>
    </row>
    <row r="227" spans="1:18" x14ac:dyDescent="0.3">
      <c r="A227" t="s">
        <v>2165</v>
      </c>
      <c r="B227">
        <v>2</v>
      </c>
      <c r="C227" t="s">
        <v>107</v>
      </c>
      <c r="D227">
        <v>300</v>
      </c>
      <c r="E227" t="s">
        <v>420</v>
      </c>
      <c r="F227" s="2">
        <v>41213</v>
      </c>
      <c r="G227">
        <v>45</v>
      </c>
      <c r="H227">
        <v>33</v>
      </c>
      <c r="I227" t="str">
        <f>IFERROR(VLOOKUP($C227,Sheet2!$A$2:$C$397,2,FALSE),"C")</f>
        <v>B-</v>
      </c>
      <c r="J227">
        <f>IFERROR(VLOOKUP($C227,Sheet2!$A$2:$C$397,3,FALSE),0)</f>
        <v>1.9237209</v>
      </c>
      <c r="K227">
        <f>VLOOKUP($I227,Sheet2!$F$4:$G$16,2,FALSE)</f>
        <v>2.7</v>
      </c>
      <c r="L227">
        <f t="shared" si="28"/>
        <v>45.961860450000003</v>
      </c>
      <c r="M227">
        <f t="shared" si="29"/>
        <v>32.038139549999997</v>
      </c>
      <c r="N227">
        <f t="shared" si="30"/>
        <v>13.923720900000006</v>
      </c>
      <c r="O227" t="str">
        <f t="shared" si="31"/>
        <v>OK02_2012</v>
      </c>
      <c r="P227" t="str">
        <f t="shared" si="32"/>
        <v>02</v>
      </c>
      <c r="Q227">
        <f t="shared" si="33"/>
        <v>2012</v>
      </c>
      <c r="R227" t="str">
        <f t="shared" si="34"/>
        <v/>
      </c>
    </row>
    <row r="228" spans="1:18" x14ac:dyDescent="0.3">
      <c r="A228" t="s">
        <v>2166</v>
      </c>
      <c r="B228">
        <v>2</v>
      </c>
      <c r="C228" t="s">
        <v>21</v>
      </c>
      <c r="D228">
        <v>766</v>
      </c>
      <c r="E228" t="s">
        <v>420</v>
      </c>
      <c r="F228" s="2">
        <v>41190</v>
      </c>
      <c r="G228">
        <v>44</v>
      </c>
      <c r="H228">
        <v>32</v>
      </c>
      <c r="I228" t="str">
        <f>IFERROR(VLOOKUP($C228,Sheet2!$A$2:$C$397,2,FALSE),"C")</f>
        <v>B+</v>
      </c>
      <c r="J228">
        <f>IFERROR(VLOOKUP($C228,Sheet2!$A$2:$C$397,3,FALSE),0)</f>
        <v>0.48297297</v>
      </c>
      <c r="K228">
        <f>VLOOKUP($I228,Sheet2!$F$4:$G$16,2,FALSE)</f>
        <v>3.3</v>
      </c>
      <c r="L228">
        <f t="shared" si="28"/>
        <v>44.241486485000003</v>
      </c>
      <c r="M228">
        <f t="shared" si="29"/>
        <v>31.758513515000001</v>
      </c>
      <c r="N228">
        <f t="shared" si="30"/>
        <v>12.482972970000002</v>
      </c>
      <c r="O228" t="str">
        <f t="shared" si="31"/>
        <v>VA02_2012</v>
      </c>
      <c r="P228" t="str">
        <f t="shared" si="32"/>
        <v>02</v>
      </c>
      <c r="Q228">
        <f t="shared" si="33"/>
        <v>2012</v>
      </c>
      <c r="R228" t="str">
        <f t="shared" si="34"/>
        <v/>
      </c>
    </row>
    <row r="229" spans="1:18" x14ac:dyDescent="0.3">
      <c r="A229" t="s">
        <v>2148</v>
      </c>
      <c r="B229">
        <v>3</v>
      </c>
      <c r="C229" t="s">
        <v>52</v>
      </c>
      <c r="D229">
        <v>400</v>
      </c>
      <c r="E229" t="s">
        <v>420</v>
      </c>
      <c r="F229" s="2">
        <v>41200</v>
      </c>
      <c r="G229">
        <v>34</v>
      </c>
      <c r="H229">
        <v>35</v>
      </c>
      <c r="I229" t="str">
        <f>IFERROR(VLOOKUP($C229,Sheet2!$A$2:$C$397,2,FALSE),"C")</f>
        <v>B</v>
      </c>
      <c r="J229">
        <f>IFERROR(VLOOKUP($C229,Sheet2!$A$2:$C$397,3,FALSE),0)</f>
        <v>-8.4444439999999996E-2</v>
      </c>
      <c r="K229">
        <f>VLOOKUP($I229,Sheet2!$F$4:$G$16,2,FALSE)</f>
        <v>3</v>
      </c>
      <c r="L229">
        <f t="shared" si="28"/>
        <v>33.957777780000001</v>
      </c>
      <c r="M229">
        <f t="shared" si="29"/>
        <v>35.042222219999999</v>
      </c>
      <c r="N229">
        <f t="shared" si="30"/>
        <v>-1.0844444399999986</v>
      </c>
      <c r="O229" t="str">
        <f t="shared" si="31"/>
        <v>MI03_2012</v>
      </c>
      <c r="P229" t="str">
        <f t="shared" si="32"/>
        <v>03</v>
      </c>
      <c r="Q229">
        <f t="shared" si="33"/>
        <v>2012</v>
      </c>
      <c r="R229" t="str">
        <f t="shared" si="34"/>
        <v/>
      </c>
    </row>
    <row r="230" spans="1:18" x14ac:dyDescent="0.3">
      <c r="A230" t="s">
        <v>2134</v>
      </c>
      <c r="B230">
        <v>11</v>
      </c>
      <c r="C230" t="s">
        <v>364</v>
      </c>
      <c r="D230">
        <v>627</v>
      </c>
      <c r="E230" t="s">
        <v>420</v>
      </c>
      <c r="F230" s="2">
        <v>41210</v>
      </c>
      <c r="G230">
        <v>52</v>
      </c>
      <c r="H230">
        <v>34</v>
      </c>
      <c r="I230" t="str">
        <f>IFERROR(VLOOKUP($C230,Sheet2!$A$2:$C$397,2,FALSE),"C")</f>
        <v>A</v>
      </c>
      <c r="J230">
        <f>IFERROR(VLOOKUP($C230,Sheet2!$A$2:$C$397,3,FALSE),0)</f>
        <v>0.4</v>
      </c>
      <c r="K230">
        <f>VLOOKUP($I230,Sheet2!$F$4:$G$16,2,FALSE)</f>
        <v>4</v>
      </c>
      <c r="L230">
        <f t="shared" si="28"/>
        <v>52.2</v>
      </c>
      <c r="M230">
        <f t="shared" si="29"/>
        <v>33.799999999999997</v>
      </c>
      <c r="N230">
        <f t="shared" si="30"/>
        <v>18.400000000000006</v>
      </c>
      <c r="O230" t="str">
        <f t="shared" si="31"/>
        <v>NY11_2012</v>
      </c>
      <c r="P230" t="str">
        <f t="shared" si="32"/>
        <v>11</v>
      </c>
      <c r="Q230">
        <f t="shared" si="33"/>
        <v>2012</v>
      </c>
      <c r="R230" t="str">
        <f t="shared" si="34"/>
        <v/>
      </c>
    </row>
    <row r="231" spans="1:18" x14ac:dyDescent="0.3">
      <c r="A231" t="s">
        <v>2134</v>
      </c>
      <c r="B231">
        <v>11</v>
      </c>
      <c r="C231" t="s">
        <v>364</v>
      </c>
      <c r="D231">
        <v>621</v>
      </c>
      <c r="E231" t="s">
        <v>420</v>
      </c>
      <c r="F231" s="2">
        <v>41175</v>
      </c>
      <c r="G231">
        <v>48</v>
      </c>
      <c r="H231">
        <v>38</v>
      </c>
      <c r="I231" t="str">
        <f>IFERROR(VLOOKUP($C231,Sheet2!$A$2:$C$397,2,FALSE),"C")</f>
        <v>A</v>
      </c>
      <c r="J231">
        <f>IFERROR(VLOOKUP($C231,Sheet2!$A$2:$C$397,3,FALSE),0)</f>
        <v>0.4</v>
      </c>
      <c r="K231">
        <f>VLOOKUP($I231,Sheet2!$F$4:$G$16,2,FALSE)</f>
        <v>4</v>
      </c>
      <c r="L231">
        <f t="shared" si="28"/>
        <v>48.2</v>
      </c>
      <c r="M231">
        <f t="shared" si="29"/>
        <v>37.799999999999997</v>
      </c>
      <c r="N231">
        <f t="shared" si="30"/>
        <v>10.400000000000006</v>
      </c>
      <c r="O231" t="str">
        <f t="shared" si="31"/>
        <v>NY11_2012</v>
      </c>
      <c r="P231" t="str">
        <f t="shared" si="32"/>
        <v>11</v>
      </c>
      <c r="Q231">
        <f t="shared" si="33"/>
        <v>2012</v>
      </c>
      <c r="R231" t="str">
        <f t="shared" si="34"/>
        <v/>
      </c>
    </row>
    <row r="232" spans="1:18" x14ac:dyDescent="0.3">
      <c r="A232" t="s">
        <v>2140</v>
      </c>
      <c r="B232">
        <v>4</v>
      </c>
      <c r="C232" t="s">
        <v>2167</v>
      </c>
      <c r="D232">
        <v>518</v>
      </c>
      <c r="E232" t="s">
        <v>420</v>
      </c>
      <c r="F232" s="2">
        <v>40465</v>
      </c>
      <c r="G232">
        <v>34</v>
      </c>
      <c r="H232">
        <v>52</v>
      </c>
      <c r="I232" t="str">
        <f>IFERROR(VLOOKUP($C232,Sheet2!$A$2:$C$397,2,FALSE),"C")</f>
        <v>C</v>
      </c>
      <c r="J232">
        <f>IFERROR(VLOOKUP($C232,Sheet2!$A$2:$C$397,3,FALSE),0)</f>
        <v>0</v>
      </c>
      <c r="K232">
        <f>VLOOKUP($I232,Sheet2!$F$4:$G$16,2,FALSE)</f>
        <v>2</v>
      </c>
      <c r="L232">
        <f t="shared" si="28"/>
        <v>34</v>
      </c>
      <c r="M232">
        <f t="shared" si="29"/>
        <v>52</v>
      </c>
      <c r="N232">
        <f t="shared" si="30"/>
        <v>-18</v>
      </c>
      <c r="O232" t="str">
        <f t="shared" si="31"/>
        <v>AR04o_2010</v>
      </c>
      <c r="P232" t="str">
        <f t="shared" si="32"/>
        <v>04</v>
      </c>
      <c r="Q232">
        <f t="shared" si="33"/>
        <v>2010</v>
      </c>
      <c r="R232" t="str">
        <f t="shared" si="34"/>
        <v>o</v>
      </c>
    </row>
    <row r="233" spans="1:18" x14ac:dyDescent="0.3">
      <c r="A233" t="s">
        <v>2140</v>
      </c>
      <c r="B233">
        <v>4</v>
      </c>
      <c r="C233" t="s">
        <v>2167</v>
      </c>
      <c r="D233">
        <v>956</v>
      </c>
      <c r="E233" t="s">
        <v>420</v>
      </c>
      <c r="F233" s="2">
        <v>40416</v>
      </c>
      <c r="G233">
        <v>31</v>
      </c>
      <c r="H233">
        <v>49</v>
      </c>
      <c r="I233" t="str">
        <f>IFERROR(VLOOKUP($C233,Sheet2!$A$2:$C$397,2,FALSE),"C")</f>
        <v>C</v>
      </c>
      <c r="J233">
        <f>IFERROR(VLOOKUP($C233,Sheet2!$A$2:$C$397,3,FALSE),0)</f>
        <v>0</v>
      </c>
      <c r="K233">
        <f>VLOOKUP($I233,Sheet2!$F$4:$G$16,2,FALSE)</f>
        <v>2</v>
      </c>
      <c r="L233">
        <f t="shared" si="28"/>
        <v>31</v>
      </c>
      <c r="M233">
        <f t="shared" si="29"/>
        <v>49</v>
      </c>
      <c r="N233">
        <f t="shared" si="30"/>
        <v>-18</v>
      </c>
      <c r="O233" t="str">
        <f t="shared" si="31"/>
        <v>AR04o_2010</v>
      </c>
      <c r="P233" t="str">
        <f t="shared" si="32"/>
        <v>04</v>
      </c>
      <c r="Q233">
        <f t="shared" si="33"/>
        <v>2010</v>
      </c>
      <c r="R233" t="str">
        <f t="shared" si="34"/>
        <v>o</v>
      </c>
    </row>
    <row r="234" spans="1:18" x14ac:dyDescent="0.3">
      <c r="A234" t="s">
        <v>2168</v>
      </c>
      <c r="B234">
        <v>1</v>
      </c>
      <c r="C234" t="s">
        <v>202</v>
      </c>
      <c r="D234">
        <v>423</v>
      </c>
      <c r="E234" t="s">
        <v>420</v>
      </c>
      <c r="F234" s="2">
        <v>40477</v>
      </c>
      <c r="G234">
        <v>38</v>
      </c>
      <c r="H234">
        <v>56</v>
      </c>
      <c r="I234" t="str">
        <f>IFERROR(VLOOKUP($C234,Sheet2!$A$2:$C$397,2,FALSE),"C")</f>
        <v>C+</v>
      </c>
      <c r="J234">
        <f>IFERROR(VLOOKUP($C234,Sheet2!$A$2:$C$397,3,FALSE),0)</f>
        <v>-0.27121212</v>
      </c>
      <c r="K234">
        <f>VLOOKUP($I234,Sheet2!$F$4:$G$16,2,FALSE)</f>
        <v>2.2999999999999998</v>
      </c>
      <c r="L234">
        <f t="shared" si="28"/>
        <v>37.864393939999999</v>
      </c>
      <c r="M234">
        <f t="shared" si="29"/>
        <v>56.135606060000001</v>
      </c>
      <c r="N234">
        <f t="shared" si="30"/>
        <v>-18.271212120000001</v>
      </c>
      <c r="O234" t="str">
        <f t="shared" si="31"/>
        <v>CT01o_2010</v>
      </c>
      <c r="P234" t="str">
        <f t="shared" si="32"/>
        <v>01</v>
      </c>
      <c r="Q234">
        <f t="shared" si="33"/>
        <v>2010</v>
      </c>
      <c r="R234" t="str">
        <f t="shared" si="34"/>
        <v>o</v>
      </c>
    </row>
    <row r="235" spans="1:18" x14ac:dyDescent="0.3">
      <c r="A235" t="s">
        <v>2168</v>
      </c>
      <c r="B235">
        <v>1</v>
      </c>
      <c r="C235" t="s">
        <v>202</v>
      </c>
      <c r="D235">
        <v>515</v>
      </c>
      <c r="E235" t="s">
        <v>420</v>
      </c>
      <c r="F235" s="2">
        <v>40456</v>
      </c>
      <c r="G235">
        <v>45</v>
      </c>
      <c r="H235">
        <v>52</v>
      </c>
      <c r="I235" t="str">
        <f>IFERROR(VLOOKUP($C235,Sheet2!$A$2:$C$397,2,FALSE),"C")</f>
        <v>C+</v>
      </c>
      <c r="J235">
        <f>IFERROR(VLOOKUP($C235,Sheet2!$A$2:$C$397,3,FALSE),0)</f>
        <v>-0.27121212</v>
      </c>
      <c r="K235">
        <f>VLOOKUP($I235,Sheet2!$F$4:$G$16,2,FALSE)</f>
        <v>2.2999999999999998</v>
      </c>
      <c r="L235">
        <f t="shared" si="28"/>
        <v>44.864393939999999</v>
      </c>
      <c r="M235">
        <f t="shared" si="29"/>
        <v>52.135606060000001</v>
      </c>
      <c r="N235">
        <f t="shared" si="30"/>
        <v>-7.2712121200000013</v>
      </c>
      <c r="O235" t="str">
        <f t="shared" si="31"/>
        <v>CT01o_2010</v>
      </c>
      <c r="P235" t="str">
        <f t="shared" si="32"/>
        <v>01</v>
      </c>
      <c r="Q235">
        <f t="shared" si="33"/>
        <v>2010</v>
      </c>
      <c r="R235" t="str">
        <f t="shared" si="34"/>
        <v>o</v>
      </c>
    </row>
    <row r="236" spans="1:18" x14ac:dyDescent="0.3">
      <c r="A236" t="s">
        <v>2169</v>
      </c>
      <c r="B236">
        <v>17</v>
      </c>
      <c r="C236" t="s">
        <v>203</v>
      </c>
      <c r="D236">
        <v>1070</v>
      </c>
      <c r="E236" t="s">
        <v>420</v>
      </c>
      <c r="F236" s="2">
        <v>40471</v>
      </c>
      <c r="G236">
        <v>28</v>
      </c>
      <c r="H236">
        <v>58</v>
      </c>
      <c r="I236" t="str">
        <f>IFERROR(VLOOKUP($C236,Sheet2!$A$2:$C$397,2,FALSE),"C")</f>
        <v>C+</v>
      </c>
      <c r="J236">
        <f>IFERROR(VLOOKUP($C236,Sheet2!$A$2:$C$397,3,FALSE),0)</f>
        <v>2.5</v>
      </c>
      <c r="K236">
        <f>VLOOKUP($I236,Sheet2!$F$4:$G$16,2,FALSE)</f>
        <v>2.2999999999999998</v>
      </c>
      <c r="L236">
        <f t="shared" si="28"/>
        <v>29.25</v>
      </c>
      <c r="M236">
        <f t="shared" si="29"/>
        <v>56.75</v>
      </c>
      <c r="N236">
        <f t="shared" si="30"/>
        <v>-27.5</v>
      </c>
      <c r="O236" t="str">
        <f t="shared" si="31"/>
        <v>PA17o_2010</v>
      </c>
      <c r="P236" t="str">
        <f t="shared" si="32"/>
        <v>17</v>
      </c>
      <c r="Q236">
        <f t="shared" si="33"/>
        <v>2010</v>
      </c>
      <c r="R236" t="str">
        <f t="shared" si="34"/>
        <v>o</v>
      </c>
    </row>
    <row r="237" spans="1:18" x14ac:dyDescent="0.3">
      <c r="A237" t="s">
        <v>2168</v>
      </c>
      <c r="B237">
        <v>2</v>
      </c>
      <c r="C237" t="s">
        <v>202</v>
      </c>
      <c r="D237">
        <v>397</v>
      </c>
      <c r="E237" t="s">
        <v>420</v>
      </c>
      <c r="F237" s="2">
        <v>40477</v>
      </c>
      <c r="G237">
        <v>38</v>
      </c>
      <c r="H237">
        <v>57</v>
      </c>
      <c r="I237" t="str">
        <f>IFERROR(VLOOKUP($C237,Sheet2!$A$2:$C$397,2,FALSE),"C")</f>
        <v>C+</v>
      </c>
      <c r="J237">
        <f>IFERROR(VLOOKUP($C237,Sheet2!$A$2:$C$397,3,FALSE),0)</f>
        <v>-0.27121212</v>
      </c>
      <c r="K237">
        <f>VLOOKUP($I237,Sheet2!$F$4:$G$16,2,FALSE)</f>
        <v>2.2999999999999998</v>
      </c>
      <c r="L237">
        <f t="shared" si="28"/>
        <v>37.864393939999999</v>
      </c>
      <c r="M237">
        <f t="shared" si="29"/>
        <v>57.135606060000001</v>
      </c>
      <c r="N237">
        <f t="shared" si="30"/>
        <v>-19.271212120000001</v>
      </c>
      <c r="O237" t="str">
        <f t="shared" si="31"/>
        <v>CT02o_2010</v>
      </c>
      <c r="P237" t="str">
        <f t="shared" si="32"/>
        <v>02</v>
      </c>
      <c r="Q237">
        <f t="shared" si="33"/>
        <v>2010</v>
      </c>
      <c r="R237" t="str">
        <f t="shared" si="34"/>
        <v>o</v>
      </c>
    </row>
    <row r="238" spans="1:18" x14ac:dyDescent="0.3">
      <c r="A238" t="s">
        <v>2168</v>
      </c>
      <c r="B238">
        <v>2</v>
      </c>
      <c r="C238" t="s">
        <v>202</v>
      </c>
      <c r="D238">
        <v>545</v>
      </c>
      <c r="E238" t="s">
        <v>420</v>
      </c>
      <c r="F238" s="2">
        <v>40456</v>
      </c>
      <c r="G238">
        <v>41</v>
      </c>
      <c r="H238">
        <v>55</v>
      </c>
      <c r="I238" t="str">
        <f>IFERROR(VLOOKUP($C238,Sheet2!$A$2:$C$397,2,FALSE),"C")</f>
        <v>C+</v>
      </c>
      <c r="J238">
        <f>IFERROR(VLOOKUP($C238,Sheet2!$A$2:$C$397,3,FALSE),0)</f>
        <v>-0.27121212</v>
      </c>
      <c r="K238">
        <f>VLOOKUP($I238,Sheet2!$F$4:$G$16,2,FALSE)</f>
        <v>2.2999999999999998</v>
      </c>
      <c r="L238">
        <f t="shared" si="28"/>
        <v>40.864393939999999</v>
      </c>
      <c r="M238">
        <f t="shared" si="29"/>
        <v>55.135606060000001</v>
      </c>
      <c r="N238">
        <f t="shared" si="30"/>
        <v>-14.271212120000001</v>
      </c>
      <c r="O238" t="str">
        <f t="shared" si="31"/>
        <v>CT02o_2010</v>
      </c>
      <c r="P238" t="str">
        <f t="shared" si="32"/>
        <v>02</v>
      </c>
      <c r="Q238">
        <f t="shared" si="33"/>
        <v>2010</v>
      </c>
      <c r="R238" t="str">
        <f t="shared" si="34"/>
        <v>o</v>
      </c>
    </row>
    <row r="239" spans="1:18" x14ac:dyDescent="0.3">
      <c r="A239" t="s">
        <v>2144</v>
      </c>
      <c r="B239">
        <v>6</v>
      </c>
      <c r="C239" t="s">
        <v>354</v>
      </c>
      <c r="D239">
        <v>647</v>
      </c>
      <c r="E239" t="s">
        <v>420</v>
      </c>
      <c r="F239" s="2">
        <v>40476</v>
      </c>
      <c r="G239">
        <v>45</v>
      </c>
      <c r="H239">
        <v>52</v>
      </c>
      <c r="I239" t="str">
        <f>IFERROR(VLOOKUP($C239,Sheet2!$A$2:$C$397,2,FALSE),"C")</f>
        <v>A+</v>
      </c>
      <c r="J239">
        <f>IFERROR(VLOOKUP($C239,Sheet2!$A$2:$C$397,3,FALSE),0)</f>
        <v>0.2</v>
      </c>
      <c r="K239">
        <f>VLOOKUP($I239,Sheet2!$F$4:$G$16,2,FALSE)</f>
        <v>4</v>
      </c>
      <c r="L239">
        <f t="shared" si="28"/>
        <v>45.1</v>
      </c>
      <c r="M239">
        <f t="shared" si="29"/>
        <v>51.9</v>
      </c>
      <c r="N239">
        <f t="shared" si="30"/>
        <v>-6.7999999999999972</v>
      </c>
      <c r="O239" t="str">
        <f t="shared" si="31"/>
        <v>NJ06o_2010</v>
      </c>
      <c r="P239" t="str">
        <f t="shared" si="32"/>
        <v>06</v>
      </c>
      <c r="Q239">
        <f t="shared" si="33"/>
        <v>2010</v>
      </c>
      <c r="R239" t="str">
        <f t="shared" si="34"/>
        <v>o</v>
      </c>
    </row>
    <row r="240" spans="1:18" x14ac:dyDescent="0.3">
      <c r="A240" t="s">
        <v>2144</v>
      </c>
      <c r="B240">
        <v>6</v>
      </c>
      <c r="C240" t="s">
        <v>354</v>
      </c>
      <c r="D240">
        <v>643</v>
      </c>
      <c r="E240" t="s">
        <v>420</v>
      </c>
      <c r="F240" s="2">
        <v>40456</v>
      </c>
      <c r="G240">
        <v>41</v>
      </c>
      <c r="H240">
        <v>53</v>
      </c>
      <c r="I240" t="str">
        <f>IFERROR(VLOOKUP($C240,Sheet2!$A$2:$C$397,2,FALSE),"C")</f>
        <v>A+</v>
      </c>
      <c r="J240">
        <f>IFERROR(VLOOKUP($C240,Sheet2!$A$2:$C$397,3,FALSE),0)</f>
        <v>0.2</v>
      </c>
      <c r="K240">
        <f>VLOOKUP($I240,Sheet2!$F$4:$G$16,2,FALSE)</f>
        <v>4</v>
      </c>
      <c r="L240">
        <f t="shared" si="28"/>
        <v>41.1</v>
      </c>
      <c r="M240">
        <f t="shared" si="29"/>
        <v>52.9</v>
      </c>
      <c r="N240">
        <f t="shared" si="30"/>
        <v>-11.799999999999997</v>
      </c>
      <c r="O240" t="str">
        <f t="shared" si="31"/>
        <v>NJ06o_2010</v>
      </c>
      <c r="P240" t="str">
        <f t="shared" si="32"/>
        <v>06</v>
      </c>
      <c r="Q240">
        <f t="shared" si="33"/>
        <v>2010</v>
      </c>
      <c r="R240" t="str">
        <f t="shared" si="34"/>
        <v>o</v>
      </c>
    </row>
    <row r="241" spans="1:18" x14ac:dyDescent="0.3">
      <c r="A241" t="s">
        <v>2170</v>
      </c>
      <c r="B241">
        <v>1</v>
      </c>
      <c r="C241" t="s">
        <v>356</v>
      </c>
      <c r="D241">
        <v>400</v>
      </c>
      <c r="E241" t="s">
        <v>420</v>
      </c>
      <c r="F241" s="2">
        <v>40472</v>
      </c>
      <c r="G241">
        <v>38</v>
      </c>
      <c r="H241">
        <v>51</v>
      </c>
      <c r="I241" t="str">
        <f>IFERROR(VLOOKUP($C241,Sheet2!$A$2:$C$397,2,FALSE),"C")</f>
        <v>A+</v>
      </c>
      <c r="J241">
        <f>IFERROR(VLOOKUP($C241,Sheet2!$A$2:$C$397,3,FALSE),0)</f>
        <v>0.47360000000000002</v>
      </c>
      <c r="K241">
        <f>VLOOKUP($I241,Sheet2!$F$4:$G$16,2,FALSE)</f>
        <v>4</v>
      </c>
      <c r="L241">
        <f t="shared" si="28"/>
        <v>38.236800000000002</v>
      </c>
      <c r="M241">
        <f t="shared" si="29"/>
        <v>50.763199999999998</v>
      </c>
      <c r="N241">
        <f t="shared" si="30"/>
        <v>-12.526399999999995</v>
      </c>
      <c r="O241" t="str">
        <f t="shared" si="31"/>
        <v>OR01o_2010</v>
      </c>
      <c r="P241" t="str">
        <f t="shared" si="32"/>
        <v>01</v>
      </c>
      <c r="Q241">
        <f t="shared" si="33"/>
        <v>2010</v>
      </c>
      <c r="R241" t="str">
        <f t="shared" si="34"/>
        <v>o</v>
      </c>
    </row>
    <row r="242" spans="1:18" x14ac:dyDescent="0.3">
      <c r="A242" t="s">
        <v>2170</v>
      </c>
      <c r="B242">
        <v>1</v>
      </c>
      <c r="C242" t="s">
        <v>358</v>
      </c>
      <c r="D242">
        <v>602</v>
      </c>
      <c r="E242" t="s">
        <v>420</v>
      </c>
      <c r="F242" s="2">
        <v>40469</v>
      </c>
      <c r="G242">
        <v>42</v>
      </c>
      <c r="H242">
        <v>51</v>
      </c>
      <c r="I242" t="str">
        <f>IFERROR(VLOOKUP($C242,Sheet2!$A$2:$C$397,2,FALSE),"C")</f>
        <v>A</v>
      </c>
      <c r="J242">
        <f>IFERROR(VLOOKUP($C242,Sheet2!$A$2:$C$397,3,FALSE),0)</f>
        <v>0.2</v>
      </c>
      <c r="K242">
        <f>VLOOKUP($I242,Sheet2!$F$4:$G$16,2,FALSE)</f>
        <v>4</v>
      </c>
      <c r="L242">
        <f t="shared" si="28"/>
        <v>42.1</v>
      </c>
      <c r="M242">
        <f t="shared" si="29"/>
        <v>50.9</v>
      </c>
      <c r="N242">
        <f t="shared" si="30"/>
        <v>-8.7999999999999972</v>
      </c>
      <c r="O242" t="str">
        <f t="shared" si="31"/>
        <v>OR01o_2010</v>
      </c>
      <c r="P242" t="str">
        <f t="shared" si="32"/>
        <v>01</v>
      </c>
      <c r="Q242">
        <f t="shared" si="33"/>
        <v>2010</v>
      </c>
      <c r="R242" t="str">
        <f t="shared" si="34"/>
        <v>o</v>
      </c>
    </row>
    <row r="243" spans="1:18" x14ac:dyDescent="0.3">
      <c r="A243" t="s">
        <v>2143</v>
      </c>
      <c r="B243">
        <v>18</v>
      </c>
      <c r="C243" t="s">
        <v>358</v>
      </c>
      <c r="D243">
        <v>612</v>
      </c>
      <c r="E243" t="s">
        <v>420</v>
      </c>
      <c r="F243" s="2">
        <v>40457</v>
      </c>
      <c r="G243">
        <v>44</v>
      </c>
      <c r="H243">
        <v>50</v>
      </c>
      <c r="I243" t="str">
        <f>IFERROR(VLOOKUP($C243,Sheet2!$A$2:$C$397,2,FALSE),"C")</f>
        <v>A</v>
      </c>
      <c r="J243">
        <f>IFERROR(VLOOKUP($C243,Sheet2!$A$2:$C$397,3,FALSE),0)</f>
        <v>0.2</v>
      </c>
      <c r="K243">
        <f>VLOOKUP($I243,Sheet2!$F$4:$G$16,2,FALSE)</f>
        <v>4</v>
      </c>
      <c r="L243">
        <f t="shared" si="28"/>
        <v>44.1</v>
      </c>
      <c r="M243">
        <f t="shared" si="29"/>
        <v>49.9</v>
      </c>
      <c r="N243">
        <f t="shared" si="30"/>
        <v>-5.7999999999999972</v>
      </c>
      <c r="O243" t="str">
        <f t="shared" si="31"/>
        <v>CA18o_2010</v>
      </c>
      <c r="P243" t="str">
        <f t="shared" si="32"/>
        <v>18</v>
      </c>
      <c r="Q243">
        <f t="shared" si="33"/>
        <v>2010</v>
      </c>
      <c r="R243" t="str">
        <f t="shared" si="34"/>
        <v>o</v>
      </c>
    </row>
    <row r="244" spans="1:18" x14ac:dyDescent="0.3">
      <c r="A244" t="s">
        <v>2136</v>
      </c>
      <c r="B244">
        <v>1</v>
      </c>
      <c r="C244" t="s">
        <v>36</v>
      </c>
      <c r="D244">
        <v>300</v>
      </c>
      <c r="E244" t="s">
        <v>431</v>
      </c>
      <c r="F244" s="2">
        <v>40424</v>
      </c>
      <c r="G244">
        <v>39</v>
      </c>
      <c r="H244">
        <v>50</v>
      </c>
      <c r="I244" t="str">
        <f>IFERROR(VLOOKUP($C244,Sheet2!$A$2:$C$397,2,FALSE),"C")</f>
        <v>B</v>
      </c>
      <c r="J244">
        <f>IFERROR(VLOOKUP($C244,Sheet2!$A$2:$C$397,3,FALSE),0)</f>
        <v>5.4444439999999997E-2</v>
      </c>
      <c r="K244">
        <f>VLOOKUP($I244,Sheet2!$F$4:$G$16,2,FALSE)</f>
        <v>3</v>
      </c>
      <c r="L244">
        <f t="shared" si="28"/>
        <v>39.027222219999999</v>
      </c>
      <c r="M244">
        <f t="shared" si="29"/>
        <v>49.972777780000001</v>
      </c>
      <c r="N244">
        <f t="shared" si="30"/>
        <v>-10.945555560000003</v>
      </c>
      <c r="O244" t="str">
        <f t="shared" si="31"/>
        <v>IA01o_2010</v>
      </c>
      <c r="P244" t="str">
        <f t="shared" si="32"/>
        <v>01</v>
      </c>
      <c r="Q244">
        <f t="shared" si="33"/>
        <v>2010</v>
      </c>
      <c r="R244" t="str">
        <f t="shared" si="34"/>
        <v>o</v>
      </c>
    </row>
    <row r="245" spans="1:18" x14ac:dyDescent="0.3">
      <c r="A245" t="s">
        <v>2132</v>
      </c>
      <c r="B245">
        <v>8</v>
      </c>
      <c r="C245" t="s">
        <v>293</v>
      </c>
      <c r="D245">
        <v>773</v>
      </c>
      <c r="E245" t="s">
        <v>420</v>
      </c>
      <c r="F245" s="2">
        <v>40482</v>
      </c>
      <c r="G245">
        <v>49</v>
      </c>
      <c r="H245">
        <v>46</v>
      </c>
      <c r="I245" t="str">
        <f>IFERROR(VLOOKUP($C245,Sheet2!$A$2:$C$397,2,FALSE),"C")</f>
        <v>C</v>
      </c>
      <c r="J245">
        <f>IFERROR(VLOOKUP($C245,Sheet2!$A$2:$C$397,3,FALSE),0)</f>
        <v>-0.91666667000000002</v>
      </c>
      <c r="K245">
        <f>VLOOKUP($I245,Sheet2!$F$4:$G$16,2,FALSE)</f>
        <v>2</v>
      </c>
      <c r="L245">
        <f t="shared" si="28"/>
        <v>48.541666665000001</v>
      </c>
      <c r="M245">
        <f t="shared" si="29"/>
        <v>46.458333334999999</v>
      </c>
      <c r="N245">
        <f t="shared" si="30"/>
        <v>2.0833333300000021</v>
      </c>
      <c r="O245" t="str">
        <f t="shared" si="31"/>
        <v>IL08o_2010</v>
      </c>
      <c r="P245" t="str">
        <f t="shared" si="32"/>
        <v>08</v>
      </c>
      <c r="Q245">
        <f t="shared" si="33"/>
        <v>2010</v>
      </c>
      <c r="R245" t="str">
        <f t="shared" si="34"/>
        <v>o</v>
      </c>
    </row>
    <row r="246" spans="1:18" x14ac:dyDescent="0.3">
      <c r="A246" t="s">
        <v>2132</v>
      </c>
      <c r="B246">
        <v>8</v>
      </c>
      <c r="C246" t="s">
        <v>293</v>
      </c>
      <c r="D246">
        <v>1381</v>
      </c>
      <c r="E246" t="s">
        <v>431</v>
      </c>
      <c r="F246" s="2">
        <v>40449</v>
      </c>
      <c r="G246">
        <v>41</v>
      </c>
      <c r="H246">
        <v>41</v>
      </c>
      <c r="I246" t="str">
        <f>IFERROR(VLOOKUP($C246,Sheet2!$A$2:$C$397,2,FALSE),"C")</f>
        <v>C</v>
      </c>
      <c r="J246">
        <f>IFERROR(VLOOKUP($C246,Sheet2!$A$2:$C$397,3,FALSE),0)</f>
        <v>-0.91666667000000002</v>
      </c>
      <c r="K246">
        <f>VLOOKUP($I246,Sheet2!$F$4:$G$16,2,FALSE)</f>
        <v>2</v>
      </c>
      <c r="L246">
        <f t="shared" si="28"/>
        <v>40.541666665000001</v>
      </c>
      <c r="M246">
        <f t="shared" si="29"/>
        <v>41.458333334999999</v>
      </c>
      <c r="N246">
        <f t="shared" si="30"/>
        <v>-0.91666666999999791</v>
      </c>
      <c r="O246" t="str">
        <f t="shared" si="31"/>
        <v>IL08o_2010</v>
      </c>
      <c r="P246" t="str">
        <f t="shared" si="32"/>
        <v>08</v>
      </c>
      <c r="Q246">
        <f t="shared" si="33"/>
        <v>2010</v>
      </c>
      <c r="R246" t="str">
        <f t="shared" si="34"/>
        <v>o</v>
      </c>
    </row>
    <row r="247" spans="1:18" x14ac:dyDescent="0.3">
      <c r="A247" t="s">
        <v>2149</v>
      </c>
      <c r="B247">
        <v>4</v>
      </c>
      <c r="C247" t="s">
        <v>62</v>
      </c>
      <c r="D247">
        <v>385</v>
      </c>
      <c r="E247" t="s">
        <v>420</v>
      </c>
      <c r="F247" s="2">
        <v>40473</v>
      </c>
      <c r="G247">
        <v>33</v>
      </c>
      <c r="H247">
        <v>46</v>
      </c>
      <c r="I247" t="str">
        <f>IFERROR(VLOOKUP($C247,Sheet2!$A$2:$C$397,2,FALSE),"C")</f>
        <v>B</v>
      </c>
      <c r="J247">
        <f>IFERROR(VLOOKUP($C247,Sheet2!$A$2:$C$397,3,FALSE),0)</f>
        <v>2.7168800000000002</v>
      </c>
      <c r="K247">
        <f>VLOOKUP($I247,Sheet2!$F$4:$G$16,2,FALSE)</f>
        <v>3</v>
      </c>
      <c r="L247">
        <f t="shared" si="28"/>
        <v>34.358440000000002</v>
      </c>
      <c r="M247">
        <f t="shared" si="29"/>
        <v>44.641559999999998</v>
      </c>
      <c r="N247">
        <f t="shared" si="30"/>
        <v>-10.283119999999997</v>
      </c>
      <c r="O247" t="str">
        <f t="shared" si="31"/>
        <v>MA04o_2010</v>
      </c>
      <c r="P247" t="str">
        <f t="shared" si="32"/>
        <v>04</v>
      </c>
      <c r="Q247">
        <f t="shared" si="33"/>
        <v>2010</v>
      </c>
      <c r="R247" t="str">
        <f t="shared" si="34"/>
        <v>o</v>
      </c>
    </row>
    <row r="248" spans="1:18" x14ac:dyDescent="0.3">
      <c r="A248" t="s">
        <v>2149</v>
      </c>
      <c r="B248">
        <v>4</v>
      </c>
      <c r="C248" t="s">
        <v>390</v>
      </c>
      <c r="D248">
        <v>400</v>
      </c>
      <c r="E248" t="s">
        <v>420</v>
      </c>
      <c r="F248" s="2">
        <v>40468</v>
      </c>
      <c r="G248">
        <v>37</v>
      </c>
      <c r="H248">
        <v>49</v>
      </c>
      <c r="I248" t="str">
        <f>IFERROR(VLOOKUP($C248,Sheet2!$A$2:$C$397,2,FALSE),"C")</f>
        <v>B+</v>
      </c>
      <c r="J248">
        <f>IFERROR(VLOOKUP($C248,Sheet2!$A$2:$C$397,3,FALSE),0)</f>
        <v>-0.29023255999999997</v>
      </c>
      <c r="K248">
        <f>VLOOKUP($I248,Sheet2!$F$4:$G$16,2,FALSE)</f>
        <v>3.3</v>
      </c>
      <c r="L248">
        <f t="shared" si="28"/>
        <v>36.854883719999997</v>
      </c>
      <c r="M248">
        <f t="shared" si="29"/>
        <v>49.145116280000003</v>
      </c>
      <c r="N248">
        <f t="shared" si="30"/>
        <v>-12.290232560000007</v>
      </c>
      <c r="O248" t="str">
        <f t="shared" si="31"/>
        <v>MA04o_2010</v>
      </c>
      <c r="P248" t="str">
        <f t="shared" si="32"/>
        <v>04</v>
      </c>
      <c r="Q248">
        <f t="shared" si="33"/>
        <v>2010</v>
      </c>
      <c r="R248" t="str">
        <f t="shared" si="34"/>
        <v>o</v>
      </c>
    </row>
    <row r="249" spans="1:18" x14ac:dyDescent="0.3">
      <c r="A249" t="s">
        <v>2171</v>
      </c>
      <c r="B249">
        <v>3</v>
      </c>
      <c r="C249" t="s">
        <v>2172</v>
      </c>
      <c r="D249">
        <v>400</v>
      </c>
      <c r="E249" t="s">
        <v>420</v>
      </c>
      <c r="F249" s="2">
        <v>40410</v>
      </c>
      <c r="G249">
        <v>38</v>
      </c>
      <c r="H249">
        <v>54</v>
      </c>
      <c r="I249" t="str">
        <f>IFERROR(VLOOKUP($C249,Sheet2!$A$2:$C$397,2,FALSE),"C")</f>
        <v>C</v>
      </c>
      <c r="J249">
        <f>IFERROR(VLOOKUP($C249,Sheet2!$A$2:$C$397,3,FALSE),0)</f>
        <v>0</v>
      </c>
      <c r="K249">
        <f>VLOOKUP($I249,Sheet2!$F$4:$G$16,2,FALSE)</f>
        <v>2</v>
      </c>
      <c r="L249">
        <f t="shared" si="28"/>
        <v>38</v>
      </c>
      <c r="M249">
        <f t="shared" si="29"/>
        <v>54</v>
      </c>
      <c r="N249">
        <f t="shared" si="30"/>
        <v>-16</v>
      </c>
      <c r="O249" t="str">
        <f t="shared" si="31"/>
        <v>MO03o_2010</v>
      </c>
      <c r="P249" t="str">
        <f t="shared" si="32"/>
        <v>03</v>
      </c>
      <c r="Q249">
        <f t="shared" si="33"/>
        <v>2010</v>
      </c>
      <c r="R249" t="str">
        <f t="shared" si="34"/>
        <v>o</v>
      </c>
    </row>
    <row r="250" spans="1:18" x14ac:dyDescent="0.3">
      <c r="A250" t="s">
        <v>2171</v>
      </c>
      <c r="B250">
        <v>3</v>
      </c>
      <c r="C250" t="s">
        <v>293</v>
      </c>
      <c r="D250">
        <v>1089</v>
      </c>
      <c r="E250" t="s">
        <v>431</v>
      </c>
      <c r="F250" s="2">
        <v>40407</v>
      </c>
      <c r="G250">
        <v>39</v>
      </c>
      <c r="H250">
        <v>48</v>
      </c>
      <c r="I250" t="str">
        <f>IFERROR(VLOOKUP($C250,Sheet2!$A$2:$C$397,2,FALSE),"C")</f>
        <v>C</v>
      </c>
      <c r="J250">
        <f>IFERROR(VLOOKUP($C250,Sheet2!$A$2:$C$397,3,FALSE),0)</f>
        <v>-0.91666667000000002</v>
      </c>
      <c r="K250">
        <f>VLOOKUP($I250,Sheet2!$F$4:$G$16,2,FALSE)</f>
        <v>2</v>
      </c>
      <c r="L250">
        <f t="shared" si="28"/>
        <v>38.541666665000001</v>
      </c>
      <c r="M250">
        <f t="shared" si="29"/>
        <v>48.458333334999999</v>
      </c>
      <c r="N250">
        <f t="shared" si="30"/>
        <v>-9.9166666699999979</v>
      </c>
      <c r="O250" t="str">
        <f t="shared" si="31"/>
        <v>MO03o_2010</v>
      </c>
      <c r="P250" t="str">
        <f t="shared" si="32"/>
        <v>03</v>
      </c>
      <c r="Q250">
        <f t="shared" si="33"/>
        <v>2010</v>
      </c>
      <c r="R250" t="str">
        <f t="shared" si="34"/>
        <v>o</v>
      </c>
    </row>
    <row r="251" spans="1:18" x14ac:dyDescent="0.3">
      <c r="A251" t="s">
        <v>2170</v>
      </c>
      <c r="B251">
        <v>4</v>
      </c>
      <c r="C251" t="s">
        <v>114</v>
      </c>
      <c r="D251">
        <v>300</v>
      </c>
      <c r="E251" t="s">
        <v>420</v>
      </c>
      <c r="F251" s="2">
        <v>40456</v>
      </c>
      <c r="G251">
        <v>42</v>
      </c>
      <c r="H251">
        <v>48</v>
      </c>
      <c r="I251" t="str">
        <f>IFERROR(VLOOKUP($C251,Sheet2!$A$2:$C$397,2,FALSE),"C")</f>
        <v>B-</v>
      </c>
      <c r="J251">
        <f>IFERROR(VLOOKUP($C251,Sheet2!$A$2:$C$397,3,FALSE),0)</f>
        <v>-0.12589744</v>
      </c>
      <c r="K251">
        <f>VLOOKUP($I251,Sheet2!$F$4:$G$16,2,FALSE)</f>
        <v>2.7</v>
      </c>
      <c r="L251">
        <f t="shared" si="28"/>
        <v>41.937051279999999</v>
      </c>
      <c r="M251">
        <f t="shared" si="29"/>
        <v>48.062948720000001</v>
      </c>
      <c r="N251">
        <f t="shared" si="30"/>
        <v>-6.1258974400000028</v>
      </c>
      <c r="O251" t="str">
        <f t="shared" si="31"/>
        <v>OR04o_2010</v>
      </c>
      <c r="P251" t="str">
        <f t="shared" si="32"/>
        <v>04</v>
      </c>
      <c r="Q251">
        <f t="shared" si="33"/>
        <v>2010</v>
      </c>
      <c r="R251" t="str">
        <f t="shared" si="34"/>
        <v>o</v>
      </c>
    </row>
    <row r="252" spans="1:18" x14ac:dyDescent="0.3">
      <c r="A252" t="s">
        <v>2173</v>
      </c>
      <c r="B252">
        <v>3</v>
      </c>
      <c r="C252" t="s">
        <v>2172</v>
      </c>
      <c r="D252">
        <v>400</v>
      </c>
      <c r="E252" t="s">
        <v>420</v>
      </c>
      <c r="F252" s="2">
        <v>40391</v>
      </c>
      <c r="G252">
        <v>37</v>
      </c>
      <c r="H252">
        <v>53</v>
      </c>
      <c r="I252" t="str">
        <f>IFERROR(VLOOKUP($C252,Sheet2!$A$2:$C$397,2,FALSE),"C")</f>
        <v>C</v>
      </c>
      <c r="J252">
        <f>IFERROR(VLOOKUP($C252,Sheet2!$A$2:$C$397,3,FALSE),0)</f>
        <v>0</v>
      </c>
      <c r="K252">
        <f>VLOOKUP($I252,Sheet2!$F$4:$G$16,2,FALSE)</f>
        <v>2</v>
      </c>
      <c r="L252">
        <f t="shared" si="28"/>
        <v>37</v>
      </c>
      <c r="M252">
        <f t="shared" si="29"/>
        <v>53</v>
      </c>
      <c r="N252">
        <f t="shared" si="30"/>
        <v>-16</v>
      </c>
      <c r="O252" t="str">
        <f t="shared" si="31"/>
        <v>WV03o_2010</v>
      </c>
      <c r="P252" t="str">
        <f t="shared" si="32"/>
        <v>03</v>
      </c>
      <c r="Q252">
        <f t="shared" si="33"/>
        <v>2010</v>
      </c>
      <c r="R252" t="str">
        <f t="shared" si="34"/>
        <v>o</v>
      </c>
    </row>
    <row r="253" spans="1:18" x14ac:dyDescent="0.3">
      <c r="A253" t="s">
        <v>2143</v>
      </c>
      <c r="B253">
        <v>47</v>
      </c>
      <c r="C253" t="s">
        <v>2172</v>
      </c>
      <c r="D253">
        <v>400</v>
      </c>
      <c r="E253" t="s">
        <v>420</v>
      </c>
      <c r="F253" s="2">
        <v>40419</v>
      </c>
      <c r="G253">
        <v>43</v>
      </c>
      <c r="H253">
        <v>45</v>
      </c>
      <c r="I253" t="str">
        <f>IFERROR(VLOOKUP($C253,Sheet2!$A$2:$C$397,2,FALSE),"C")</f>
        <v>C</v>
      </c>
      <c r="J253">
        <f>IFERROR(VLOOKUP($C253,Sheet2!$A$2:$C$397,3,FALSE),0)</f>
        <v>0</v>
      </c>
      <c r="K253">
        <f>VLOOKUP($I253,Sheet2!$F$4:$G$16,2,FALSE)</f>
        <v>2</v>
      </c>
      <c r="L253">
        <f t="shared" si="28"/>
        <v>43</v>
      </c>
      <c r="M253">
        <f t="shared" si="29"/>
        <v>45</v>
      </c>
      <c r="N253">
        <f t="shared" si="30"/>
        <v>-2</v>
      </c>
      <c r="O253" t="str">
        <f t="shared" si="31"/>
        <v>CA47o_2010</v>
      </c>
      <c r="P253" t="str">
        <f t="shared" si="32"/>
        <v>47</v>
      </c>
      <c r="Q253">
        <f t="shared" si="33"/>
        <v>2010</v>
      </c>
      <c r="R253" t="str">
        <f t="shared" si="34"/>
        <v>o</v>
      </c>
    </row>
    <row r="254" spans="1:18" x14ac:dyDescent="0.3">
      <c r="A254" t="s">
        <v>2136</v>
      </c>
      <c r="B254">
        <v>2</v>
      </c>
      <c r="C254" t="s">
        <v>36</v>
      </c>
      <c r="D254">
        <v>300</v>
      </c>
      <c r="E254" t="s">
        <v>431</v>
      </c>
      <c r="F254" s="2">
        <v>40424</v>
      </c>
      <c r="G254">
        <v>39</v>
      </c>
      <c r="H254">
        <v>47</v>
      </c>
      <c r="I254" t="str">
        <f>IFERROR(VLOOKUP($C254,Sheet2!$A$2:$C$397,2,FALSE),"C")</f>
        <v>B</v>
      </c>
      <c r="J254">
        <f>IFERROR(VLOOKUP($C254,Sheet2!$A$2:$C$397,3,FALSE),0)</f>
        <v>5.4444439999999997E-2</v>
      </c>
      <c r="K254">
        <f>VLOOKUP($I254,Sheet2!$F$4:$G$16,2,FALSE)</f>
        <v>3</v>
      </c>
      <c r="L254">
        <f t="shared" si="28"/>
        <v>39.027222219999999</v>
      </c>
      <c r="M254">
        <f t="shared" si="29"/>
        <v>46.972777780000001</v>
      </c>
      <c r="N254">
        <f t="shared" si="30"/>
        <v>-7.9455555600000025</v>
      </c>
      <c r="O254" t="str">
        <f t="shared" si="31"/>
        <v>IA02o_2010</v>
      </c>
      <c r="P254" t="str">
        <f t="shared" si="32"/>
        <v>02</v>
      </c>
      <c r="Q254">
        <f t="shared" si="33"/>
        <v>2010</v>
      </c>
      <c r="R254" t="str">
        <f t="shared" si="34"/>
        <v>o</v>
      </c>
    </row>
    <row r="255" spans="1:18" x14ac:dyDescent="0.3">
      <c r="A255" t="s">
        <v>2174</v>
      </c>
      <c r="B255">
        <v>3</v>
      </c>
      <c r="C255" t="s">
        <v>358</v>
      </c>
      <c r="D255">
        <v>588</v>
      </c>
      <c r="E255" t="s">
        <v>420</v>
      </c>
      <c r="F255" s="2">
        <v>40476</v>
      </c>
      <c r="G255">
        <v>46</v>
      </c>
      <c r="H255">
        <v>50</v>
      </c>
      <c r="I255" t="str">
        <f>IFERROR(VLOOKUP($C255,Sheet2!$A$2:$C$397,2,FALSE),"C")</f>
        <v>A</v>
      </c>
      <c r="J255">
        <f>IFERROR(VLOOKUP($C255,Sheet2!$A$2:$C$397,3,FALSE),0)</f>
        <v>0.2</v>
      </c>
      <c r="K255">
        <f>VLOOKUP($I255,Sheet2!$F$4:$G$16,2,FALSE)</f>
        <v>4</v>
      </c>
      <c r="L255">
        <f t="shared" si="28"/>
        <v>46.1</v>
      </c>
      <c r="M255">
        <f t="shared" si="29"/>
        <v>49.9</v>
      </c>
      <c r="N255">
        <f t="shared" si="30"/>
        <v>-3.7999999999999972</v>
      </c>
      <c r="O255" t="str">
        <f t="shared" si="31"/>
        <v>KY03o_2010</v>
      </c>
      <c r="P255" t="str">
        <f t="shared" si="32"/>
        <v>03</v>
      </c>
      <c r="Q255">
        <f t="shared" si="33"/>
        <v>2010</v>
      </c>
      <c r="R255" t="str">
        <f t="shared" si="34"/>
        <v>o</v>
      </c>
    </row>
    <row r="256" spans="1:18" x14ac:dyDescent="0.3">
      <c r="A256" t="s">
        <v>2174</v>
      </c>
      <c r="B256">
        <v>3</v>
      </c>
      <c r="C256" t="s">
        <v>71</v>
      </c>
      <c r="D256">
        <v>504</v>
      </c>
      <c r="E256" t="s">
        <v>420</v>
      </c>
      <c r="F256" s="2">
        <v>40470</v>
      </c>
      <c r="G256">
        <v>31</v>
      </c>
      <c r="H256">
        <v>58</v>
      </c>
      <c r="I256" t="str">
        <f>IFERROR(VLOOKUP($C256,Sheet2!$A$2:$C$397,2,FALSE),"C")</f>
        <v>B</v>
      </c>
      <c r="J256">
        <f>IFERROR(VLOOKUP($C256,Sheet2!$A$2:$C$397,3,FALSE),0)</f>
        <v>1.0952778000000001</v>
      </c>
      <c r="K256">
        <f>VLOOKUP($I256,Sheet2!$F$4:$G$16,2,FALSE)</f>
        <v>3</v>
      </c>
      <c r="L256">
        <f t="shared" si="28"/>
        <v>31.547638899999999</v>
      </c>
      <c r="M256">
        <f t="shared" si="29"/>
        <v>57.452361099999997</v>
      </c>
      <c r="N256">
        <f t="shared" si="30"/>
        <v>-25.904722199999998</v>
      </c>
      <c r="O256" t="str">
        <f t="shared" si="31"/>
        <v>KY03o_2010</v>
      </c>
      <c r="P256" t="str">
        <f t="shared" si="32"/>
        <v>03</v>
      </c>
      <c r="Q256">
        <f t="shared" si="33"/>
        <v>2010</v>
      </c>
      <c r="R256" t="str">
        <f t="shared" si="34"/>
        <v>o</v>
      </c>
    </row>
    <row r="257" spans="1:18" x14ac:dyDescent="0.3">
      <c r="A257" t="s">
        <v>2174</v>
      </c>
      <c r="B257">
        <v>3</v>
      </c>
      <c r="C257" t="s">
        <v>71</v>
      </c>
      <c r="D257">
        <v>500</v>
      </c>
      <c r="E257" t="s">
        <v>420</v>
      </c>
      <c r="F257" s="2">
        <v>40442</v>
      </c>
      <c r="G257">
        <v>30</v>
      </c>
      <c r="H257">
        <v>53</v>
      </c>
      <c r="I257" t="str">
        <f>IFERROR(VLOOKUP($C257,Sheet2!$A$2:$C$397,2,FALSE),"C")</f>
        <v>B</v>
      </c>
      <c r="J257">
        <f>IFERROR(VLOOKUP($C257,Sheet2!$A$2:$C$397,3,FALSE),0)</f>
        <v>1.0952778000000001</v>
      </c>
      <c r="K257">
        <f>VLOOKUP($I257,Sheet2!$F$4:$G$16,2,FALSE)</f>
        <v>3</v>
      </c>
      <c r="L257">
        <f t="shared" si="28"/>
        <v>30.547638899999999</v>
      </c>
      <c r="M257">
        <f t="shared" si="29"/>
        <v>52.452361099999997</v>
      </c>
      <c r="N257">
        <f t="shared" si="30"/>
        <v>-21.904722199999998</v>
      </c>
      <c r="O257" t="str">
        <f t="shared" si="31"/>
        <v>KY03o_2010</v>
      </c>
      <c r="P257" t="str">
        <f t="shared" si="32"/>
        <v>03</v>
      </c>
      <c r="Q257">
        <f t="shared" si="33"/>
        <v>2010</v>
      </c>
      <c r="R257" t="str">
        <f t="shared" si="34"/>
        <v>o</v>
      </c>
    </row>
    <row r="258" spans="1:18" x14ac:dyDescent="0.3">
      <c r="A258" t="s">
        <v>2174</v>
      </c>
      <c r="B258">
        <v>3</v>
      </c>
      <c r="C258" t="s">
        <v>358</v>
      </c>
      <c r="D258">
        <v>541</v>
      </c>
      <c r="E258" t="s">
        <v>420</v>
      </c>
      <c r="F258" s="2">
        <v>40420</v>
      </c>
      <c r="G258">
        <v>45</v>
      </c>
      <c r="H258">
        <v>47</v>
      </c>
      <c r="I258" t="str">
        <f>IFERROR(VLOOKUP($C258,Sheet2!$A$2:$C$397,2,FALSE),"C")</f>
        <v>A</v>
      </c>
      <c r="J258">
        <f>IFERROR(VLOOKUP($C258,Sheet2!$A$2:$C$397,3,FALSE),0)</f>
        <v>0.2</v>
      </c>
      <c r="K258">
        <f>VLOOKUP($I258,Sheet2!$F$4:$G$16,2,FALSE)</f>
        <v>4</v>
      </c>
      <c r="L258">
        <f t="shared" si="28"/>
        <v>45.1</v>
      </c>
      <c r="M258">
        <f t="shared" si="29"/>
        <v>46.9</v>
      </c>
      <c r="N258">
        <f t="shared" si="30"/>
        <v>-1.7999999999999972</v>
      </c>
      <c r="O258" t="str">
        <f t="shared" si="31"/>
        <v>KY03o_2010</v>
      </c>
      <c r="P258" t="str">
        <f t="shared" si="32"/>
        <v>03</v>
      </c>
      <c r="Q258">
        <f t="shared" si="33"/>
        <v>2010</v>
      </c>
      <c r="R258" t="str">
        <f t="shared" si="34"/>
        <v>o</v>
      </c>
    </row>
    <row r="259" spans="1:18" x14ac:dyDescent="0.3">
      <c r="A259" t="s">
        <v>2174</v>
      </c>
      <c r="B259">
        <v>3</v>
      </c>
      <c r="C259" t="s">
        <v>71</v>
      </c>
      <c r="D259">
        <v>502</v>
      </c>
      <c r="E259" t="s">
        <v>420</v>
      </c>
      <c r="F259" s="2">
        <v>40400</v>
      </c>
      <c r="G259">
        <v>29</v>
      </c>
      <c r="H259">
        <v>52</v>
      </c>
      <c r="I259" t="str">
        <f>IFERROR(VLOOKUP($C259,Sheet2!$A$2:$C$397,2,FALSE),"C")</f>
        <v>B</v>
      </c>
      <c r="J259">
        <f>IFERROR(VLOOKUP($C259,Sheet2!$A$2:$C$397,3,FALSE),0)</f>
        <v>1.0952778000000001</v>
      </c>
      <c r="K259">
        <f>VLOOKUP($I259,Sheet2!$F$4:$G$16,2,FALSE)</f>
        <v>3</v>
      </c>
      <c r="L259">
        <f t="shared" si="28"/>
        <v>29.547638899999999</v>
      </c>
      <c r="M259">
        <f t="shared" si="29"/>
        <v>51.452361099999997</v>
      </c>
      <c r="N259">
        <f t="shared" si="30"/>
        <v>-21.904722199999998</v>
      </c>
      <c r="O259" t="str">
        <f t="shared" si="31"/>
        <v>KY03o_2010</v>
      </c>
      <c r="P259" t="str">
        <f t="shared" si="32"/>
        <v>03</v>
      </c>
      <c r="Q259">
        <f t="shared" si="33"/>
        <v>2010</v>
      </c>
      <c r="R259" t="str">
        <f t="shared" si="34"/>
        <v>o</v>
      </c>
    </row>
    <row r="260" spans="1:18" x14ac:dyDescent="0.3">
      <c r="A260" t="s">
        <v>2148</v>
      </c>
      <c r="B260">
        <v>15</v>
      </c>
      <c r="C260" t="s">
        <v>387</v>
      </c>
      <c r="D260">
        <v>400</v>
      </c>
      <c r="E260" t="s">
        <v>420</v>
      </c>
      <c r="F260" s="2">
        <v>40470</v>
      </c>
      <c r="G260">
        <v>36</v>
      </c>
      <c r="H260">
        <v>53</v>
      </c>
      <c r="I260" t="str">
        <f>IFERROR(VLOOKUP($C260,Sheet2!$A$2:$C$397,2,FALSE),"C")</f>
        <v>B+</v>
      </c>
      <c r="J260">
        <f>IFERROR(VLOOKUP($C260,Sheet2!$A$2:$C$397,3,FALSE),0)</f>
        <v>-0.17242857</v>
      </c>
      <c r="K260">
        <f>VLOOKUP($I260,Sheet2!$F$4:$G$16,2,FALSE)</f>
        <v>3.3</v>
      </c>
      <c r="L260">
        <f t="shared" si="28"/>
        <v>35.913785715000003</v>
      </c>
      <c r="M260">
        <f t="shared" si="29"/>
        <v>53.086214284999997</v>
      </c>
      <c r="N260">
        <f t="shared" si="30"/>
        <v>-17.172428569999994</v>
      </c>
      <c r="O260" t="str">
        <f t="shared" si="31"/>
        <v>MI15o_2010</v>
      </c>
      <c r="P260" t="str">
        <f t="shared" si="32"/>
        <v>15</v>
      </c>
      <c r="Q260">
        <f t="shared" si="33"/>
        <v>2010</v>
      </c>
      <c r="R260" t="str">
        <f t="shared" si="34"/>
        <v>o</v>
      </c>
    </row>
    <row r="261" spans="1:18" x14ac:dyDescent="0.3">
      <c r="A261" t="s">
        <v>2148</v>
      </c>
      <c r="B261">
        <v>15</v>
      </c>
      <c r="C261" t="s">
        <v>233</v>
      </c>
      <c r="D261">
        <v>300</v>
      </c>
      <c r="E261" t="s">
        <v>420</v>
      </c>
      <c r="F261" s="2">
        <v>40455</v>
      </c>
      <c r="G261">
        <v>44</v>
      </c>
      <c r="H261">
        <v>40</v>
      </c>
      <c r="I261" t="str">
        <f>IFERROR(VLOOKUP($C261,Sheet2!$A$2:$C$397,2,FALSE),"C")</f>
        <v>C+</v>
      </c>
      <c r="J261">
        <f>IFERROR(VLOOKUP($C261,Sheet2!$A$2:$C$397,3,FALSE),0)</f>
        <v>0.13580645</v>
      </c>
      <c r="K261">
        <f>VLOOKUP($I261,Sheet2!$F$4:$G$16,2,FALSE)</f>
        <v>2.2999999999999998</v>
      </c>
      <c r="L261">
        <f t="shared" ref="L261:L324" si="35">G261+(J261/2)</f>
        <v>44.067903225000002</v>
      </c>
      <c r="M261">
        <f t="shared" ref="M261:M324" si="36">H261-(J261/2)</f>
        <v>39.932096774999998</v>
      </c>
      <c r="N261">
        <f t="shared" ref="N261:N324" si="37">L261-M261</f>
        <v>4.135806450000004</v>
      </c>
      <c r="O261" t="str">
        <f t="shared" ref="O261:O324" si="38">A261&amp;P261&amp;R261&amp;"_"&amp;Q261</f>
        <v>MI15o_2010</v>
      </c>
      <c r="P261" t="str">
        <f t="shared" ref="P261:P324" si="39">TEXT(B261,"00")</f>
        <v>15</v>
      </c>
      <c r="Q261">
        <f t="shared" ref="Q261:Q324" si="40">YEAR(F261)</f>
        <v>2010</v>
      </c>
      <c r="R261" t="str">
        <f t="shared" ref="R261:R324" si="41">IF(AND(OR(Q261=2014,Q261=2012),OR(A261="NC",A261="FL")),"r",IF(AND(OR(Q261=2014,Q261=2012),OR(A261="PA")),"r",IF(Q261&lt;=2010,"o","")))</f>
        <v>o</v>
      </c>
    </row>
    <row r="262" spans="1:18" x14ac:dyDescent="0.3">
      <c r="A262" t="s">
        <v>2148</v>
      </c>
      <c r="B262">
        <v>15</v>
      </c>
      <c r="C262" t="s">
        <v>2175</v>
      </c>
      <c r="D262">
        <v>400</v>
      </c>
      <c r="E262" t="s">
        <v>420</v>
      </c>
      <c r="F262" s="2">
        <v>40437</v>
      </c>
      <c r="G262">
        <v>30</v>
      </c>
      <c r="H262">
        <v>49</v>
      </c>
      <c r="I262" t="str">
        <f>IFERROR(VLOOKUP($C262,Sheet2!$A$2:$C$397,2,FALSE),"C")</f>
        <v>C</v>
      </c>
      <c r="J262">
        <f>IFERROR(VLOOKUP($C262,Sheet2!$A$2:$C$397,3,FALSE),0)</f>
        <v>0</v>
      </c>
      <c r="K262">
        <f>VLOOKUP($I262,Sheet2!$F$4:$G$16,2,FALSE)</f>
        <v>2</v>
      </c>
      <c r="L262">
        <f t="shared" si="35"/>
        <v>30</v>
      </c>
      <c r="M262">
        <f t="shared" si="36"/>
        <v>49</v>
      </c>
      <c r="N262">
        <f t="shared" si="37"/>
        <v>-19</v>
      </c>
      <c r="O262" t="str">
        <f t="shared" si="38"/>
        <v>MI15o_2010</v>
      </c>
      <c r="P262" t="str">
        <f t="shared" si="39"/>
        <v>15</v>
      </c>
      <c r="Q262">
        <f t="shared" si="40"/>
        <v>2010</v>
      </c>
      <c r="R262" t="str">
        <f t="shared" si="41"/>
        <v>o</v>
      </c>
    </row>
    <row r="263" spans="1:18" x14ac:dyDescent="0.3">
      <c r="A263" t="s">
        <v>2144</v>
      </c>
      <c r="B263">
        <v>12</v>
      </c>
      <c r="C263" t="s">
        <v>354</v>
      </c>
      <c r="D263">
        <v>1042</v>
      </c>
      <c r="E263" t="s">
        <v>420</v>
      </c>
      <c r="F263" s="2">
        <v>40478</v>
      </c>
      <c r="G263">
        <v>43</v>
      </c>
      <c r="H263">
        <v>51</v>
      </c>
      <c r="I263" t="str">
        <f>IFERROR(VLOOKUP($C263,Sheet2!$A$2:$C$397,2,FALSE),"C")</f>
        <v>A+</v>
      </c>
      <c r="J263">
        <f>IFERROR(VLOOKUP($C263,Sheet2!$A$2:$C$397,3,FALSE),0)</f>
        <v>0.2</v>
      </c>
      <c r="K263">
        <f>VLOOKUP($I263,Sheet2!$F$4:$G$16,2,FALSE)</f>
        <v>4</v>
      </c>
      <c r="L263">
        <f t="shared" si="35"/>
        <v>43.1</v>
      </c>
      <c r="M263">
        <f t="shared" si="36"/>
        <v>50.9</v>
      </c>
      <c r="N263">
        <f t="shared" si="37"/>
        <v>-7.7999999999999972</v>
      </c>
      <c r="O263" t="str">
        <f t="shared" si="38"/>
        <v>NJ12o_2010</v>
      </c>
      <c r="P263" t="str">
        <f t="shared" si="39"/>
        <v>12</v>
      </c>
      <c r="Q263">
        <f t="shared" si="40"/>
        <v>2010</v>
      </c>
      <c r="R263" t="str">
        <f t="shared" si="41"/>
        <v>o</v>
      </c>
    </row>
    <row r="264" spans="1:18" x14ac:dyDescent="0.3">
      <c r="A264" t="s">
        <v>2144</v>
      </c>
      <c r="B264">
        <v>12</v>
      </c>
      <c r="C264" t="s">
        <v>354</v>
      </c>
      <c r="D264">
        <v>630</v>
      </c>
      <c r="E264" t="s">
        <v>420</v>
      </c>
      <c r="F264" s="2">
        <v>40463</v>
      </c>
      <c r="G264">
        <v>46</v>
      </c>
      <c r="H264">
        <v>51</v>
      </c>
      <c r="I264" t="str">
        <f>IFERROR(VLOOKUP($C264,Sheet2!$A$2:$C$397,2,FALSE),"C")</f>
        <v>A+</v>
      </c>
      <c r="J264">
        <f>IFERROR(VLOOKUP($C264,Sheet2!$A$2:$C$397,3,FALSE),0)</f>
        <v>0.2</v>
      </c>
      <c r="K264">
        <f>VLOOKUP($I264,Sheet2!$F$4:$G$16,2,FALSE)</f>
        <v>4</v>
      </c>
      <c r="L264">
        <f t="shared" si="35"/>
        <v>46.1</v>
      </c>
      <c r="M264">
        <f t="shared" si="36"/>
        <v>50.9</v>
      </c>
      <c r="N264">
        <f t="shared" si="37"/>
        <v>-4.7999999999999972</v>
      </c>
      <c r="O264" t="str">
        <f t="shared" si="38"/>
        <v>NJ12o_2010</v>
      </c>
      <c r="P264" t="str">
        <f t="shared" si="39"/>
        <v>12</v>
      </c>
      <c r="Q264">
        <f t="shared" si="40"/>
        <v>2010</v>
      </c>
      <c r="R264" t="str">
        <f t="shared" si="41"/>
        <v>o</v>
      </c>
    </row>
    <row r="265" spans="1:18" x14ac:dyDescent="0.3">
      <c r="A265" t="s">
        <v>2134</v>
      </c>
      <c r="B265">
        <v>25</v>
      </c>
      <c r="C265" t="s">
        <v>364</v>
      </c>
      <c r="D265">
        <v>623</v>
      </c>
      <c r="E265" t="s">
        <v>420</v>
      </c>
      <c r="F265" s="2">
        <v>40463</v>
      </c>
      <c r="G265">
        <v>39</v>
      </c>
      <c r="H265">
        <v>51</v>
      </c>
      <c r="I265" t="str">
        <f>IFERROR(VLOOKUP($C265,Sheet2!$A$2:$C$397,2,FALSE),"C")</f>
        <v>A</v>
      </c>
      <c r="J265">
        <f>IFERROR(VLOOKUP($C265,Sheet2!$A$2:$C$397,3,FALSE),0)</f>
        <v>0.4</v>
      </c>
      <c r="K265">
        <f>VLOOKUP($I265,Sheet2!$F$4:$G$16,2,FALSE)</f>
        <v>4</v>
      </c>
      <c r="L265">
        <f t="shared" si="35"/>
        <v>39.200000000000003</v>
      </c>
      <c r="M265">
        <f t="shared" si="36"/>
        <v>50.8</v>
      </c>
      <c r="N265">
        <f t="shared" si="37"/>
        <v>-11.599999999999994</v>
      </c>
      <c r="O265" t="str">
        <f t="shared" si="38"/>
        <v>NY25o_2010</v>
      </c>
      <c r="P265" t="str">
        <f t="shared" si="39"/>
        <v>25</v>
      </c>
      <c r="Q265">
        <f t="shared" si="40"/>
        <v>2010</v>
      </c>
      <c r="R265" t="str">
        <f t="shared" si="41"/>
        <v>o</v>
      </c>
    </row>
    <row r="266" spans="1:18" x14ac:dyDescent="0.3">
      <c r="A266" t="s">
        <v>2134</v>
      </c>
      <c r="B266">
        <v>25</v>
      </c>
      <c r="C266" t="s">
        <v>2172</v>
      </c>
      <c r="D266">
        <v>400</v>
      </c>
      <c r="E266" t="s">
        <v>420</v>
      </c>
      <c r="F266" s="2">
        <v>40391</v>
      </c>
      <c r="G266">
        <v>41</v>
      </c>
      <c r="H266">
        <v>44</v>
      </c>
      <c r="I266" t="str">
        <f>IFERROR(VLOOKUP($C266,Sheet2!$A$2:$C$397,2,FALSE),"C")</f>
        <v>C</v>
      </c>
      <c r="J266">
        <f>IFERROR(VLOOKUP($C266,Sheet2!$A$2:$C$397,3,FALSE),0)</f>
        <v>0</v>
      </c>
      <c r="K266">
        <f>VLOOKUP($I266,Sheet2!$F$4:$G$16,2,FALSE)</f>
        <v>2</v>
      </c>
      <c r="L266">
        <f t="shared" si="35"/>
        <v>41</v>
      </c>
      <c r="M266">
        <f t="shared" si="36"/>
        <v>44</v>
      </c>
      <c r="N266">
        <f t="shared" si="37"/>
        <v>-3</v>
      </c>
      <c r="O266" t="str">
        <f t="shared" si="38"/>
        <v>NY25o_2010</v>
      </c>
      <c r="P266" t="str">
        <f t="shared" si="39"/>
        <v>25</v>
      </c>
      <c r="Q266">
        <f t="shared" si="40"/>
        <v>2010</v>
      </c>
      <c r="R266" t="str">
        <f t="shared" si="41"/>
        <v>o</v>
      </c>
    </row>
    <row r="267" spans="1:18" x14ac:dyDescent="0.3">
      <c r="A267" t="s">
        <v>2169</v>
      </c>
      <c r="B267">
        <v>4</v>
      </c>
      <c r="C267" t="s">
        <v>203</v>
      </c>
      <c r="D267">
        <v>400</v>
      </c>
      <c r="E267" t="s">
        <v>420</v>
      </c>
      <c r="F267" s="2">
        <v>40468</v>
      </c>
      <c r="G267">
        <v>35</v>
      </c>
      <c r="H267">
        <v>47</v>
      </c>
      <c r="I267" t="str">
        <f>IFERROR(VLOOKUP($C267,Sheet2!$A$2:$C$397,2,FALSE),"C")</f>
        <v>C+</v>
      </c>
      <c r="J267">
        <f>IFERROR(VLOOKUP($C267,Sheet2!$A$2:$C$397,3,FALSE),0)</f>
        <v>2.5</v>
      </c>
      <c r="K267">
        <f>VLOOKUP($I267,Sheet2!$F$4:$G$16,2,FALSE)</f>
        <v>2.2999999999999998</v>
      </c>
      <c r="L267">
        <f t="shared" si="35"/>
        <v>36.25</v>
      </c>
      <c r="M267">
        <f t="shared" si="36"/>
        <v>45.75</v>
      </c>
      <c r="N267">
        <f t="shared" si="37"/>
        <v>-9.5</v>
      </c>
      <c r="O267" t="str">
        <f t="shared" si="38"/>
        <v>PA04o_2010</v>
      </c>
      <c r="P267" t="str">
        <f t="shared" si="39"/>
        <v>04</v>
      </c>
      <c r="Q267">
        <f t="shared" si="40"/>
        <v>2010</v>
      </c>
      <c r="R267" t="str">
        <f t="shared" si="41"/>
        <v>o</v>
      </c>
    </row>
    <row r="268" spans="1:18" x14ac:dyDescent="0.3">
      <c r="A268" t="s">
        <v>2176</v>
      </c>
      <c r="B268">
        <v>1</v>
      </c>
      <c r="C268" t="s">
        <v>354</v>
      </c>
      <c r="D268">
        <v>1171</v>
      </c>
      <c r="E268" t="s">
        <v>420</v>
      </c>
      <c r="F268" s="2">
        <v>40478</v>
      </c>
      <c r="G268">
        <v>44</v>
      </c>
      <c r="H268">
        <v>51</v>
      </c>
      <c r="I268" t="str">
        <f>IFERROR(VLOOKUP($C268,Sheet2!$A$2:$C$397,2,FALSE),"C")</f>
        <v>A+</v>
      </c>
      <c r="J268">
        <f>IFERROR(VLOOKUP($C268,Sheet2!$A$2:$C$397,3,FALSE),0)</f>
        <v>0.2</v>
      </c>
      <c r="K268">
        <f>VLOOKUP($I268,Sheet2!$F$4:$G$16,2,FALSE)</f>
        <v>4</v>
      </c>
      <c r="L268">
        <f t="shared" si="35"/>
        <v>44.1</v>
      </c>
      <c r="M268">
        <f t="shared" si="36"/>
        <v>50.9</v>
      </c>
      <c r="N268">
        <f t="shared" si="37"/>
        <v>-6.7999999999999972</v>
      </c>
      <c r="O268" t="str">
        <f t="shared" si="38"/>
        <v>DE01o_2010</v>
      </c>
      <c r="P268" t="str">
        <f t="shared" si="39"/>
        <v>01</v>
      </c>
      <c r="Q268">
        <f t="shared" si="40"/>
        <v>2010</v>
      </c>
      <c r="R268" t="str">
        <f t="shared" si="41"/>
        <v>o</v>
      </c>
    </row>
    <row r="269" spans="1:18" x14ac:dyDescent="0.3">
      <c r="A269" t="s">
        <v>2176</v>
      </c>
      <c r="B269">
        <v>1</v>
      </c>
      <c r="C269" t="s">
        <v>365</v>
      </c>
      <c r="D269">
        <v>797</v>
      </c>
      <c r="E269" t="s">
        <v>420</v>
      </c>
      <c r="F269" s="2">
        <v>40477</v>
      </c>
      <c r="G269">
        <v>36</v>
      </c>
      <c r="H269">
        <v>53</v>
      </c>
      <c r="I269" t="str">
        <f>IFERROR(VLOOKUP($C269,Sheet2!$A$2:$C$397,2,FALSE),"C")</f>
        <v>A</v>
      </c>
      <c r="J269">
        <f>IFERROR(VLOOKUP($C269,Sheet2!$A$2:$C$397,3,FALSE),0)</f>
        <v>4.5106380000000001E-2</v>
      </c>
      <c r="K269">
        <f>VLOOKUP($I269,Sheet2!$F$4:$G$16,2,FALSE)</f>
        <v>4</v>
      </c>
      <c r="L269">
        <f t="shared" si="35"/>
        <v>36.022553189999996</v>
      </c>
      <c r="M269">
        <f t="shared" si="36"/>
        <v>52.977446810000004</v>
      </c>
      <c r="N269">
        <f t="shared" si="37"/>
        <v>-16.954893620000007</v>
      </c>
      <c r="O269" t="str">
        <f t="shared" si="38"/>
        <v>DE01o_2010</v>
      </c>
      <c r="P269" t="str">
        <f t="shared" si="39"/>
        <v>01</v>
      </c>
      <c r="Q269">
        <f t="shared" si="40"/>
        <v>2010</v>
      </c>
      <c r="R269" t="str">
        <f t="shared" si="41"/>
        <v>o</v>
      </c>
    </row>
    <row r="270" spans="1:18" x14ac:dyDescent="0.3">
      <c r="A270" t="s">
        <v>2176</v>
      </c>
      <c r="B270">
        <v>1</v>
      </c>
      <c r="C270" t="s">
        <v>354</v>
      </c>
      <c r="D270">
        <v>790</v>
      </c>
      <c r="E270" t="s">
        <v>420</v>
      </c>
      <c r="F270" s="2">
        <v>40462</v>
      </c>
      <c r="G270">
        <v>44</v>
      </c>
      <c r="H270">
        <v>53</v>
      </c>
      <c r="I270" t="str">
        <f>IFERROR(VLOOKUP($C270,Sheet2!$A$2:$C$397,2,FALSE),"C")</f>
        <v>A+</v>
      </c>
      <c r="J270">
        <f>IFERROR(VLOOKUP($C270,Sheet2!$A$2:$C$397,3,FALSE),0)</f>
        <v>0.2</v>
      </c>
      <c r="K270">
        <f>VLOOKUP($I270,Sheet2!$F$4:$G$16,2,FALSE)</f>
        <v>4</v>
      </c>
      <c r="L270">
        <f t="shared" si="35"/>
        <v>44.1</v>
      </c>
      <c r="M270">
        <f t="shared" si="36"/>
        <v>52.9</v>
      </c>
      <c r="N270">
        <f t="shared" si="37"/>
        <v>-8.7999999999999972</v>
      </c>
      <c r="O270" t="str">
        <f t="shared" si="38"/>
        <v>DE01o_2010</v>
      </c>
      <c r="P270" t="str">
        <f t="shared" si="39"/>
        <v>01</v>
      </c>
      <c r="Q270">
        <f t="shared" si="40"/>
        <v>2010</v>
      </c>
      <c r="R270" t="str">
        <f t="shared" si="41"/>
        <v>o</v>
      </c>
    </row>
    <row r="271" spans="1:18" x14ac:dyDescent="0.3">
      <c r="A271" t="s">
        <v>2176</v>
      </c>
      <c r="B271">
        <v>1</v>
      </c>
      <c r="C271" t="s">
        <v>365</v>
      </c>
      <c r="D271">
        <v>801</v>
      </c>
      <c r="E271" t="s">
        <v>420</v>
      </c>
      <c r="F271" s="2">
        <v>40454</v>
      </c>
      <c r="G271">
        <v>36</v>
      </c>
      <c r="H271">
        <v>51</v>
      </c>
      <c r="I271" t="str">
        <f>IFERROR(VLOOKUP($C271,Sheet2!$A$2:$C$397,2,FALSE),"C")</f>
        <v>A</v>
      </c>
      <c r="J271">
        <f>IFERROR(VLOOKUP($C271,Sheet2!$A$2:$C$397,3,FALSE),0)</f>
        <v>4.5106380000000001E-2</v>
      </c>
      <c r="K271">
        <f>VLOOKUP($I271,Sheet2!$F$4:$G$16,2,FALSE)</f>
        <v>4</v>
      </c>
      <c r="L271">
        <f t="shared" si="35"/>
        <v>36.022553189999996</v>
      </c>
      <c r="M271">
        <f t="shared" si="36"/>
        <v>50.977446810000004</v>
      </c>
      <c r="N271">
        <f t="shared" si="37"/>
        <v>-14.954893620000007</v>
      </c>
      <c r="O271" t="str">
        <f t="shared" si="38"/>
        <v>DE01o_2010</v>
      </c>
      <c r="P271" t="str">
        <f t="shared" si="39"/>
        <v>01</v>
      </c>
      <c r="Q271">
        <f t="shared" si="40"/>
        <v>2010</v>
      </c>
      <c r="R271" t="str">
        <f t="shared" si="41"/>
        <v>o</v>
      </c>
    </row>
    <row r="272" spans="1:18" x14ac:dyDescent="0.3">
      <c r="A272" t="s">
        <v>2176</v>
      </c>
      <c r="B272">
        <v>1</v>
      </c>
      <c r="C272" t="s">
        <v>14</v>
      </c>
      <c r="D272">
        <v>958</v>
      </c>
      <c r="E272" t="s">
        <v>420</v>
      </c>
      <c r="F272" s="2">
        <v>40433</v>
      </c>
      <c r="G272">
        <v>37</v>
      </c>
      <c r="H272">
        <v>48</v>
      </c>
      <c r="I272" t="str">
        <f>IFERROR(VLOOKUP($C272,Sheet2!$A$2:$C$397,2,FALSE),"C")</f>
        <v>B</v>
      </c>
      <c r="J272">
        <f>IFERROR(VLOOKUP($C272,Sheet2!$A$2:$C$397,3,FALSE),0)</f>
        <v>0.26406832000000002</v>
      </c>
      <c r="K272">
        <f>VLOOKUP($I272,Sheet2!$F$4:$G$16,2,FALSE)</f>
        <v>3</v>
      </c>
      <c r="L272">
        <f t="shared" si="35"/>
        <v>37.132034160000003</v>
      </c>
      <c r="M272">
        <f t="shared" si="36"/>
        <v>47.867965839999997</v>
      </c>
      <c r="N272">
        <f t="shared" si="37"/>
        <v>-10.735931679999993</v>
      </c>
      <c r="O272" t="str">
        <f t="shared" si="38"/>
        <v>DE01o_2010</v>
      </c>
      <c r="P272" t="str">
        <f t="shared" si="39"/>
        <v>01</v>
      </c>
      <c r="Q272">
        <f t="shared" si="40"/>
        <v>2010</v>
      </c>
      <c r="R272" t="str">
        <f t="shared" si="41"/>
        <v>o</v>
      </c>
    </row>
    <row r="273" spans="1:18" x14ac:dyDescent="0.3">
      <c r="A273" t="s">
        <v>2176</v>
      </c>
      <c r="B273">
        <v>1</v>
      </c>
      <c r="C273" t="s">
        <v>14</v>
      </c>
      <c r="D273">
        <v>620</v>
      </c>
      <c r="E273" t="s">
        <v>431</v>
      </c>
      <c r="F273" s="2">
        <v>40398</v>
      </c>
      <c r="G273">
        <v>30</v>
      </c>
      <c r="H273">
        <v>48</v>
      </c>
      <c r="I273" t="str">
        <f>IFERROR(VLOOKUP($C273,Sheet2!$A$2:$C$397,2,FALSE),"C")</f>
        <v>B</v>
      </c>
      <c r="J273">
        <f>IFERROR(VLOOKUP($C273,Sheet2!$A$2:$C$397,3,FALSE),0)</f>
        <v>0.26406832000000002</v>
      </c>
      <c r="K273">
        <f>VLOOKUP($I273,Sheet2!$F$4:$G$16,2,FALSE)</f>
        <v>3</v>
      </c>
      <c r="L273">
        <f t="shared" si="35"/>
        <v>30.13203416</v>
      </c>
      <c r="M273">
        <f t="shared" si="36"/>
        <v>47.867965839999997</v>
      </c>
      <c r="N273">
        <f t="shared" si="37"/>
        <v>-17.735931679999997</v>
      </c>
      <c r="O273" t="str">
        <f t="shared" si="38"/>
        <v>DE01o_2010</v>
      </c>
      <c r="P273" t="str">
        <f t="shared" si="39"/>
        <v>01</v>
      </c>
      <c r="Q273">
        <f t="shared" si="40"/>
        <v>2010</v>
      </c>
      <c r="R273" t="str">
        <f t="shared" si="41"/>
        <v>o</v>
      </c>
    </row>
    <row r="274" spans="1:18" x14ac:dyDescent="0.3">
      <c r="A274" t="s">
        <v>2136</v>
      </c>
      <c r="B274">
        <v>3</v>
      </c>
      <c r="C274" t="s">
        <v>139</v>
      </c>
      <c r="D274">
        <v>404</v>
      </c>
      <c r="E274" t="s">
        <v>420</v>
      </c>
      <c r="F274" s="2">
        <v>40472</v>
      </c>
      <c r="G274">
        <v>37</v>
      </c>
      <c r="H274">
        <v>49</v>
      </c>
      <c r="I274" t="str">
        <f>IFERROR(VLOOKUP($C274,Sheet2!$A$2:$C$397,2,FALSE),"C")</f>
        <v>B-</v>
      </c>
      <c r="J274">
        <f>IFERROR(VLOOKUP($C274,Sheet2!$A$2:$C$397,3,FALSE),0)</f>
        <v>2.5287500000000001</v>
      </c>
      <c r="K274">
        <f>VLOOKUP($I274,Sheet2!$F$4:$G$16,2,FALSE)</f>
        <v>2.7</v>
      </c>
      <c r="L274">
        <f t="shared" si="35"/>
        <v>38.264375000000001</v>
      </c>
      <c r="M274">
        <f t="shared" si="36"/>
        <v>47.735624999999999</v>
      </c>
      <c r="N274">
        <f t="shared" si="37"/>
        <v>-9.4712499999999977</v>
      </c>
      <c r="O274" t="str">
        <f t="shared" si="38"/>
        <v>IA03o_2010</v>
      </c>
      <c r="P274" t="str">
        <f t="shared" si="39"/>
        <v>03</v>
      </c>
      <c r="Q274">
        <f t="shared" si="40"/>
        <v>2010</v>
      </c>
      <c r="R274" t="str">
        <f t="shared" si="41"/>
        <v>o</v>
      </c>
    </row>
    <row r="275" spans="1:18" x14ac:dyDescent="0.3">
      <c r="A275" t="s">
        <v>2136</v>
      </c>
      <c r="B275">
        <v>3</v>
      </c>
      <c r="C275" t="s">
        <v>36</v>
      </c>
      <c r="D275">
        <v>300</v>
      </c>
      <c r="E275" t="s">
        <v>431</v>
      </c>
      <c r="F275" s="2">
        <v>40424</v>
      </c>
      <c r="G275">
        <v>39</v>
      </c>
      <c r="H275">
        <v>48</v>
      </c>
      <c r="I275" t="str">
        <f>IFERROR(VLOOKUP($C275,Sheet2!$A$2:$C$397,2,FALSE),"C")</f>
        <v>B</v>
      </c>
      <c r="J275">
        <f>IFERROR(VLOOKUP($C275,Sheet2!$A$2:$C$397,3,FALSE),0)</f>
        <v>5.4444439999999997E-2</v>
      </c>
      <c r="K275">
        <f>VLOOKUP($I275,Sheet2!$F$4:$G$16,2,FALSE)</f>
        <v>3</v>
      </c>
      <c r="L275">
        <f t="shared" si="35"/>
        <v>39.027222219999999</v>
      </c>
      <c r="M275">
        <f t="shared" si="36"/>
        <v>47.972777780000001</v>
      </c>
      <c r="N275">
        <f t="shared" si="37"/>
        <v>-8.9455555600000025</v>
      </c>
      <c r="O275" t="str">
        <f t="shared" si="38"/>
        <v>IA03o_2010</v>
      </c>
      <c r="P275" t="str">
        <f t="shared" si="39"/>
        <v>03</v>
      </c>
      <c r="Q275">
        <f t="shared" si="40"/>
        <v>2010</v>
      </c>
      <c r="R275" t="str">
        <f t="shared" si="41"/>
        <v>o</v>
      </c>
    </row>
    <row r="276" spans="1:18" x14ac:dyDescent="0.3">
      <c r="A276" t="s">
        <v>2136</v>
      </c>
      <c r="B276">
        <v>3</v>
      </c>
      <c r="C276" t="s">
        <v>2172</v>
      </c>
      <c r="D276">
        <v>400</v>
      </c>
      <c r="E276" t="s">
        <v>420</v>
      </c>
      <c r="F276" s="2">
        <v>40408</v>
      </c>
      <c r="G276">
        <v>51</v>
      </c>
      <c r="H276">
        <v>41</v>
      </c>
      <c r="I276" t="str">
        <f>IFERROR(VLOOKUP($C276,Sheet2!$A$2:$C$397,2,FALSE),"C")</f>
        <v>C</v>
      </c>
      <c r="J276">
        <f>IFERROR(VLOOKUP($C276,Sheet2!$A$2:$C$397,3,FALSE),0)</f>
        <v>0</v>
      </c>
      <c r="K276">
        <f>VLOOKUP($I276,Sheet2!$F$4:$G$16,2,FALSE)</f>
        <v>2</v>
      </c>
      <c r="L276">
        <f t="shared" si="35"/>
        <v>51</v>
      </c>
      <c r="M276">
        <f t="shared" si="36"/>
        <v>41</v>
      </c>
      <c r="N276">
        <f t="shared" si="37"/>
        <v>10</v>
      </c>
      <c r="O276" t="str">
        <f t="shared" si="38"/>
        <v>IA03o_2010</v>
      </c>
      <c r="P276" t="str">
        <f t="shared" si="39"/>
        <v>03</v>
      </c>
      <c r="Q276">
        <f t="shared" si="40"/>
        <v>2010</v>
      </c>
      <c r="R276" t="str">
        <f t="shared" si="41"/>
        <v>o</v>
      </c>
    </row>
    <row r="277" spans="1:18" x14ac:dyDescent="0.3">
      <c r="A277" t="s">
        <v>2177</v>
      </c>
      <c r="B277">
        <v>2</v>
      </c>
      <c r="C277" t="s">
        <v>14</v>
      </c>
      <c r="D277">
        <v>605</v>
      </c>
      <c r="E277" t="s">
        <v>420</v>
      </c>
      <c r="F277" s="2">
        <v>40454</v>
      </c>
      <c r="G277">
        <v>38</v>
      </c>
      <c r="H277">
        <v>49</v>
      </c>
      <c r="I277" t="str">
        <f>IFERROR(VLOOKUP($C277,Sheet2!$A$2:$C$397,2,FALSE),"C")</f>
        <v>B</v>
      </c>
      <c r="J277">
        <f>IFERROR(VLOOKUP($C277,Sheet2!$A$2:$C$397,3,FALSE),0)</f>
        <v>0.26406832000000002</v>
      </c>
      <c r="K277">
        <f>VLOOKUP($I277,Sheet2!$F$4:$G$16,2,FALSE)</f>
        <v>3</v>
      </c>
      <c r="L277">
        <f t="shared" si="35"/>
        <v>38.132034160000003</v>
      </c>
      <c r="M277">
        <f t="shared" si="36"/>
        <v>48.867965839999997</v>
      </c>
      <c r="N277">
        <f t="shared" si="37"/>
        <v>-10.735931679999993</v>
      </c>
      <c r="O277" t="str">
        <f t="shared" si="38"/>
        <v>LA02o_2010</v>
      </c>
      <c r="P277" t="str">
        <f t="shared" si="39"/>
        <v>02</v>
      </c>
      <c r="Q277">
        <f t="shared" si="40"/>
        <v>2010</v>
      </c>
      <c r="R277" t="str">
        <f t="shared" si="41"/>
        <v>o</v>
      </c>
    </row>
    <row r="278" spans="1:18" x14ac:dyDescent="0.3">
      <c r="A278" t="s">
        <v>2142</v>
      </c>
      <c r="B278">
        <v>1</v>
      </c>
      <c r="C278" t="s">
        <v>358</v>
      </c>
      <c r="D278">
        <v>558</v>
      </c>
      <c r="E278" t="s">
        <v>420</v>
      </c>
      <c r="F278" s="2">
        <v>40477</v>
      </c>
      <c r="G278">
        <v>41</v>
      </c>
      <c r="H278">
        <v>50</v>
      </c>
      <c r="I278" t="str">
        <f>IFERROR(VLOOKUP($C278,Sheet2!$A$2:$C$397,2,FALSE),"C")</f>
        <v>A</v>
      </c>
      <c r="J278">
        <f>IFERROR(VLOOKUP($C278,Sheet2!$A$2:$C$397,3,FALSE),0)</f>
        <v>0.2</v>
      </c>
      <c r="K278">
        <f>VLOOKUP($I278,Sheet2!$F$4:$G$16,2,FALSE)</f>
        <v>4</v>
      </c>
      <c r="L278">
        <f t="shared" si="35"/>
        <v>41.1</v>
      </c>
      <c r="M278">
        <f t="shared" si="36"/>
        <v>49.9</v>
      </c>
      <c r="N278">
        <f t="shared" si="37"/>
        <v>-8.7999999999999972</v>
      </c>
      <c r="O278" t="str">
        <f t="shared" si="38"/>
        <v>MN01o_2010</v>
      </c>
      <c r="P278" t="str">
        <f t="shared" si="39"/>
        <v>01</v>
      </c>
      <c r="Q278">
        <f t="shared" si="40"/>
        <v>2010</v>
      </c>
      <c r="R278" t="str">
        <f t="shared" si="41"/>
        <v>o</v>
      </c>
    </row>
    <row r="279" spans="1:18" x14ac:dyDescent="0.3">
      <c r="A279" t="s">
        <v>2142</v>
      </c>
      <c r="B279">
        <v>1</v>
      </c>
      <c r="C279" t="s">
        <v>358</v>
      </c>
      <c r="D279">
        <v>584</v>
      </c>
      <c r="E279" t="s">
        <v>420</v>
      </c>
      <c r="F279" s="2">
        <v>40465</v>
      </c>
      <c r="G279">
        <v>42</v>
      </c>
      <c r="H279">
        <v>47</v>
      </c>
      <c r="I279" t="str">
        <f>IFERROR(VLOOKUP($C279,Sheet2!$A$2:$C$397,2,FALSE),"C")</f>
        <v>A</v>
      </c>
      <c r="J279">
        <f>IFERROR(VLOOKUP($C279,Sheet2!$A$2:$C$397,3,FALSE),0)</f>
        <v>0.2</v>
      </c>
      <c r="K279">
        <f>VLOOKUP($I279,Sheet2!$F$4:$G$16,2,FALSE)</f>
        <v>4</v>
      </c>
      <c r="L279">
        <f t="shared" si="35"/>
        <v>42.1</v>
      </c>
      <c r="M279">
        <f t="shared" si="36"/>
        <v>46.9</v>
      </c>
      <c r="N279">
        <f t="shared" si="37"/>
        <v>-4.7999999999999972</v>
      </c>
      <c r="O279" t="str">
        <f t="shared" si="38"/>
        <v>MN01o_2010</v>
      </c>
      <c r="P279" t="str">
        <f t="shared" si="39"/>
        <v>01</v>
      </c>
      <c r="Q279">
        <f t="shared" si="40"/>
        <v>2010</v>
      </c>
      <c r="R279" t="str">
        <f t="shared" si="41"/>
        <v>o</v>
      </c>
    </row>
    <row r="280" spans="1:18" x14ac:dyDescent="0.3">
      <c r="A280" t="s">
        <v>2178</v>
      </c>
      <c r="B280">
        <v>3</v>
      </c>
      <c r="C280" t="s">
        <v>14</v>
      </c>
      <c r="D280">
        <v>540</v>
      </c>
      <c r="E280" t="s">
        <v>420</v>
      </c>
      <c r="F280" s="2">
        <v>40447</v>
      </c>
      <c r="G280">
        <v>43</v>
      </c>
      <c r="H280">
        <v>49</v>
      </c>
      <c r="I280" t="str">
        <f>IFERROR(VLOOKUP($C280,Sheet2!$A$2:$C$397,2,FALSE),"C")</f>
        <v>B</v>
      </c>
      <c r="J280">
        <f>IFERROR(VLOOKUP($C280,Sheet2!$A$2:$C$397,3,FALSE),0)</f>
        <v>0.26406832000000002</v>
      </c>
      <c r="K280">
        <f>VLOOKUP($I280,Sheet2!$F$4:$G$16,2,FALSE)</f>
        <v>3</v>
      </c>
      <c r="L280">
        <f t="shared" si="35"/>
        <v>43.132034160000003</v>
      </c>
      <c r="M280">
        <f t="shared" si="36"/>
        <v>48.867965839999997</v>
      </c>
      <c r="N280">
        <f t="shared" si="37"/>
        <v>-5.7359316799999931</v>
      </c>
      <c r="O280" t="str">
        <f t="shared" si="38"/>
        <v>NM03o_2010</v>
      </c>
      <c r="P280" t="str">
        <f t="shared" si="39"/>
        <v>03</v>
      </c>
      <c r="Q280">
        <f t="shared" si="40"/>
        <v>2010</v>
      </c>
      <c r="R280" t="str">
        <f t="shared" si="41"/>
        <v>o</v>
      </c>
    </row>
    <row r="281" spans="1:18" x14ac:dyDescent="0.3">
      <c r="A281" t="s">
        <v>2178</v>
      </c>
      <c r="B281">
        <v>3</v>
      </c>
      <c r="C281" t="s">
        <v>14</v>
      </c>
      <c r="D281">
        <v>400</v>
      </c>
      <c r="E281" t="s">
        <v>420</v>
      </c>
      <c r="F281" s="2">
        <v>40229</v>
      </c>
      <c r="G281">
        <v>36</v>
      </c>
      <c r="H281">
        <v>42</v>
      </c>
      <c r="I281" t="str">
        <f>IFERROR(VLOOKUP($C281,Sheet2!$A$2:$C$397,2,FALSE),"C")</f>
        <v>B</v>
      </c>
      <c r="J281">
        <f>IFERROR(VLOOKUP($C281,Sheet2!$A$2:$C$397,3,FALSE),0)</f>
        <v>0.26406832000000002</v>
      </c>
      <c r="K281">
        <f>VLOOKUP($I281,Sheet2!$F$4:$G$16,2,FALSE)</f>
        <v>3</v>
      </c>
      <c r="L281">
        <f t="shared" si="35"/>
        <v>36.132034160000003</v>
      </c>
      <c r="M281">
        <f t="shared" si="36"/>
        <v>41.867965839999997</v>
      </c>
      <c r="N281">
        <f t="shared" si="37"/>
        <v>-5.7359316799999931</v>
      </c>
      <c r="O281" t="str">
        <f t="shared" si="38"/>
        <v>NM03o_2010</v>
      </c>
      <c r="P281" t="str">
        <f t="shared" si="39"/>
        <v>03</v>
      </c>
      <c r="Q281">
        <f t="shared" si="40"/>
        <v>2010</v>
      </c>
      <c r="R281" t="str">
        <f t="shared" si="41"/>
        <v>o</v>
      </c>
    </row>
    <row r="282" spans="1:18" x14ac:dyDescent="0.3">
      <c r="A282" t="s">
        <v>2150</v>
      </c>
      <c r="B282">
        <v>2</v>
      </c>
      <c r="C282" t="s">
        <v>2159</v>
      </c>
      <c r="D282">
        <v>456</v>
      </c>
      <c r="E282" t="s">
        <v>420</v>
      </c>
      <c r="F282" s="2">
        <v>40479</v>
      </c>
      <c r="G282">
        <v>39</v>
      </c>
      <c r="H282">
        <v>51</v>
      </c>
      <c r="I282" t="str">
        <f>IFERROR(VLOOKUP($C282,Sheet2!$A$2:$C$397,2,FALSE),"C")</f>
        <v>C</v>
      </c>
      <c r="J282">
        <f>IFERROR(VLOOKUP($C282,Sheet2!$A$2:$C$397,3,FALSE),0)</f>
        <v>0</v>
      </c>
      <c r="K282">
        <f>VLOOKUP($I282,Sheet2!$F$4:$G$16,2,FALSE)</f>
        <v>2</v>
      </c>
      <c r="L282">
        <f t="shared" si="35"/>
        <v>39</v>
      </c>
      <c r="M282">
        <f t="shared" si="36"/>
        <v>51</v>
      </c>
      <c r="N282">
        <f t="shared" si="37"/>
        <v>-12</v>
      </c>
      <c r="O282" t="str">
        <f t="shared" si="38"/>
        <v>UT02o_2010</v>
      </c>
      <c r="P282" t="str">
        <f t="shared" si="39"/>
        <v>02</v>
      </c>
      <c r="Q282">
        <f t="shared" si="40"/>
        <v>2010</v>
      </c>
      <c r="R282" t="str">
        <f t="shared" si="41"/>
        <v>o</v>
      </c>
    </row>
    <row r="283" spans="1:18" x14ac:dyDescent="0.3">
      <c r="A283" t="s">
        <v>2150</v>
      </c>
      <c r="B283">
        <v>2</v>
      </c>
      <c r="C283" t="s">
        <v>382</v>
      </c>
      <c r="D283">
        <v>400</v>
      </c>
      <c r="E283" t="s">
        <v>420</v>
      </c>
      <c r="F283" s="2">
        <v>40478</v>
      </c>
      <c r="G283">
        <v>35</v>
      </c>
      <c r="H283">
        <v>48</v>
      </c>
      <c r="I283" t="str">
        <f>IFERROR(VLOOKUP($C283,Sheet2!$A$2:$C$397,2,FALSE),"C")</f>
        <v>B+</v>
      </c>
      <c r="J283">
        <f>IFERROR(VLOOKUP($C283,Sheet2!$A$2:$C$397,3,FALSE),0)</f>
        <v>-0.72027989999999997</v>
      </c>
      <c r="K283">
        <f>VLOOKUP($I283,Sheet2!$F$4:$G$16,2,FALSE)</f>
        <v>3.3</v>
      </c>
      <c r="L283">
        <f t="shared" si="35"/>
        <v>34.639860050000003</v>
      </c>
      <c r="M283">
        <f t="shared" si="36"/>
        <v>48.360139949999997</v>
      </c>
      <c r="N283">
        <f t="shared" si="37"/>
        <v>-13.720279899999994</v>
      </c>
      <c r="O283" t="str">
        <f t="shared" si="38"/>
        <v>UT02o_2010</v>
      </c>
      <c r="P283" t="str">
        <f t="shared" si="39"/>
        <v>02</v>
      </c>
      <c r="Q283">
        <f t="shared" si="40"/>
        <v>2010</v>
      </c>
      <c r="R283" t="str">
        <f t="shared" si="41"/>
        <v>o</v>
      </c>
    </row>
    <row r="284" spans="1:18" x14ac:dyDescent="0.3">
      <c r="A284" t="s">
        <v>2150</v>
      </c>
      <c r="B284">
        <v>2</v>
      </c>
      <c r="C284" t="s">
        <v>2159</v>
      </c>
      <c r="D284">
        <v>226</v>
      </c>
      <c r="E284" t="s">
        <v>420</v>
      </c>
      <c r="F284" s="2">
        <v>40465</v>
      </c>
      <c r="G284">
        <v>31</v>
      </c>
      <c r="H284">
        <v>57</v>
      </c>
      <c r="I284" t="str">
        <f>IFERROR(VLOOKUP($C284,Sheet2!$A$2:$C$397,2,FALSE),"C")</f>
        <v>C</v>
      </c>
      <c r="J284">
        <f>IFERROR(VLOOKUP($C284,Sheet2!$A$2:$C$397,3,FALSE),0)</f>
        <v>0</v>
      </c>
      <c r="K284">
        <f>VLOOKUP($I284,Sheet2!$F$4:$G$16,2,FALSE)</f>
        <v>2</v>
      </c>
      <c r="L284">
        <f t="shared" si="35"/>
        <v>31</v>
      </c>
      <c r="M284">
        <f t="shared" si="36"/>
        <v>57</v>
      </c>
      <c r="N284">
        <f t="shared" si="37"/>
        <v>-26</v>
      </c>
      <c r="O284" t="str">
        <f t="shared" si="38"/>
        <v>UT02o_2010</v>
      </c>
      <c r="P284" t="str">
        <f t="shared" si="39"/>
        <v>02</v>
      </c>
      <c r="Q284">
        <f t="shared" si="40"/>
        <v>2010</v>
      </c>
      <c r="R284" t="str">
        <f t="shared" si="41"/>
        <v>o</v>
      </c>
    </row>
    <row r="285" spans="1:18" x14ac:dyDescent="0.3">
      <c r="A285" t="s">
        <v>2150</v>
      </c>
      <c r="B285">
        <v>2</v>
      </c>
      <c r="C285" t="s">
        <v>2179</v>
      </c>
      <c r="D285">
        <v>200</v>
      </c>
      <c r="E285" t="s">
        <v>431</v>
      </c>
      <c r="F285" s="2">
        <v>40454</v>
      </c>
      <c r="G285">
        <v>30</v>
      </c>
      <c r="H285">
        <v>46</v>
      </c>
      <c r="I285" t="str">
        <f>IFERROR(VLOOKUP($C285,Sheet2!$A$2:$C$397,2,FALSE),"C")</f>
        <v>C</v>
      </c>
      <c r="J285">
        <f>IFERROR(VLOOKUP($C285,Sheet2!$A$2:$C$397,3,FALSE),0)</f>
        <v>0</v>
      </c>
      <c r="K285">
        <f>VLOOKUP($I285,Sheet2!$F$4:$G$16,2,FALSE)</f>
        <v>2</v>
      </c>
      <c r="L285">
        <f t="shared" si="35"/>
        <v>30</v>
      </c>
      <c r="M285">
        <f t="shared" si="36"/>
        <v>46</v>
      </c>
      <c r="N285">
        <f t="shared" si="37"/>
        <v>-16</v>
      </c>
      <c r="O285" t="str">
        <f t="shared" si="38"/>
        <v>UT02o_2010</v>
      </c>
      <c r="P285" t="str">
        <f t="shared" si="39"/>
        <v>02</v>
      </c>
      <c r="Q285">
        <f t="shared" si="40"/>
        <v>2010</v>
      </c>
      <c r="R285" t="str">
        <f t="shared" si="41"/>
        <v>o</v>
      </c>
    </row>
    <row r="286" spans="1:18" x14ac:dyDescent="0.3">
      <c r="A286" t="s">
        <v>2168</v>
      </c>
      <c r="B286">
        <v>5</v>
      </c>
      <c r="C286" t="s">
        <v>202</v>
      </c>
      <c r="D286">
        <v>911</v>
      </c>
      <c r="E286" t="s">
        <v>420</v>
      </c>
      <c r="F286" s="2">
        <v>40482</v>
      </c>
      <c r="G286">
        <v>52</v>
      </c>
      <c r="H286">
        <v>44</v>
      </c>
      <c r="I286" t="str">
        <f>IFERROR(VLOOKUP($C286,Sheet2!$A$2:$C$397,2,FALSE),"C")</f>
        <v>C+</v>
      </c>
      <c r="J286">
        <f>IFERROR(VLOOKUP($C286,Sheet2!$A$2:$C$397,3,FALSE),0)</f>
        <v>-0.27121212</v>
      </c>
      <c r="K286">
        <f>VLOOKUP($I286,Sheet2!$F$4:$G$16,2,FALSE)</f>
        <v>2.2999999999999998</v>
      </c>
      <c r="L286">
        <f t="shared" si="35"/>
        <v>51.864393939999999</v>
      </c>
      <c r="M286">
        <f t="shared" si="36"/>
        <v>44.135606060000001</v>
      </c>
      <c r="N286">
        <f t="shared" si="37"/>
        <v>7.7287878799999987</v>
      </c>
      <c r="O286" t="str">
        <f t="shared" si="38"/>
        <v>CT05o_2010</v>
      </c>
      <c r="P286" t="str">
        <f t="shared" si="39"/>
        <v>05</v>
      </c>
      <c r="Q286">
        <f t="shared" si="40"/>
        <v>2010</v>
      </c>
      <c r="R286" t="str">
        <f t="shared" si="41"/>
        <v>o</v>
      </c>
    </row>
    <row r="287" spans="1:18" x14ac:dyDescent="0.3">
      <c r="A287" t="s">
        <v>2168</v>
      </c>
      <c r="B287">
        <v>5</v>
      </c>
      <c r="C287" t="s">
        <v>202</v>
      </c>
      <c r="D287">
        <v>595</v>
      </c>
      <c r="E287" t="s">
        <v>420</v>
      </c>
      <c r="F287" s="2">
        <v>40477</v>
      </c>
      <c r="G287">
        <v>47</v>
      </c>
      <c r="H287">
        <v>46</v>
      </c>
      <c r="I287" t="str">
        <f>IFERROR(VLOOKUP($C287,Sheet2!$A$2:$C$397,2,FALSE),"C")</f>
        <v>C+</v>
      </c>
      <c r="J287">
        <f>IFERROR(VLOOKUP($C287,Sheet2!$A$2:$C$397,3,FALSE),0)</f>
        <v>-0.27121212</v>
      </c>
      <c r="K287">
        <f>VLOOKUP($I287,Sheet2!$F$4:$G$16,2,FALSE)</f>
        <v>2.2999999999999998</v>
      </c>
      <c r="L287">
        <f t="shared" si="35"/>
        <v>46.864393939999999</v>
      </c>
      <c r="M287">
        <f t="shared" si="36"/>
        <v>46.135606060000001</v>
      </c>
      <c r="N287">
        <f t="shared" si="37"/>
        <v>0.72878787999999872</v>
      </c>
      <c r="O287" t="str">
        <f t="shared" si="38"/>
        <v>CT05o_2010</v>
      </c>
      <c r="P287" t="str">
        <f t="shared" si="39"/>
        <v>05</v>
      </c>
      <c r="Q287">
        <f t="shared" si="40"/>
        <v>2010</v>
      </c>
      <c r="R287" t="str">
        <f t="shared" si="41"/>
        <v>o</v>
      </c>
    </row>
    <row r="288" spans="1:18" x14ac:dyDescent="0.3">
      <c r="A288" t="s">
        <v>2168</v>
      </c>
      <c r="B288">
        <v>5</v>
      </c>
      <c r="C288" t="s">
        <v>202</v>
      </c>
      <c r="D288">
        <v>481</v>
      </c>
      <c r="E288" t="s">
        <v>420</v>
      </c>
      <c r="F288" s="2">
        <v>40456</v>
      </c>
      <c r="G288">
        <v>50</v>
      </c>
      <c r="H288">
        <v>44</v>
      </c>
      <c r="I288" t="str">
        <f>IFERROR(VLOOKUP($C288,Sheet2!$A$2:$C$397,2,FALSE),"C")</f>
        <v>C+</v>
      </c>
      <c r="J288">
        <f>IFERROR(VLOOKUP($C288,Sheet2!$A$2:$C$397,3,FALSE),0)</f>
        <v>-0.27121212</v>
      </c>
      <c r="K288">
        <f>VLOOKUP($I288,Sheet2!$F$4:$G$16,2,FALSE)</f>
        <v>2.2999999999999998</v>
      </c>
      <c r="L288">
        <f t="shared" si="35"/>
        <v>49.864393939999999</v>
      </c>
      <c r="M288">
        <f t="shared" si="36"/>
        <v>44.135606060000001</v>
      </c>
      <c r="N288">
        <f t="shared" si="37"/>
        <v>5.7287878799999987</v>
      </c>
      <c r="O288" t="str">
        <f t="shared" si="38"/>
        <v>CT05o_2010</v>
      </c>
      <c r="P288" t="str">
        <f t="shared" si="39"/>
        <v>05</v>
      </c>
      <c r="Q288">
        <f t="shared" si="40"/>
        <v>2010</v>
      </c>
      <c r="R288" t="str">
        <f t="shared" si="41"/>
        <v>o</v>
      </c>
    </row>
    <row r="289" spans="1:18" x14ac:dyDescent="0.3">
      <c r="A289" t="s">
        <v>2132</v>
      </c>
      <c r="B289">
        <v>10</v>
      </c>
      <c r="C289" t="s">
        <v>293</v>
      </c>
      <c r="D289">
        <v>861</v>
      </c>
      <c r="E289" t="s">
        <v>420</v>
      </c>
      <c r="F289" s="2">
        <v>40482</v>
      </c>
      <c r="G289">
        <v>55</v>
      </c>
      <c r="H289">
        <v>46</v>
      </c>
      <c r="I289" t="str">
        <f>IFERROR(VLOOKUP($C289,Sheet2!$A$2:$C$397,2,FALSE),"C")</f>
        <v>C</v>
      </c>
      <c r="J289">
        <f>IFERROR(VLOOKUP($C289,Sheet2!$A$2:$C$397,3,FALSE),0)</f>
        <v>-0.91666667000000002</v>
      </c>
      <c r="K289">
        <f>VLOOKUP($I289,Sheet2!$F$4:$G$16,2,FALSE)</f>
        <v>2</v>
      </c>
      <c r="L289">
        <f t="shared" si="35"/>
        <v>54.541666665000001</v>
      </c>
      <c r="M289">
        <f t="shared" si="36"/>
        <v>46.458333334999999</v>
      </c>
      <c r="N289">
        <f t="shared" si="37"/>
        <v>8.0833333300000021</v>
      </c>
      <c r="O289" t="str">
        <f t="shared" si="38"/>
        <v>IL10o_2010</v>
      </c>
      <c r="P289" t="str">
        <f t="shared" si="39"/>
        <v>10</v>
      </c>
      <c r="Q289">
        <f t="shared" si="40"/>
        <v>2010</v>
      </c>
      <c r="R289" t="str">
        <f t="shared" si="41"/>
        <v>o</v>
      </c>
    </row>
    <row r="290" spans="1:18" x14ac:dyDescent="0.3">
      <c r="A290" t="s">
        <v>2132</v>
      </c>
      <c r="B290">
        <v>10</v>
      </c>
      <c r="C290" t="s">
        <v>293</v>
      </c>
      <c r="D290">
        <v>1148</v>
      </c>
      <c r="E290" t="s">
        <v>420</v>
      </c>
      <c r="F290" s="2">
        <v>40466</v>
      </c>
      <c r="G290">
        <v>50</v>
      </c>
      <c r="H290">
        <v>39</v>
      </c>
      <c r="I290" t="str">
        <f>IFERROR(VLOOKUP($C290,Sheet2!$A$2:$C$397,2,FALSE),"C")</f>
        <v>C</v>
      </c>
      <c r="J290">
        <f>IFERROR(VLOOKUP($C290,Sheet2!$A$2:$C$397,3,FALSE),0)</f>
        <v>-0.91666667000000002</v>
      </c>
      <c r="K290">
        <f>VLOOKUP($I290,Sheet2!$F$4:$G$16,2,FALSE)</f>
        <v>2</v>
      </c>
      <c r="L290">
        <f t="shared" si="35"/>
        <v>49.541666665000001</v>
      </c>
      <c r="M290">
        <f t="shared" si="36"/>
        <v>39.458333334999999</v>
      </c>
      <c r="N290">
        <f t="shared" si="37"/>
        <v>10.083333330000002</v>
      </c>
      <c r="O290" t="str">
        <f t="shared" si="38"/>
        <v>IL10o_2010</v>
      </c>
      <c r="P290" t="str">
        <f t="shared" si="39"/>
        <v>10</v>
      </c>
      <c r="Q290">
        <f t="shared" si="40"/>
        <v>2010</v>
      </c>
      <c r="R290" t="str">
        <f t="shared" si="41"/>
        <v>o</v>
      </c>
    </row>
    <row r="291" spans="1:18" x14ac:dyDescent="0.3">
      <c r="A291" t="s">
        <v>2132</v>
      </c>
      <c r="B291">
        <v>10</v>
      </c>
      <c r="C291" t="s">
        <v>139</v>
      </c>
      <c r="D291">
        <v>405</v>
      </c>
      <c r="E291" t="s">
        <v>420</v>
      </c>
      <c r="F291" s="2">
        <v>40458</v>
      </c>
      <c r="G291">
        <v>37</v>
      </c>
      <c r="H291">
        <v>49</v>
      </c>
      <c r="I291" t="str">
        <f>IFERROR(VLOOKUP($C291,Sheet2!$A$2:$C$397,2,FALSE),"C")</f>
        <v>B-</v>
      </c>
      <c r="J291">
        <f>IFERROR(VLOOKUP($C291,Sheet2!$A$2:$C$397,3,FALSE),0)</f>
        <v>2.5287500000000001</v>
      </c>
      <c r="K291">
        <f>VLOOKUP($I291,Sheet2!$F$4:$G$16,2,FALSE)</f>
        <v>2.7</v>
      </c>
      <c r="L291">
        <f t="shared" si="35"/>
        <v>38.264375000000001</v>
      </c>
      <c r="M291">
        <f t="shared" si="36"/>
        <v>47.735624999999999</v>
      </c>
      <c r="N291">
        <f t="shared" si="37"/>
        <v>-9.4712499999999977</v>
      </c>
      <c r="O291" t="str">
        <f t="shared" si="38"/>
        <v>IL10o_2010</v>
      </c>
      <c r="P291" t="str">
        <f t="shared" si="39"/>
        <v>10</v>
      </c>
      <c r="Q291">
        <f t="shared" si="40"/>
        <v>2010</v>
      </c>
      <c r="R291" t="str">
        <f t="shared" si="41"/>
        <v>o</v>
      </c>
    </row>
    <row r="292" spans="1:18" x14ac:dyDescent="0.3">
      <c r="A292" t="s">
        <v>2132</v>
      </c>
      <c r="B292">
        <v>10</v>
      </c>
      <c r="C292" t="s">
        <v>293</v>
      </c>
      <c r="D292">
        <v>1015</v>
      </c>
      <c r="E292" t="s">
        <v>431</v>
      </c>
      <c r="F292" s="2">
        <v>40394</v>
      </c>
      <c r="G292">
        <v>40</v>
      </c>
      <c r="H292">
        <v>43</v>
      </c>
      <c r="I292" t="str">
        <f>IFERROR(VLOOKUP($C292,Sheet2!$A$2:$C$397,2,FALSE),"C")</f>
        <v>C</v>
      </c>
      <c r="J292">
        <f>IFERROR(VLOOKUP($C292,Sheet2!$A$2:$C$397,3,FALSE),0)</f>
        <v>-0.91666667000000002</v>
      </c>
      <c r="K292">
        <f>VLOOKUP($I292,Sheet2!$F$4:$G$16,2,FALSE)</f>
        <v>2</v>
      </c>
      <c r="L292">
        <f t="shared" si="35"/>
        <v>39.541666665000001</v>
      </c>
      <c r="M292">
        <f t="shared" si="36"/>
        <v>43.458333334999999</v>
      </c>
      <c r="N292">
        <f t="shared" si="37"/>
        <v>-3.9166666699999979</v>
      </c>
      <c r="O292" t="str">
        <f t="shared" si="38"/>
        <v>IL10o_2010</v>
      </c>
      <c r="P292" t="str">
        <f t="shared" si="39"/>
        <v>10</v>
      </c>
      <c r="Q292">
        <f t="shared" si="40"/>
        <v>2010</v>
      </c>
      <c r="R292" t="str">
        <f t="shared" si="41"/>
        <v>o</v>
      </c>
    </row>
    <row r="293" spans="1:18" x14ac:dyDescent="0.3">
      <c r="A293" t="s">
        <v>2149</v>
      </c>
      <c r="B293">
        <v>10</v>
      </c>
      <c r="C293" t="s">
        <v>62</v>
      </c>
      <c r="D293">
        <v>349</v>
      </c>
      <c r="E293" t="s">
        <v>420</v>
      </c>
      <c r="F293" s="2">
        <v>40473</v>
      </c>
      <c r="G293">
        <v>33</v>
      </c>
      <c r="H293">
        <v>37</v>
      </c>
      <c r="I293" t="str">
        <f>IFERROR(VLOOKUP($C293,Sheet2!$A$2:$C$397,2,FALSE),"C")</f>
        <v>B</v>
      </c>
      <c r="J293">
        <f>IFERROR(VLOOKUP($C293,Sheet2!$A$2:$C$397,3,FALSE),0)</f>
        <v>2.7168800000000002</v>
      </c>
      <c r="K293">
        <f>VLOOKUP($I293,Sheet2!$F$4:$G$16,2,FALSE)</f>
        <v>3</v>
      </c>
      <c r="L293">
        <f t="shared" si="35"/>
        <v>34.358440000000002</v>
      </c>
      <c r="M293">
        <f t="shared" si="36"/>
        <v>35.641559999999998</v>
      </c>
      <c r="N293">
        <f t="shared" si="37"/>
        <v>-1.2831199999999967</v>
      </c>
      <c r="O293" t="str">
        <f t="shared" si="38"/>
        <v>MA10o_2010</v>
      </c>
      <c r="P293" t="str">
        <f t="shared" si="39"/>
        <v>10</v>
      </c>
      <c r="Q293">
        <f t="shared" si="40"/>
        <v>2010</v>
      </c>
      <c r="R293" t="str">
        <f t="shared" si="41"/>
        <v>o</v>
      </c>
    </row>
    <row r="294" spans="1:18" x14ac:dyDescent="0.3">
      <c r="A294" t="s">
        <v>2149</v>
      </c>
      <c r="B294">
        <v>10</v>
      </c>
      <c r="C294" t="s">
        <v>375</v>
      </c>
      <c r="D294">
        <v>400</v>
      </c>
      <c r="E294" t="s">
        <v>420</v>
      </c>
      <c r="F294" s="2">
        <v>40466</v>
      </c>
      <c r="G294">
        <v>43</v>
      </c>
      <c r="H294">
        <v>46</v>
      </c>
      <c r="I294" t="str">
        <f>IFERROR(VLOOKUP($C294,Sheet2!$A$2:$C$397,2,FALSE),"C")</f>
        <v>A-</v>
      </c>
      <c r="J294">
        <f>IFERROR(VLOOKUP($C294,Sheet2!$A$2:$C$397,3,FALSE),0)</f>
        <v>-0.43275000000000002</v>
      </c>
      <c r="K294">
        <f>VLOOKUP($I294,Sheet2!$F$4:$G$16,2,FALSE)</f>
        <v>3.7</v>
      </c>
      <c r="L294">
        <f t="shared" si="35"/>
        <v>42.783625000000001</v>
      </c>
      <c r="M294">
        <f t="shared" si="36"/>
        <v>46.216374999999999</v>
      </c>
      <c r="N294">
        <f t="shared" si="37"/>
        <v>-3.4327499999999986</v>
      </c>
      <c r="O294" t="str">
        <f t="shared" si="38"/>
        <v>MA10o_2010</v>
      </c>
      <c r="P294" t="str">
        <f t="shared" si="39"/>
        <v>10</v>
      </c>
      <c r="Q294">
        <f t="shared" si="40"/>
        <v>2010</v>
      </c>
      <c r="R294" t="str">
        <f t="shared" si="41"/>
        <v>o</v>
      </c>
    </row>
    <row r="295" spans="1:18" x14ac:dyDescent="0.3">
      <c r="A295" t="s">
        <v>2148</v>
      </c>
      <c r="B295">
        <v>7</v>
      </c>
      <c r="C295" t="s">
        <v>387</v>
      </c>
      <c r="D295">
        <v>400</v>
      </c>
      <c r="E295" t="s">
        <v>420</v>
      </c>
      <c r="F295" s="2">
        <v>40468</v>
      </c>
      <c r="G295">
        <v>39</v>
      </c>
      <c r="H295">
        <v>45</v>
      </c>
      <c r="I295" t="str">
        <f>IFERROR(VLOOKUP($C295,Sheet2!$A$2:$C$397,2,FALSE),"C")</f>
        <v>B+</v>
      </c>
      <c r="J295">
        <f>IFERROR(VLOOKUP($C295,Sheet2!$A$2:$C$397,3,FALSE),0)</f>
        <v>-0.17242857</v>
      </c>
      <c r="K295">
        <f>VLOOKUP($I295,Sheet2!$F$4:$G$16,2,FALSE)</f>
        <v>3.3</v>
      </c>
      <c r="L295">
        <f t="shared" si="35"/>
        <v>38.913785715000003</v>
      </c>
      <c r="M295">
        <f t="shared" si="36"/>
        <v>45.086214284999997</v>
      </c>
      <c r="N295">
        <f t="shared" si="37"/>
        <v>-6.1724285699999939</v>
      </c>
      <c r="O295" t="str">
        <f t="shared" si="38"/>
        <v>MI07o_2010</v>
      </c>
      <c r="P295" t="str">
        <f t="shared" si="39"/>
        <v>07</v>
      </c>
      <c r="Q295">
        <f t="shared" si="40"/>
        <v>2010</v>
      </c>
      <c r="R295" t="str">
        <f t="shared" si="41"/>
        <v>o</v>
      </c>
    </row>
    <row r="296" spans="1:18" x14ac:dyDescent="0.3">
      <c r="A296" t="s">
        <v>2148</v>
      </c>
      <c r="B296">
        <v>7</v>
      </c>
      <c r="C296" t="s">
        <v>139</v>
      </c>
      <c r="D296">
        <v>404</v>
      </c>
      <c r="E296" t="s">
        <v>420</v>
      </c>
      <c r="F296" s="2">
        <v>40448</v>
      </c>
      <c r="G296">
        <v>41</v>
      </c>
      <c r="H296">
        <v>41</v>
      </c>
      <c r="I296" t="str">
        <f>IFERROR(VLOOKUP($C296,Sheet2!$A$2:$C$397,2,FALSE),"C")</f>
        <v>B-</v>
      </c>
      <c r="J296">
        <f>IFERROR(VLOOKUP($C296,Sheet2!$A$2:$C$397,3,FALSE),0)</f>
        <v>2.5287500000000001</v>
      </c>
      <c r="K296">
        <f>VLOOKUP($I296,Sheet2!$F$4:$G$16,2,FALSE)</f>
        <v>2.7</v>
      </c>
      <c r="L296">
        <f t="shared" si="35"/>
        <v>42.264375000000001</v>
      </c>
      <c r="M296">
        <f t="shared" si="36"/>
        <v>39.735624999999999</v>
      </c>
      <c r="N296">
        <f t="shared" si="37"/>
        <v>2.5287500000000023</v>
      </c>
      <c r="O296" t="str">
        <f t="shared" si="38"/>
        <v>MI07o_2010</v>
      </c>
      <c r="P296" t="str">
        <f t="shared" si="39"/>
        <v>07</v>
      </c>
      <c r="Q296">
        <f t="shared" si="40"/>
        <v>2010</v>
      </c>
      <c r="R296" t="str">
        <f t="shared" si="41"/>
        <v>o</v>
      </c>
    </row>
    <row r="297" spans="1:18" x14ac:dyDescent="0.3">
      <c r="A297" t="s">
        <v>2148</v>
      </c>
      <c r="B297">
        <v>7</v>
      </c>
      <c r="C297" t="s">
        <v>233</v>
      </c>
      <c r="D297">
        <v>300</v>
      </c>
      <c r="E297" t="s">
        <v>420</v>
      </c>
      <c r="F297" s="2">
        <v>40441</v>
      </c>
      <c r="G297">
        <v>42</v>
      </c>
      <c r="H297">
        <v>38</v>
      </c>
      <c r="I297" t="str">
        <f>IFERROR(VLOOKUP($C297,Sheet2!$A$2:$C$397,2,FALSE),"C")</f>
        <v>C+</v>
      </c>
      <c r="J297">
        <f>IFERROR(VLOOKUP($C297,Sheet2!$A$2:$C$397,3,FALSE),0)</f>
        <v>0.13580645</v>
      </c>
      <c r="K297">
        <f>VLOOKUP($I297,Sheet2!$F$4:$G$16,2,FALSE)</f>
        <v>2.2999999999999998</v>
      </c>
      <c r="L297">
        <f t="shared" si="35"/>
        <v>42.067903225000002</v>
      </c>
      <c r="M297">
        <f t="shared" si="36"/>
        <v>37.932096774999998</v>
      </c>
      <c r="N297">
        <f t="shared" si="37"/>
        <v>4.135806450000004</v>
      </c>
      <c r="O297" t="str">
        <f t="shared" si="38"/>
        <v>MI07o_2010</v>
      </c>
      <c r="P297" t="str">
        <f t="shared" si="39"/>
        <v>07</v>
      </c>
      <c r="Q297">
        <f t="shared" si="40"/>
        <v>2010</v>
      </c>
      <c r="R297" t="str">
        <f t="shared" si="41"/>
        <v>o</v>
      </c>
    </row>
    <row r="298" spans="1:18" x14ac:dyDescent="0.3">
      <c r="A298" t="s">
        <v>2148</v>
      </c>
      <c r="B298">
        <v>7</v>
      </c>
      <c r="C298" t="s">
        <v>293</v>
      </c>
      <c r="D298">
        <v>1008</v>
      </c>
      <c r="E298" t="s">
        <v>431</v>
      </c>
      <c r="F298" s="2">
        <v>40394</v>
      </c>
      <c r="G298">
        <v>45</v>
      </c>
      <c r="H298">
        <v>37</v>
      </c>
      <c r="I298" t="str">
        <f>IFERROR(VLOOKUP($C298,Sheet2!$A$2:$C$397,2,FALSE),"C")</f>
        <v>C</v>
      </c>
      <c r="J298">
        <f>IFERROR(VLOOKUP($C298,Sheet2!$A$2:$C$397,3,FALSE),0)</f>
        <v>-0.91666667000000002</v>
      </c>
      <c r="K298">
        <f>VLOOKUP($I298,Sheet2!$F$4:$G$16,2,FALSE)</f>
        <v>2</v>
      </c>
      <c r="L298">
        <f t="shared" si="35"/>
        <v>44.541666665000001</v>
      </c>
      <c r="M298">
        <f t="shared" si="36"/>
        <v>37.458333334999999</v>
      </c>
      <c r="N298">
        <f t="shared" si="37"/>
        <v>7.0833333300000021</v>
      </c>
      <c r="O298" t="str">
        <f t="shared" si="38"/>
        <v>MI07o_2010</v>
      </c>
      <c r="P298" t="str">
        <f t="shared" si="39"/>
        <v>07</v>
      </c>
      <c r="Q298">
        <f t="shared" si="40"/>
        <v>2010</v>
      </c>
      <c r="R298" t="str">
        <f t="shared" si="41"/>
        <v>o</v>
      </c>
    </row>
    <row r="299" spans="1:18" x14ac:dyDescent="0.3">
      <c r="A299" t="s">
        <v>2171</v>
      </c>
      <c r="B299">
        <v>4</v>
      </c>
      <c r="C299" t="s">
        <v>35</v>
      </c>
      <c r="D299">
        <v>159</v>
      </c>
      <c r="E299" t="s">
        <v>420</v>
      </c>
      <c r="F299" s="2">
        <v>40478</v>
      </c>
      <c r="G299">
        <v>39</v>
      </c>
      <c r="H299">
        <v>46</v>
      </c>
      <c r="I299" t="str">
        <f>IFERROR(VLOOKUP($C299,Sheet2!$A$2:$C$397,2,FALSE),"C")</f>
        <v>B</v>
      </c>
      <c r="J299">
        <f>IFERROR(VLOOKUP($C299,Sheet2!$A$2:$C$397,3,FALSE),0)</f>
        <v>0.37272727</v>
      </c>
      <c r="K299">
        <f>VLOOKUP($I299,Sheet2!$F$4:$G$16,2,FALSE)</f>
        <v>3</v>
      </c>
      <c r="L299">
        <f t="shared" si="35"/>
        <v>39.186363634999999</v>
      </c>
      <c r="M299">
        <f t="shared" si="36"/>
        <v>45.813636365000001</v>
      </c>
      <c r="N299">
        <f t="shared" si="37"/>
        <v>-6.6272727300000014</v>
      </c>
      <c r="O299" t="str">
        <f t="shared" si="38"/>
        <v>MO04o_2010</v>
      </c>
      <c r="P299" t="str">
        <f t="shared" si="39"/>
        <v>04</v>
      </c>
      <c r="Q299">
        <f t="shared" si="40"/>
        <v>2010</v>
      </c>
      <c r="R299" t="str">
        <f t="shared" si="41"/>
        <v>o</v>
      </c>
    </row>
    <row r="300" spans="1:18" x14ac:dyDescent="0.3">
      <c r="A300" t="s">
        <v>2171</v>
      </c>
      <c r="B300">
        <v>4</v>
      </c>
      <c r="C300" t="s">
        <v>35</v>
      </c>
      <c r="D300">
        <v>187</v>
      </c>
      <c r="E300" t="s">
        <v>431</v>
      </c>
      <c r="F300" s="2">
        <v>40412</v>
      </c>
      <c r="G300">
        <v>35</v>
      </c>
      <c r="H300">
        <v>47</v>
      </c>
      <c r="I300" t="str">
        <f>IFERROR(VLOOKUP($C300,Sheet2!$A$2:$C$397,2,FALSE),"C")</f>
        <v>B</v>
      </c>
      <c r="J300">
        <f>IFERROR(VLOOKUP($C300,Sheet2!$A$2:$C$397,3,FALSE),0)</f>
        <v>0.37272727</v>
      </c>
      <c r="K300">
        <f>VLOOKUP($I300,Sheet2!$F$4:$G$16,2,FALSE)</f>
        <v>3</v>
      </c>
      <c r="L300">
        <f t="shared" si="35"/>
        <v>35.186363634999999</v>
      </c>
      <c r="M300">
        <f t="shared" si="36"/>
        <v>46.813636365000001</v>
      </c>
      <c r="N300">
        <f t="shared" si="37"/>
        <v>-11.627272730000001</v>
      </c>
      <c r="O300" t="str">
        <f t="shared" si="38"/>
        <v>MO04o_2010</v>
      </c>
      <c r="P300" t="str">
        <f t="shared" si="39"/>
        <v>04</v>
      </c>
      <c r="Q300">
        <f t="shared" si="40"/>
        <v>2010</v>
      </c>
      <c r="R300" t="str">
        <f t="shared" si="41"/>
        <v>o</v>
      </c>
    </row>
    <row r="301" spans="1:18" x14ac:dyDescent="0.3">
      <c r="A301" t="s">
        <v>2171</v>
      </c>
      <c r="B301">
        <v>4</v>
      </c>
      <c r="C301" t="s">
        <v>293</v>
      </c>
      <c r="D301">
        <v>1207</v>
      </c>
      <c r="E301" t="s">
        <v>431</v>
      </c>
      <c r="F301" s="2">
        <v>40407</v>
      </c>
      <c r="G301">
        <v>42</v>
      </c>
      <c r="H301">
        <v>45</v>
      </c>
      <c r="I301" t="str">
        <f>IFERROR(VLOOKUP($C301,Sheet2!$A$2:$C$397,2,FALSE),"C")</f>
        <v>C</v>
      </c>
      <c r="J301">
        <f>IFERROR(VLOOKUP($C301,Sheet2!$A$2:$C$397,3,FALSE),0)</f>
        <v>-0.91666667000000002</v>
      </c>
      <c r="K301">
        <f>VLOOKUP($I301,Sheet2!$F$4:$G$16,2,FALSE)</f>
        <v>2</v>
      </c>
      <c r="L301">
        <f t="shared" si="35"/>
        <v>41.541666665000001</v>
      </c>
      <c r="M301">
        <f t="shared" si="36"/>
        <v>45.458333334999999</v>
      </c>
      <c r="N301">
        <f t="shared" si="37"/>
        <v>-3.9166666699999979</v>
      </c>
      <c r="O301" t="str">
        <f t="shared" si="38"/>
        <v>MO04o_2010</v>
      </c>
      <c r="P301" t="str">
        <f t="shared" si="39"/>
        <v>04</v>
      </c>
      <c r="Q301">
        <f t="shared" si="40"/>
        <v>2010</v>
      </c>
      <c r="R301" t="str">
        <f t="shared" si="41"/>
        <v>o</v>
      </c>
    </row>
    <row r="302" spans="1:18" x14ac:dyDescent="0.3">
      <c r="A302" t="s">
        <v>2180</v>
      </c>
      <c r="B302">
        <v>7</v>
      </c>
      <c r="C302" t="s">
        <v>358</v>
      </c>
      <c r="D302">
        <v>450</v>
      </c>
      <c r="E302" t="s">
        <v>431</v>
      </c>
      <c r="F302" s="2">
        <v>40447</v>
      </c>
      <c r="G302">
        <v>46</v>
      </c>
      <c r="H302">
        <v>45</v>
      </c>
      <c r="I302" t="str">
        <f>IFERROR(VLOOKUP($C302,Sheet2!$A$2:$C$397,2,FALSE),"C")</f>
        <v>A</v>
      </c>
      <c r="J302">
        <f>IFERROR(VLOOKUP($C302,Sheet2!$A$2:$C$397,3,FALSE),0)</f>
        <v>0.2</v>
      </c>
      <c r="K302">
        <f>VLOOKUP($I302,Sheet2!$F$4:$G$16,2,FALSE)</f>
        <v>4</v>
      </c>
      <c r="L302">
        <f t="shared" si="35"/>
        <v>46.1</v>
      </c>
      <c r="M302">
        <f t="shared" si="36"/>
        <v>44.9</v>
      </c>
      <c r="N302">
        <f t="shared" si="37"/>
        <v>1.2000000000000028</v>
      </c>
      <c r="O302" t="str">
        <f t="shared" si="38"/>
        <v>NC07o_2010</v>
      </c>
      <c r="P302" t="str">
        <f t="shared" si="39"/>
        <v>07</v>
      </c>
      <c r="Q302">
        <f t="shared" si="40"/>
        <v>2010</v>
      </c>
      <c r="R302" t="str">
        <f t="shared" si="41"/>
        <v>o</v>
      </c>
    </row>
    <row r="303" spans="1:18" x14ac:dyDescent="0.3">
      <c r="A303" t="s">
        <v>2178</v>
      </c>
      <c r="B303">
        <v>1</v>
      </c>
      <c r="C303" t="s">
        <v>2181</v>
      </c>
      <c r="D303">
        <v>400</v>
      </c>
      <c r="E303" t="s">
        <v>420</v>
      </c>
      <c r="F303" s="2">
        <v>40479</v>
      </c>
      <c r="G303">
        <v>49</v>
      </c>
      <c r="H303">
        <v>46</v>
      </c>
      <c r="I303" t="str">
        <f>IFERROR(VLOOKUP($C303,Sheet2!$A$2:$C$397,2,FALSE),"C")</f>
        <v>C</v>
      </c>
      <c r="J303">
        <f>IFERROR(VLOOKUP($C303,Sheet2!$A$2:$C$397,3,FALSE),0)</f>
        <v>0</v>
      </c>
      <c r="K303">
        <f>VLOOKUP($I303,Sheet2!$F$4:$G$16,2,FALSE)</f>
        <v>2</v>
      </c>
      <c r="L303">
        <f t="shared" si="35"/>
        <v>49</v>
      </c>
      <c r="M303">
        <f t="shared" si="36"/>
        <v>46</v>
      </c>
      <c r="N303">
        <f t="shared" si="37"/>
        <v>3</v>
      </c>
      <c r="O303" t="str">
        <f t="shared" si="38"/>
        <v>NM01o_2010</v>
      </c>
      <c r="P303" t="str">
        <f t="shared" si="39"/>
        <v>01</v>
      </c>
      <c r="Q303">
        <f t="shared" si="40"/>
        <v>2010</v>
      </c>
      <c r="R303" t="str">
        <f t="shared" si="41"/>
        <v>o</v>
      </c>
    </row>
    <row r="304" spans="1:18" x14ac:dyDescent="0.3">
      <c r="A304" t="s">
        <v>2178</v>
      </c>
      <c r="B304">
        <v>1</v>
      </c>
      <c r="C304" t="s">
        <v>2181</v>
      </c>
      <c r="D304">
        <v>403</v>
      </c>
      <c r="E304" t="s">
        <v>420</v>
      </c>
      <c r="F304" s="2">
        <v>40451</v>
      </c>
      <c r="G304">
        <v>41</v>
      </c>
      <c r="H304">
        <v>48</v>
      </c>
      <c r="I304" t="str">
        <f>IFERROR(VLOOKUP($C304,Sheet2!$A$2:$C$397,2,FALSE),"C")</f>
        <v>C</v>
      </c>
      <c r="J304">
        <f>IFERROR(VLOOKUP($C304,Sheet2!$A$2:$C$397,3,FALSE),0)</f>
        <v>0</v>
      </c>
      <c r="K304">
        <f>VLOOKUP($I304,Sheet2!$F$4:$G$16,2,FALSE)</f>
        <v>2</v>
      </c>
      <c r="L304">
        <f t="shared" si="35"/>
        <v>41</v>
      </c>
      <c r="M304">
        <f t="shared" si="36"/>
        <v>48</v>
      </c>
      <c r="N304">
        <f t="shared" si="37"/>
        <v>-7</v>
      </c>
      <c r="O304" t="str">
        <f t="shared" si="38"/>
        <v>NM01o_2010</v>
      </c>
      <c r="P304" t="str">
        <f t="shared" si="39"/>
        <v>01</v>
      </c>
      <c r="Q304">
        <f t="shared" si="40"/>
        <v>2010</v>
      </c>
      <c r="R304" t="str">
        <f t="shared" si="41"/>
        <v>o</v>
      </c>
    </row>
    <row r="305" spans="1:18" x14ac:dyDescent="0.3">
      <c r="A305" t="s">
        <v>2178</v>
      </c>
      <c r="B305">
        <v>1</v>
      </c>
      <c r="C305" t="s">
        <v>14</v>
      </c>
      <c r="D305">
        <v>540</v>
      </c>
      <c r="E305" t="s">
        <v>420</v>
      </c>
      <c r="F305" s="2">
        <v>40447</v>
      </c>
      <c r="G305">
        <v>43</v>
      </c>
      <c r="H305">
        <v>50</v>
      </c>
      <c r="I305" t="str">
        <f>IFERROR(VLOOKUP($C305,Sheet2!$A$2:$C$397,2,FALSE),"C")</f>
        <v>B</v>
      </c>
      <c r="J305">
        <f>IFERROR(VLOOKUP($C305,Sheet2!$A$2:$C$397,3,FALSE),0)</f>
        <v>0.26406832000000002</v>
      </c>
      <c r="K305">
        <f>VLOOKUP($I305,Sheet2!$F$4:$G$16,2,FALSE)</f>
        <v>3</v>
      </c>
      <c r="L305">
        <f t="shared" si="35"/>
        <v>43.132034160000003</v>
      </c>
      <c r="M305">
        <f t="shared" si="36"/>
        <v>49.867965839999997</v>
      </c>
      <c r="N305">
        <f t="shared" si="37"/>
        <v>-6.7359316799999931</v>
      </c>
      <c r="O305" t="str">
        <f t="shared" si="38"/>
        <v>NM01o_2010</v>
      </c>
      <c r="P305" t="str">
        <f t="shared" si="39"/>
        <v>01</v>
      </c>
      <c r="Q305">
        <f t="shared" si="40"/>
        <v>2010</v>
      </c>
      <c r="R305" t="str">
        <f t="shared" si="41"/>
        <v>o</v>
      </c>
    </row>
    <row r="306" spans="1:18" x14ac:dyDescent="0.3">
      <c r="A306" t="s">
        <v>2178</v>
      </c>
      <c r="B306">
        <v>1</v>
      </c>
      <c r="C306" t="s">
        <v>2181</v>
      </c>
      <c r="D306">
        <v>402</v>
      </c>
      <c r="E306" t="s">
        <v>420</v>
      </c>
      <c r="F306" s="2">
        <v>40417</v>
      </c>
      <c r="G306">
        <v>41</v>
      </c>
      <c r="H306">
        <v>47</v>
      </c>
      <c r="I306" t="str">
        <f>IFERROR(VLOOKUP($C306,Sheet2!$A$2:$C$397,2,FALSE),"C")</f>
        <v>C</v>
      </c>
      <c r="J306">
        <f>IFERROR(VLOOKUP($C306,Sheet2!$A$2:$C$397,3,FALSE),0)</f>
        <v>0</v>
      </c>
      <c r="K306">
        <f>VLOOKUP($I306,Sheet2!$F$4:$G$16,2,FALSE)</f>
        <v>2</v>
      </c>
      <c r="L306">
        <f t="shared" si="35"/>
        <v>41</v>
      </c>
      <c r="M306">
        <f t="shared" si="36"/>
        <v>47</v>
      </c>
      <c r="N306">
        <f t="shared" si="37"/>
        <v>-6</v>
      </c>
      <c r="O306" t="str">
        <f t="shared" si="38"/>
        <v>NM01o_2010</v>
      </c>
      <c r="P306" t="str">
        <f t="shared" si="39"/>
        <v>01</v>
      </c>
      <c r="Q306">
        <f t="shared" si="40"/>
        <v>2010</v>
      </c>
      <c r="R306" t="str">
        <f t="shared" si="41"/>
        <v>o</v>
      </c>
    </row>
    <row r="307" spans="1:18" x14ac:dyDescent="0.3">
      <c r="A307" t="s">
        <v>2178</v>
      </c>
      <c r="B307">
        <v>1</v>
      </c>
      <c r="C307" t="s">
        <v>358</v>
      </c>
      <c r="D307">
        <v>559</v>
      </c>
      <c r="E307" t="s">
        <v>420</v>
      </c>
      <c r="F307" s="2">
        <v>40384</v>
      </c>
      <c r="G307">
        <v>51</v>
      </c>
      <c r="H307">
        <v>45</v>
      </c>
      <c r="I307" t="str">
        <f>IFERROR(VLOOKUP($C307,Sheet2!$A$2:$C$397,2,FALSE),"C")</f>
        <v>A</v>
      </c>
      <c r="J307">
        <f>IFERROR(VLOOKUP($C307,Sheet2!$A$2:$C$397,3,FALSE),0)</f>
        <v>0.2</v>
      </c>
      <c r="K307">
        <f>VLOOKUP($I307,Sheet2!$F$4:$G$16,2,FALSE)</f>
        <v>4</v>
      </c>
      <c r="L307">
        <f t="shared" si="35"/>
        <v>51.1</v>
      </c>
      <c r="M307">
        <f t="shared" si="36"/>
        <v>44.9</v>
      </c>
      <c r="N307">
        <f t="shared" si="37"/>
        <v>6.2000000000000028</v>
      </c>
      <c r="O307" t="str">
        <f t="shared" si="38"/>
        <v>NM01o_2010</v>
      </c>
      <c r="P307" t="str">
        <f t="shared" si="39"/>
        <v>01</v>
      </c>
      <c r="Q307">
        <f t="shared" si="40"/>
        <v>2010</v>
      </c>
      <c r="R307" t="str">
        <f t="shared" si="41"/>
        <v>o</v>
      </c>
    </row>
    <row r="308" spans="1:18" x14ac:dyDescent="0.3">
      <c r="A308" t="s">
        <v>2178</v>
      </c>
      <c r="B308">
        <v>1</v>
      </c>
      <c r="C308" t="s">
        <v>14</v>
      </c>
      <c r="D308">
        <v>400</v>
      </c>
      <c r="E308" t="s">
        <v>420</v>
      </c>
      <c r="F308" s="2">
        <v>40229</v>
      </c>
      <c r="G308">
        <v>36</v>
      </c>
      <c r="H308">
        <v>45</v>
      </c>
      <c r="I308" t="str">
        <f>IFERROR(VLOOKUP($C308,Sheet2!$A$2:$C$397,2,FALSE),"C")</f>
        <v>B</v>
      </c>
      <c r="J308">
        <f>IFERROR(VLOOKUP($C308,Sheet2!$A$2:$C$397,3,FALSE),0)</f>
        <v>0.26406832000000002</v>
      </c>
      <c r="K308">
        <f>VLOOKUP($I308,Sheet2!$F$4:$G$16,2,FALSE)</f>
        <v>3</v>
      </c>
      <c r="L308">
        <f t="shared" si="35"/>
        <v>36.132034160000003</v>
      </c>
      <c r="M308">
        <f t="shared" si="36"/>
        <v>44.867965839999997</v>
      </c>
      <c r="N308">
        <f t="shared" si="37"/>
        <v>-8.7359316799999931</v>
      </c>
      <c r="O308" t="str">
        <f t="shared" si="38"/>
        <v>NM01o_2010</v>
      </c>
      <c r="P308" t="str">
        <f t="shared" si="39"/>
        <v>01</v>
      </c>
      <c r="Q308">
        <f t="shared" si="40"/>
        <v>2010</v>
      </c>
      <c r="R308" t="str">
        <f t="shared" si="41"/>
        <v>o</v>
      </c>
    </row>
    <row r="309" spans="1:18" x14ac:dyDescent="0.3">
      <c r="A309" t="s">
        <v>2134</v>
      </c>
      <c r="B309">
        <v>19</v>
      </c>
      <c r="C309" t="s">
        <v>364</v>
      </c>
      <c r="D309">
        <v>651</v>
      </c>
      <c r="E309" t="s">
        <v>420</v>
      </c>
      <c r="F309" s="2">
        <v>40477</v>
      </c>
      <c r="G309">
        <v>46</v>
      </c>
      <c r="H309">
        <v>47</v>
      </c>
      <c r="I309" t="str">
        <f>IFERROR(VLOOKUP($C309,Sheet2!$A$2:$C$397,2,FALSE),"C")</f>
        <v>A</v>
      </c>
      <c r="J309">
        <f>IFERROR(VLOOKUP($C309,Sheet2!$A$2:$C$397,3,FALSE),0)</f>
        <v>0.4</v>
      </c>
      <c r="K309">
        <f>VLOOKUP($I309,Sheet2!$F$4:$G$16,2,FALSE)</f>
        <v>4</v>
      </c>
      <c r="L309">
        <f t="shared" si="35"/>
        <v>46.2</v>
      </c>
      <c r="M309">
        <f t="shared" si="36"/>
        <v>46.8</v>
      </c>
      <c r="N309">
        <f t="shared" si="37"/>
        <v>-0.59999999999999432</v>
      </c>
      <c r="O309" t="str">
        <f t="shared" si="38"/>
        <v>NY19o_2010</v>
      </c>
      <c r="P309" t="str">
        <f t="shared" si="39"/>
        <v>19</v>
      </c>
      <c r="Q309">
        <f t="shared" si="40"/>
        <v>2010</v>
      </c>
      <c r="R309" t="str">
        <f t="shared" si="41"/>
        <v>o</v>
      </c>
    </row>
    <row r="310" spans="1:18" x14ac:dyDescent="0.3">
      <c r="A310" t="s">
        <v>2134</v>
      </c>
      <c r="B310">
        <v>19</v>
      </c>
      <c r="C310" t="s">
        <v>354</v>
      </c>
      <c r="D310">
        <v>636</v>
      </c>
      <c r="E310" t="s">
        <v>420</v>
      </c>
      <c r="F310" s="2">
        <v>40469</v>
      </c>
      <c r="G310">
        <v>48</v>
      </c>
      <c r="H310">
        <v>49</v>
      </c>
      <c r="I310" t="str">
        <f>IFERROR(VLOOKUP($C310,Sheet2!$A$2:$C$397,2,FALSE),"C")</f>
        <v>A+</v>
      </c>
      <c r="J310">
        <f>IFERROR(VLOOKUP($C310,Sheet2!$A$2:$C$397,3,FALSE),0)</f>
        <v>0.2</v>
      </c>
      <c r="K310">
        <f>VLOOKUP($I310,Sheet2!$F$4:$G$16,2,FALSE)</f>
        <v>4</v>
      </c>
      <c r="L310">
        <f t="shared" si="35"/>
        <v>48.1</v>
      </c>
      <c r="M310">
        <f t="shared" si="36"/>
        <v>48.9</v>
      </c>
      <c r="N310">
        <f t="shared" si="37"/>
        <v>-0.79999999999999716</v>
      </c>
      <c r="O310" t="str">
        <f t="shared" si="38"/>
        <v>NY19o_2010</v>
      </c>
      <c r="P310" t="str">
        <f t="shared" si="39"/>
        <v>19</v>
      </c>
      <c r="Q310">
        <f t="shared" si="40"/>
        <v>2010</v>
      </c>
      <c r="R310" t="str">
        <f t="shared" si="41"/>
        <v>o</v>
      </c>
    </row>
    <row r="311" spans="1:18" x14ac:dyDescent="0.3">
      <c r="A311" t="s">
        <v>2134</v>
      </c>
      <c r="B311">
        <v>19</v>
      </c>
      <c r="C311" t="s">
        <v>139</v>
      </c>
      <c r="D311">
        <v>416</v>
      </c>
      <c r="E311" t="s">
        <v>420</v>
      </c>
      <c r="F311" s="2">
        <v>40465</v>
      </c>
      <c r="G311">
        <v>43</v>
      </c>
      <c r="H311">
        <v>43</v>
      </c>
      <c r="I311" t="str">
        <f>IFERROR(VLOOKUP($C311,Sheet2!$A$2:$C$397,2,FALSE),"C")</f>
        <v>B-</v>
      </c>
      <c r="J311">
        <f>IFERROR(VLOOKUP($C311,Sheet2!$A$2:$C$397,3,FALSE),0)</f>
        <v>2.5287500000000001</v>
      </c>
      <c r="K311">
        <f>VLOOKUP($I311,Sheet2!$F$4:$G$16,2,FALSE)</f>
        <v>2.7</v>
      </c>
      <c r="L311">
        <f t="shared" si="35"/>
        <v>44.264375000000001</v>
      </c>
      <c r="M311">
        <f t="shared" si="36"/>
        <v>41.735624999999999</v>
      </c>
      <c r="N311">
        <f t="shared" si="37"/>
        <v>2.5287500000000023</v>
      </c>
      <c r="O311" t="str">
        <f t="shared" si="38"/>
        <v>NY19o_2010</v>
      </c>
      <c r="P311" t="str">
        <f t="shared" si="39"/>
        <v>19</v>
      </c>
      <c r="Q311">
        <f t="shared" si="40"/>
        <v>2010</v>
      </c>
      <c r="R311" t="str">
        <f t="shared" si="41"/>
        <v>o</v>
      </c>
    </row>
    <row r="312" spans="1:18" x14ac:dyDescent="0.3">
      <c r="A312" t="s">
        <v>2134</v>
      </c>
      <c r="B312">
        <v>19</v>
      </c>
      <c r="C312" t="s">
        <v>364</v>
      </c>
      <c r="D312">
        <v>610</v>
      </c>
      <c r="E312" t="s">
        <v>420</v>
      </c>
      <c r="F312" s="2">
        <v>40461</v>
      </c>
      <c r="G312">
        <v>46</v>
      </c>
      <c r="H312">
        <v>43</v>
      </c>
      <c r="I312" t="str">
        <f>IFERROR(VLOOKUP($C312,Sheet2!$A$2:$C$397,2,FALSE),"C")</f>
        <v>A</v>
      </c>
      <c r="J312">
        <f>IFERROR(VLOOKUP($C312,Sheet2!$A$2:$C$397,3,FALSE),0)</f>
        <v>0.4</v>
      </c>
      <c r="K312">
        <f>VLOOKUP($I312,Sheet2!$F$4:$G$16,2,FALSE)</f>
        <v>4</v>
      </c>
      <c r="L312">
        <f t="shared" si="35"/>
        <v>46.2</v>
      </c>
      <c r="M312">
        <f t="shared" si="36"/>
        <v>42.8</v>
      </c>
      <c r="N312">
        <f t="shared" si="37"/>
        <v>3.4000000000000057</v>
      </c>
      <c r="O312" t="str">
        <f t="shared" si="38"/>
        <v>NY19o_2010</v>
      </c>
      <c r="P312" t="str">
        <f t="shared" si="39"/>
        <v>19</v>
      </c>
      <c r="Q312">
        <f t="shared" si="40"/>
        <v>2010</v>
      </c>
      <c r="R312" t="str">
        <f t="shared" si="41"/>
        <v>o</v>
      </c>
    </row>
    <row r="313" spans="1:18" x14ac:dyDescent="0.3">
      <c r="A313" t="s">
        <v>2134</v>
      </c>
      <c r="B313">
        <v>19</v>
      </c>
      <c r="C313" t="s">
        <v>210</v>
      </c>
      <c r="D313">
        <v>800</v>
      </c>
      <c r="E313" t="s">
        <v>431</v>
      </c>
      <c r="F313" s="2">
        <v>40457</v>
      </c>
      <c r="G313">
        <v>42</v>
      </c>
      <c r="H313">
        <v>42</v>
      </c>
      <c r="I313" t="str">
        <f>IFERROR(VLOOKUP($C313,Sheet2!$A$2:$C$397,2,FALSE),"C")</f>
        <v>C+</v>
      </c>
      <c r="J313">
        <f>IFERROR(VLOOKUP($C313,Sheet2!$A$2:$C$397,3,FALSE),0)</f>
        <v>0.14193548</v>
      </c>
      <c r="K313">
        <f>VLOOKUP($I313,Sheet2!$F$4:$G$16,2,FALSE)</f>
        <v>2.2999999999999998</v>
      </c>
      <c r="L313">
        <f t="shared" si="35"/>
        <v>42.07096774</v>
      </c>
      <c r="M313">
        <f t="shared" si="36"/>
        <v>41.92903226</v>
      </c>
      <c r="N313">
        <f t="shared" si="37"/>
        <v>0.14193548000000078</v>
      </c>
      <c r="O313" t="str">
        <f t="shared" si="38"/>
        <v>NY19o_2010</v>
      </c>
      <c r="P313" t="str">
        <f t="shared" si="39"/>
        <v>19</v>
      </c>
      <c r="Q313">
        <f t="shared" si="40"/>
        <v>2010</v>
      </c>
      <c r="R313" t="str">
        <f t="shared" si="41"/>
        <v>o</v>
      </c>
    </row>
    <row r="314" spans="1:18" x14ac:dyDescent="0.3">
      <c r="A314" t="s">
        <v>2134</v>
      </c>
      <c r="B314">
        <v>19</v>
      </c>
      <c r="C314" t="s">
        <v>14</v>
      </c>
      <c r="E314" t="s">
        <v>420</v>
      </c>
      <c r="F314" s="2">
        <v>40433</v>
      </c>
      <c r="G314">
        <v>44</v>
      </c>
      <c r="H314">
        <v>42</v>
      </c>
      <c r="I314" t="str">
        <f>IFERROR(VLOOKUP($C314,Sheet2!$A$2:$C$397,2,FALSE),"C")</f>
        <v>B</v>
      </c>
      <c r="J314">
        <f>IFERROR(VLOOKUP($C314,Sheet2!$A$2:$C$397,3,FALSE),0)</f>
        <v>0.26406832000000002</v>
      </c>
      <c r="K314">
        <f>VLOOKUP($I314,Sheet2!$F$4:$G$16,2,FALSE)</f>
        <v>3</v>
      </c>
      <c r="L314">
        <f t="shared" si="35"/>
        <v>44.132034160000003</v>
      </c>
      <c r="M314">
        <f t="shared" si="36"/>
        <v>41.867965839999997</v>
      </c>
      <c r="N314">
        <f t="shared" si="37"/>
        <v>2.2640683200000069</v>
      </c>
      <c r="O314" t="str">
        <f t="shared" si="38"/>
        <v>NY19o_2010</v>
      </c>
      <c r="P314" t="str">
        <f t="shared" si="39"/>
        <v>19</v>
      </c>
      <c r="Q314">
        <f t="shared" si="40"/>
        <v>2010</v>
      </c>
      <c r="R314" t="str">
        <f t="shared" si="41"/>
        <v>o</v>
      </c>
    </row>
    <row r="315" spans="1:18" x14ac:dyDescent="0.3">
      <c r="A315" t="s">
        <v>2170</v>
      </c>
      <c r="B315">
        <v>5</v>
      </c>
      <c r="C315" t="s">
        <v>356</v>
      </c>
      <c r="D315">
        <v>400</v>
      </c>
      <c r="E315" t="s">
        <v>420</v>
      </c>
      <c r="F315" s="2">
        <v>40472</v>
      </c>
      <c r="G315">
        <v>38</v>
      </c>
      <c r="H315">
        <v>50</v>
      </c>
      <c r="I315" t="str">
        <f>IFERROR(VLOOKUP($C315,Sheet2!$A$2:$C$397,2,FALSE),"C")</f>
        <v>A+</v>
      </c>
      <c r="J315">
        <f>IFERROR(VLOOKUP($C315,Sheet2!$A$2:$C$397,3,FALSE),0)</f>
        <v>0.47360000000000002</v>
      </c>
      <c r="K315">
        <f>VLOOKUP($I315,Sheet2!$F$4:$G$16,2,FALSE)</f>
        <v>4</v>
      </c>
      <c r="L315">
        <f t="shared" si="35"/>
        <v>38.236800000000002</v>
      </c>
      <c r="M315">
        <f t="shared" si="36"/>
        <v>49.763199999999998</v>
      </c>
      <c r="N315">
        <f t="shared" si="37"/>
        <v>-11.526399999999995</v>
      </c>
      <c r="O315" t="str">
        <f t="shared" si="38"/>
        <v>OR05o_2010</v>
      </c>
      <c r="P315" t="str">
        <f t="shared" si="39"/>
        <v>05</v>
      </c>
      <c r="Q315">
        <f t="shared" si="40"/>
        <v>2010</v>
      </c>
      <c r="R315" t="str">
        <f t="shared" si="41"/>
        <v>o</v>
      </c>
    </row>
    <row r="316" spans="1:18" x14ac:dyDescent="0.3">
      <c r="A316" t="s">
        <v>2170</v>
      </c>
      <c r="B316">
        <v>5</v>
      </c>
      <c r="C316" t="s">
        <v>358</v>
      </c>
      <c r="D316">
        <v>601</v>
      </c>
      <c r="E316" t="s">
        <v>420</v>
      </c>
      <c r="F316" s="2">
        <v>40470</v>
      </c>
      <c r="G316">
        <v>51</v>
      </c>
      <c r="H316">
        <v>41</v>
      </c>
      <c r="I316" t="str">
        <f>IFERROR(VLOOKUP($C316,Sheet2!$A$2:$C$397,2,FALSE),"C")</f>
        <v>A</v>
      </c>
      <c r="J316">
        <f>IFERROR(VLOOKUP($C316,Sheet2!$A$2:$C$397,3,FALSE),0)</f>
        <v>0.2</v>
      </c>
      <c r="K316">
        <f>VLOOKUP($I316,Sheet2!$F$4:$G$16,2,FALSE)</f>
        <v>4</v>
      </c>
      <c r="L316">
        <f t="shared" si="35"/>
        <v>51.1</v>
      </c>
      <c r="M316">
        <f t="shared" si="36"/>
        <v>40.9</v>
      </c>
      <c r="N316">
        <f t="shared" si="37"/>
        <v>10.200000000000003</v>
      </c>
      <c r="O316" t="str">
        <f t="shared" si="38"/>
        <v>OR05o_2010</v>
      </c>
      <c r="P316" t="str">
        <f t="shared" si="39"/>
        <v>05</v>
      </c>
      <c r="Q316">
        <f t="shared" si="40"/>
        <v>2010</v>
      </c>
      <c r="R316" t="str">
        <f t="shared" si="41"/>
        <v>o</v>
      </c>
    </row>
    <row r="317" spans="1:18" x14ac:dyDescent="0.3">
      <c r="A317" t="s">
        <v>2169</v>
      </c>
      <c r="B317">
        <v>7</v>
      </c>
      <c r="C317" t="s">
        <v>104</v>
      </c>
      <c r="D317">
        <v>400</v>
      </c>
      <c r="E317" t="s">
        <v>420</v>
      </c>
      <c r="F317" s="2">
        <v>40462</v>
      </c>
      <c r="G317">
        <v>34</v>
      </c>
      <c r="H317">
        <v>31</v>
      </c>
      <c r="I317" t="str">
        <f>IFERROR(VLOOKUP($C317,Sheet2!$A$2:$C$397,2,FALSE),"C")</f>
        <v>B-</v>
      </c>
      <c r="J317">
        <f>IFERROR(VLOOKUP($C317,Sheet2!$A$2:$C$397,3,FALSE),0)</f>
        <v>0.13543478</v>
      </c>
      <c r="K317">
        <f>VLOOKUP($I317,Sheet2!$F$4:$G$16,2,FALSE)</f>
        <v>2.7</v>
      </c>
      <c r="L317">
        <f t="shared" si="35"/>
        <v>34.067717389999999</v>
      </c>
      <c r="M317">
        <f t="shared" si="36"/>
        <v>30.932282610000001</v>
      </c>
      <c r="N317">
        <f t="shared" si="37"/>
        <v>3.1354347799999971</v>
      </c>
      <c r="O317" t="str">
        <f t="shared" si="38"/>
        <v>PA07o_2010</v>
      </c>
      <c r="P317" t="str">
        <f t="shared" si="39"/>
        <v>07</v>
      </c>
      <c r="Q317">
        <f t="shared" si="40"/>
        <v>2010</v>
      </c>
      <c r="R317" t="str">
        <f t="shared" si="41"/>
        <v>o</v>
      </c>
    </row>
    <row r="318" spans="1:18" x14ac:dyDescent="0.3">
      <c r="A318" t="s">
        <v>2169</v>
      </c>
      <c r="B318">
        <v>7</v>
      </c>
      <c r="C318" t="s">
        <v>139</v>
      </c>
      <c r="D318">
        <v>405</v>
      </c>
      <c r="E318" t="s">
        <v>420</v>
      </c>
      <c r="F318" s="2">
        <v>40458</v>
      </c>
      <c r="G318">
        <v>40</v>
      </c>
      <c r="H318">
        <v>39</v>
      </c>
      <c r="I318" t="str">
        <f>IFERROR(VLOOKUP($C318,Sheet2!$A$2:$C$397,2,FALSE),"C")</f>
        <v>B-</v>
      </c>
      <c r="J318">
        <f>IFERROR(VLOOKUP($C318,Sheet2!$A$2:$C$397,3,FALSE),0)</f>
        <v>2.5287500000000001</v>
      </c>
      <c r="K318">
        <f>VLOOKUP($I318,Sheet2!$F$4:$G$16,2,FALSE)</f>
        <v>2.7</v>
      </c>
      <c r="L318">
        <f t="shared" si="35"/>
        <v>41.264375000000001</v>
      </c>
      <c r="M318">
        <f t="shared" si="36"/>
        <v>37.735624999999999</v>
      </c>
      <c r="N318">
        <f t="shared" si="37"/>
        <v>3.5287500000000023</v>
      </c>
      <c r="O318" t="str">
        <f t="shared" si="38"/>
        <v>PA07o_2010</v>
      </c>
      <c r="P318" t="str">
        <f t="shared" si="39"/>
        <v>07</v>
      </c>
      <c r="Q318">
        <f t="shared" si="40"/>
        <v>2010</v>
      </c>
      <c r="R318" t="str">
        <f t="shared" si="41"/>
        <v>o</v>
      </c>
    </row>
    <row r="319" spans="1:18" x14ac:dyDescent="0.3">
      <c r="A319" t="s">
        <v>2169</v>
      </c>
      <c r="B319">
        <v>7</v>
      </c>
      <c r="C319" t="s">
        <v>354</v>
      </c>
      <c r="D319">
        <v>670</v>
      </c>
      <c r="E319" t="s">
        <v>420</v>
      </c>
      <c r="F319" s="2">
        <v>40457</v>
      </c>
      <c r="G319">
        <v>49</v>
      </c>
      <c r="H319">
        <v>45</v>
      </c>
      <c r="I319" t="str">
        <f>IFERROR(VLOOKUP($C319,Sheet2!$A$2:$C$397,2,FALSE),"C")</f>
        <v>A+</v>
      </c>
      <c r="J319">
        <f>IFERROR(VLOOKUP($C319,Sheet2!$A$2:$C$397,3,FALSE),0)</f>
        <v>0.2</v>
      </c>
      <c r="K319">
        <f>VLOOKUP($I319,Sheet2!$F$4:$G$16,2,FALSE)</f>
        <v>4</v>
      </c>
      <c r="L319">
        <f t="shared" si="35"/>
        <v>49.1</v>
      </c>
      <c r="M319">
        <f t="shared" si="36"/>
        <v>44.9</v>
      </c>
      <c r="N319">
        <f t="shared" si="37"/>
        <v>4.2000000000000028</v>
      </c>
      <c r="O319" t="str">
        <f t="shared" si="38"/>
        <v>PA07o_2010</v>
      </c>
      <c r="P319" t="str">
        <f t="shared" si="39"/>
        <v>07</v>
      </c>
      <c r="Q319">
        <f t="shared" si="40"/>
        <v>2010</v>
      </c>
      <c r="R319" t="str">
        <f t="shared" si="41"/>
        <v>o</v>
      </c>
    </row>
    <row r="320" spans="1:18" x14ac:dyDescent="0.3">
      <c r="A320" t="s">
        <v>2166</v>
      </c>
      <c r="B320">
        <v>9</v>
      </c>
      <c r="C320" t="s">
        <v>358</v>
      </c>
      <c r="D320">
        <v>608</v>
      </c>
      <c r="E320" t="s">
        <v>420</v>
      </c>
      <c r="F320" s="2">
        <v>40476</v>
      </c>
      <c r="G320">
        <v>47</v>
      </c>
      <c r="H320">
        <v>46</v>
      </c>
      <c r="I320" t="str">
        <f>IFERROR(VLOOKUP($C320,Sheet2!$A$2:$C$397,2,FALSE),"C")</f>
        <v>A</v>
      </c>
      <c r="J320">
        <f>IFERROR(VLOOKUP($C320,Sheet2!$A$2:$C$397,3,FALSE),0)</f>
        <v>0.2</v>
      </c>
      <c r="K320">
        <f>VLOOKUP($I320,Sheet2!$F$4:$G$16,2,FALSE)</f>
        <v>4</v>
      </c>
      <c r="L320">
        <f t="shared" si="35"/>
        <v>47.1</v>
      </c>
      <c r="M320">
        <f t="shared" si="36"/>
        <v>45.9</v>
      </c>
      <c r="N320">
        <f t="shared" si="37"/>
        <v>1.2000000000000028</v>
      </c>
      <c r="O320" t="str">
        <f t="shared" si="38"/>
        <v>VA09o_2010</v>
      </c>
      <c r="P320" t="str">
        <f t="shared" si="39"/>
        <v>09</v>
      </c>
      <c r="Q320">
        <f t="shared" si="40"/>
        <v>2010</v>
      </c>
      <c r="R320" t="str">
        <f t="shared" si="41"/>
        <v>o</v>
      </c>
    </row>
    <row r="321" spans="1:18" x14ac:dyDescent="0.3">
      <c r="A321" t="s">
        <v>2166</v>
      </c>
      <c r="B321">
        <v>9</v>
      </c>
      <c r="C321" t="s">
        <v>358</v>
      </c>
      <c r="D321">
        <v>633</v>
      </c>
      <c r="E321" t="s">
        <v>420</v>
      </c>
      <c r="F321" s="2">
        <v>40464</v>
      </c>
      <c r="G321">
        <v>41</v>
      </c>
      <c r="H321">
        <v>51</v>
      </c>
      <c r="I321" t="str">
        <f>IFERROR(VLOOKUP($C321,Sheet2!$A$2:$C$397,2,FALSE),"C")</f>
        <v>A</v>
      </c>
      <c r="J321">
        <f>IFERROR(VLOOKUP($C321,Sheet2!$A$2:$C$397,3,FALSE),0)</f>
        <v>0.2</v>
      </c>
      <c r="K321">
        <f>VLOOKUP($I321,Sheet2!$F$4:$G$16,2,FALSE)</f>
        <v>4</v>
      </c>
      <c r="L321">
        <f t="shared" si="35"/>
        <v>41.1</v>
      </c>
      <c r="M321">
        <f t="shared" si="36"/>
        <v>50.9</v>
      </c>
      <c r="N321">
        <f t="shared" si="37"/>
        <v>-9.7999999999999972</v>
      </c>
      <c r="O321" t="str">
        <f t="shared" si="38"/>
        <v>VA09o_2010</v>
      </c>
      <c r="P321" t="str">
        <f t="shared" si="39"/>
        <v>09</v>
      </c>
      <c r="Q321">
        <f t="shared" si="40"/>
        <v>2010</v>
      </c>
      <c r="R321" t="str">
        <f t="shared" si="41"/>
        <v>o</v>
      </c>
    </row>
    <row r="322" spans="1:18" x14ac:dyDescent="0.3">
      <c r="A322" t="s">
        <v>2166</v>
      </c>
      <c r="B322">
        <v>9</v>
      </c>
      <c r="C322" t="s">
        <v>358</v>
      </c>
      <c r="D322">
        <v>628</v>
      </c>
      <c r="E322" t="s">
        <v>420</v>
      </c>
      <c r="F322" s="2">
        <v>40450</v>
      </c>
      <c r="G322">
        <v>38</v>
      </c>
      <c r="H322">
        <v>53</v>
      </c>
      <c r="I322" t="str">
        <f>IFERROR(VLOOKUP($C322,Sheet2!$A$2:$C$397,2,FALSE),"C")</f>
        <v>A</v>
      </c>
      <c r="J322">
        <f>IFERROR(VLOOKUP($C322,Sheet2!$A$2:$C$397,3,FALSE),0)</f>
        <v>0.2</v>
      </c>
      <c r="K322">
        <f>VLOOKUP($I322,Sheet2!$F$4:$G$16,2,FALSE)</f>
        <v>4</v>
      </c>
      <c r="L322">
        <f t="shared" si="35"/>
        <v>38.1</v>
      </c>
      <c r="M322">
        <f t="shared" si="36"/>
        <v>52.9</v>
      </c>
      <c r="N322">
        <f t="shared" si="37"/>
        <v>-14.799999999999997</v>
      </c>
      <c r="O322" t="str">
        <f t="shared" si="38"/>
        <v>VA09o_2010</v>
      </c>
      <c r="P322" t="str">
        <f t="shared" si="39"/>
        <v>09</v>
      </c>
      <c r="Q322">
        <f t="shared" si="40"/>
        <v>2010</v>
      </c>
      <c r="R322" t="str">
        <f t="shared" si="41"/>
        <v>o</v>
      </c>
    </row>
    <row r="323" spans="1:18" x14ac:dyDescent="0.3">
      <c r="A323" t="s">
        <v>2166</v>
      </c>
      <c r="B323">
        <v>9</v>
      </c>
      <c r="C323" t="s">
        <v>358</v>
      </c>
      <c r="D323">
        <v>576</v>
      </c>
      <c r="E323" t="s">
        <v>420</v>
      </c>
      <c r="F323" s="2">
        <v>40423</v>
      </c>
      <c r="G323">
        <v>40</v>
      </c>
      <c r="H323">
        <v>50</v>
      </c>
      <c r="I323" t="str">
        <f>IFERROR(VLOOKUP($C323,Sheet2!$A$2:$C$397,2,FALSE),"C")</f>
        <v>A</v>
      </c>
      <c r="J323">
        <f>IFERROR(VLOOKUP($C323,Sheet2!$A$2:$C$397,3,FALSE),0)</f>
        <v>0.2</v>
      </c>
      <c r="K323">
        <f>VLOOKUP($I323,Sheet2!$F$4:$G$16,2,FALSE)</f>
        <v>4</v>
      </c>
      <c r="L323">
        <f t="shared" si="35"/>
        <v>40.1</v>
      </c>
      <c r="M323">
        <f t="shared" si="36"/>
        <v>49.9</v>
      </c>
      <c r="N323">
        <f t="shared" si="37"/>
        <v>-9.7999999999999972</v>
      </c>
      <c r="O323" t="str">
        <f t="shared" si="38"/>
        <v>VA09o_2010</v>
      </c>
      <c r="P323" t="str">
        <f t="shared" si="39"/>
        <v>09</v>
      </c>
      <c r="Q323">
        <f t="shared" si="40"/>
        <v>2010</v>
      </c>
      <c r="R323" t="str">
        <f t="shared" si="41"/>
        <v>o</v>
      </c>
    </row>
    <row r="324" spans="1:18" x14ac:dyDescent="0.3">
      <c r="A324" t="s">
        <v>2166</v>
      </c>
      <c r="B324">
        <v>9</v>
      </c>
      <c r="C324" t="s">
        <v>358</v>
      </c>
      <c r="D324">
        <v>579</v>
      </c>
      <c r="E324" t="s">
        <v>420</v>
      </c>
      <c r="F324" s="2">
        <v>40379</v>
      </c>
      <c r="G324">
        <v>39</v>
      </c>
      <c r="H324">
        <v>52</v>
      </c>
      <c r="I324" t="str">
        <f>IFERROR(VLOOKUP($C324,Sheet2!$A$2:$C$397,2,FALSE),"C")</f>
        <v>A</v>
      </c>
      <c r="J324">
        <f>IFERROR(VLOOKUP($C324,Sheet2!$A$2:$C$397,3,FALSE),0)</f>
        <v>0.2</v>
      </c>
      <c r="K324">
        <f>VLOOKUP($I324,Sheet2!$F$4:$G$16,2,FALSE)</f>
        <v>4</v>
      </c>
      <c r="L324">
        <f t="shared" si="35"/>
        <v>39.1</v>
      </c>
      <c r="M324">
        <f t="shared" si="36"/>
        <v>51.9</v>
      </c>
      <c r="N324">
        <f t="shared" si="37"/>
        <v>-12.799999999999997</v>
      </c>
      <c r="O324" t="str">
        <f t="shared" si="38"/>
        <v>VA09o_2010</v>
      </c>
      <c r="P324" t="str">
        <f t="shared" si="39"/>
        <v>09</v>
      </c>
      <c r="Q324">
        <f t="shared" si="40"/>
        <v>2010</v>
      </c>
      <c r="R324" t="str">
        <f t="shared" si="41"/>
        <v>o</v>
      </c>
    </row>
    <row r="325" spans="1:18" x14ac:dyDescent="0.3">
      <c r="A325" t="s">
        <v>2154</v>
      </c>
      <c r="B325">
        <v>9</v>
      </c>
      <c r="C325" t="s">
        <v>358</v>
      </c>
      <c r="D325">
        <v>590</v>
      </c>
      <c r="E325" t="s">
        <v>420</v>
      </c>
      <c r="F325" s="2">
        <v>40476</v>
      </c>
      <c r="G325">
        <v>46</v>
      </c>
      <c r="H325">
        <v>49</v>
      </c>
      <c r="I325" t="str">
        <f>IFERROR(VLOOKUP($C325,Sheet2!$A$2:$C$397,2,FALSE),"C")</f>
        <v>A</v>
      </c>
      <c r="J325">
        <f>IFERROR(VLOOKUP($C325,Sheet2!$A$2:$C$397,3,FALSE),0)</f>
        <v>0.2</v>
      </c>
      <c r="K325">
        <f>VLOOKUP($I325,Sheet2!$F$4:$G$16,2,FALSE)</f>
        <v>4</v>
      </c>
      <c r="L325">
        <f t="shared" ref="L325:L388" si="42">G325+(J325/2)</f>
        <v>46.1</v>
      </c>
      <c r="M325">
        <f t="shared" ref="M325:M388" si="43">H325-(J325/2)</f>
        <v>48.9</v>
      </c>
      <c r="N325">
        <f t="shared" ref="N325:N388" si="44">L325-M325</f>
        <v>-2.7999999999999972</v>
      </c>
      <c r="O325" t="str">
        <f t="shared" ref="O325:O388" si="45">A325&amp;P325&amp;R325&amp;"_"&amp;Q325</f>
        <v>WA09o_2010</v>
      </c>
      <c r="P325" t="str">
        <f t="shared" ref="P325:P388" si="46">TEXT(B325,"00")</f>
        <v>09</v>
      </c>
      <c r="Q325">
        <f t="shared" ref="Q325:Q388" si="47">YEAR(F325)</f>
        <v>2010</v>
      </c>
      <c r="R325" t="str">
        <f t="shared" ref="R325:R388" si="48">IF(AND(OR(Q325=2014,Q325=2012),OR(A325="NC",A325="FL")),"r",IF(AND(OR(Q325=2014,Q325=2012),OR(A325="PA")),"r",IF(Q325&lt;=2010,"o","")))</f>
        <v>o</v>
      </c>
    </row>
    <row r="326" spans="1:18" x14ac:dyDescent="0.3">
      <c r="A326" t="s">
        <v>2154</v>
      </c>
      <c r="B326">
        <v>9</v>
      </c>
      <c r="C326" t="s">
        <v>358</v>
      </c>
      <c r="D326">
        <v>586</v>
      </c>
      <c r="E326" t="s">
        <v>420</v>
      </c>
      <c r="F326" s="2">
        <v>40437</v>
      </c>
      <c r="G326">
        <v>46</v>
      </c>
      <c r="H326">
        <v>49</v>
      </c>
      <c r="I326" t="str">
        <f>IFERROR(VLOOKUP($C326,Sheet2!$A$2:$C$397,2,FALSE),"C")</f>
        <v>A</v>
      </c>
      <c r="J326">
        <f>IFERROR(VLOOKUP($C326,Sheet2!$A$2:$C$397,3,FALSE),0)</f>
        <v>0.2</v>
      </c>
      <c r="K326">
        <f>VLOOKUP($I326,Sheet2!$F$4:$G$16,2,FALSE)</f>
        <v>4</v>
      </c>
      <c r="L326">
        <f t="shared" si="42"/>
        <v>46.1</v>
      </c>
      <c r="M326">
        <f t="shared" si="43"/>
        <v>48.9</v>
      </c>
      <c r="N326">
        <f t="shared" si="44"/>
        <v>-2.7999999999999972</v>
      </c>
      <c r="O326" t="str">
        <f t="shared" si="45"/>
        <v>WA09o_2010</v>
      </c>
      <c r="P326" t="str">
        <f t="shared" si="46"/>
        <v>09</v>
      </c>
      <c r="Q326">
        <f t="shared" si="47"/>
        <v>2010</v>
      </c>
      <c r="R326" t="str">
        <f t="shared" si="48"/>
        <v>o</v>
      </c>
    </row>
    <row r="327" spans="1:18" x14ac:dyDescent="0.3">
      <c r="A327" t="s">
        <v>2135</v>
      </c>
      <c r="B327">
        <v>7</v>
      </c>
      <c r="C327" t="s">
        <v>237</v>
      </c>
      <c r="D327">
        <v>686</v>
      </c>
      <c r="E327" t="s">
        <v>420</v>
      </c>
      <c r="F327" s="2">
        <v>40450</v>
      </c>
      <c r="G327">
        <v>38</v>
      </c>
      <c r="H327">
        <v>40</v>
      </c>
      <c r="I327" t="str">
        <f>IFERROR(VLOOKUP($C327,Sheet2!$A$2:$C$397,2,FALSE),"C")</f>
        <v>C+</v>
      </c>
      <c r="J327">
        <f>IFERROR(VLOOKUP($C327,Sheet2!$A$2:$C$397,3,FALSE),0)</f>
        <v>-0.52473683999999998</v>
      </c>
      <c r="K327">
        <f>VLOOKUP($I327,Sheet2!$F$4:$G$16,2,FALSE)</f>
        <v>2.2999999999999998</v>
      </c>
      <c r="L327">
        <f t="shared" si="42"/>
        <v>37.737631579999999</v>
      </c>
      <c r="M327">
        <f t="shared" si="43"/>
        <v>40.262368420000001</v>
      </c>
      <c r="N327">
        <f t="shared" si="44"/>
        <v>-2.5247368400000028</v>
      </c>
      <c r="O327" t="str">
        <f t="shared" si="45"/>
        <v>AZ07o_2010</v>
      </c>
      <c r="P327" t="str">
        <f t="shared" si="46"/>
        <v>07</v>
      </c>
      <c r="Q327">
        <f t="shared" si="47"/>
        <v>2010</v>
      </c>
      <c r="R327" t="str">
        <f t="shared" si="48"/>
        <v>o</v>
      </c>
    </row>
    <row r="328" spans="1:18" x14ac:dyDescent="0.3">
      <c r="A328" t="s">
        <v>2133</v>
      </c>
      <c r="B328">
        <v>1</v>
      </c>
      <c r="C328" t="s">
        <v>202</v>
      </c>
      <c r="D328">
        <v>620</v>
      </c>
      <c r="E328" t="s">
        <v>420</v>
      </c>
      <c r="F328" s="2">
        <v>40474</v>
      </c>
      <c r="G328">
        <v>45</v>
      </c>
      <c r="H328">
        <v>50</v>
      </c>
      <c r="I328" t="str">
        <f>IFERROR(VLOOKUP($C328,Sheet2!$A$2:$C$397,2,FALSE),"C")</f>
        <v>C+</v>
      </c>
      <c r="J328">
        <f>IFERROR(VLOOKUP($C328,Sheet2!$A$2:$C$397,3,FALSE),0)</f>
        <v>-0.27121212</v>
      </c>
      <c r="K328">
        <f>VLOOKUP($I328,Sheet2!$F$4:$G$16,2,FALSE)</f>
        <v>2.2999999999999998</v>
      </c>
      <c r="L328">
        <f t="shared" si="42"/>
        <v>44.864393939999999</v>
      </c>
      <c r="M328">
        <f t="shared" si="43"/>
        <v>50.135606060000001</v>
      </c>
      <c r="N328">
        <f t="shared" si="44"/>
        <v>-5.2712121200000013</v>
      </c>
      <c r="O328" t="str">
        <f t="shared" si="45"/>
        <v>HI01o_2010</v>
      </c>
      <c r="P328" t="str">
        <f t="shared" si="46"/>
        <v>01</v>
      </c>
      <c r="Q328">
        <f t="shared" si="47"/>
        <v>2010</v>
      </c>
      <c r="R328" t="str">
        <f t="shared" si="48"/>
        <v>o</v>
      </c>
    </row>
    <row r="329" spans="1:18" x14ac:dyDescent="0.3">
      <c r="A329" t="s">
        <v>2133</v>
      </c>
      <c r="B329">
        <v>1</v>
      </c>
      <c r="C329" t="s">
        <v>393</v>
      </c>
      <c r="D329">
        <v>399</v>
      </c>
      <c r="E329" t="s">
        <v>420</v>
      </c>
      <c r="F329" s="2">
        <v>40470</v>
      </c>
      <c r="G329">
        <v>48</v>
      </c>
      <c r="H329">
        <v>45</v>
      </c>
      <c r="I329" t="str">
        <f>IFERROR(VLOOKUP($C329,Sheet2!$A$2:$C$397,2,FALSE),"C")</f>
        <v>B+</v>
      </c>
      <c r="J329">
        <f>IFERROR(VLOOKUP($C329,Sheet2!$A$2:$C$397,3,FALSE),0)</f>
        <v>-0.55249999999999999</v>
      </c>
      <c r="K329">
        <f>VLOOKUP($I329,Sheet2!$F$4:$G$16,2,FALSE)</f>
        <v>3.3</v>
      </c>
      <c r="L329">
        <f t="shared" si="42"/>
        <v>47.723750000000003</v>
      </c>
      <c r="M329">
        <f t="shared" si="43"/>
        <v>45.276249999999997</v>
      </c>
      <c r="N329">
        <f t="shared" si="44"/>
        <v>2.4475000000000051</v>
      </c>
      <c r="O329" t="str">
        <f t="shared" si="45"/>
        <v>HI01o_2010</v>
      </c>
      <c r="P329" t="str">
        <f t="shared" si="46"/>
        <v>01</v>
      </c>
      <c r="Q329">
        <f t="shared" si="47"/>
        <v>2010</v>
      </c>
      <c r="R329" t="str">
        <f t="shared" si="48"/>
        <v>o</v>
      </c>
    </row>
    <row r="330" spans="1:18" x14ac:dyDescent="0.3">
      <c r="A330" t="s">
        <v>2133</v>
      </c>
      <c r="B330">
        <v>1</v>
      </c>
      <c r="C330" t="s">
        <v>139</v>
      </c>
      <c r="D330">
        <v>406</v>
      </c>
      <c r="E330" t="s">
        <v>420</v>
      </c>
      <c r="F330" s="2">
        <v>40458</v>
      </c>
      <c r="G330">
        <v>45</v>
      </c>
      <c r="H330">
        <v>41</v>
      </c>
      <c r="I330" t="str">
        <f>IFERROR(VLOOKUP($C330,Sheet2!$A$2:$C$397,2,FALSE),"C")</f>
        <v>B-</v>
      </c>
      <c r="J330">
        <f>IFERROR(VLOOKUP($C330,Sheet2!$A$2:$C$397,3,FALSE),0)</f>
        <v>2.5287500000000001</v>
      </c>
      <c r="K330">
        <f>VLOOKUP($I330,Sheet2!$F$4:$G$16,2,FALSE)</f>
        <v>2.7</v>
      </c>
      <c r="L330">
        <f t="shared" si="42"/>
        <v>46.264375000000001</v>
      </c>
      <c r="M330">
        <f t="shared" si="43"/>
        <v>39.735624999999999</v>
      </c>
      <c r="N330">
        <f t="shared" si="44"/>
        <v>6.5287500000000023</v>
      </c>
      <c r="O330" t="str">
        <f t="shared" si="45"/>
        <v>HI01o_2010</v>
      </c>
      <c r="P330" t="str">
        <f t="shared" si="46"/>
        <v>01</v>
      </c>
      <c r="Q330">
        <f t="shared" si="47"/>
        <v>2010</v>
      </c>
      <c r="R330" t="str">
        <f t="shared" si="48"/>
        <v>o</v>
      </c>
    </row>
    <row r="331" spans="1:18" x14ac:dyDescent="0.3">
      <c r="A331" t="s">
        <v>2133</v>
      </c>
      <c r="B331">
        <v>1</v>
      </c>
      <c r="C331" t="s">
        <v>14</v>
      </c>
      <c r="D331">
        <v>643</v>
      </c>
      <c r="E331" t="s">
        <v>420</v>
      </c>
      <c r="F331" s="2">
        <v>40454</v>
      </c>
      <c r="G331">
        <v>47</v>
      </c>
      <c r="H331">
        <v>48</v>
      </c>
      <c r="I331" t="str">
        <f>IFERROR(VLOOKUP($C331,Sheet2!$A$2:$C$397,2,FALSE),"C")</f>
        <v>B</v>
      </c>
      <c r="J331">
        <f>IFERROR(VLOOKUP($C331,Sheet2!$A$2:$C$397,3,FALSE),0)</f>
        <v>0.26406832000000002</v>
      </c>
      <c r="K331">
        <f>VLOOKUP($I331,Sheet2!$F$4:$G$16,2,FALSE)</f>
        <v>3</v>
      </c>
      <c r="L331">
        <f t="shared" si="42"/>
        <v>47.132034160000003</v>
      </c>
      <c r="M331">
        <f t="shared" si="43"/>
        <v>47.867965839999997</v>
      </c>
      <c r="N331">
        <f t="shared" si="44"/>
        <v>-0.73593167999999309</v>
      </c>
      <c r="O331" t="str">
        <f t="shared" si="45"/>
        <v>HI01o_2010</v>
      </c>
      <c r="P331" t="str">
        <f t="shared" si="46"/>
        <v>01</v>
      </c>
      <c r="Q331">
        <f t="shared" si="47"/>
        <v>2010</v>
      </c>
      <c r="R331" t="str">
        <f t="shared" si="48"/>
        <v>o</v>
      </c>
    </row>
    <row r="332" spans="1:18" x14ac:dyDescent="0.3">
      <c r="A332" t="s">
        <v>2182</v>
      </c>
      <c r="B332">
        <v>2</v>
      </c>
      <c r="C332" t="s">
        <v>387</v>
      </c>
      <c r="D332">
        <v>400</v>
      </c>
      <c r="E332" t="s">
        <v>420</v>
      </c>
      <c r="F332" s="2">
        <v>40473</v>
      </c>
      <c r="G332">
        <v>43</v>
      </c>
      <c r="H332">
        <v>48</v>
      </c>
      <c r="I332" t="str">
        <f>IFERROR(VLOOKUP($C332,Sheet2!$A$2:$C$397,2,FALSE),"C")</f>
        <v>B+</v>
      </c>
      <c r="J332">
        <f>IFERROR(VLOOKUP($C332,Sheet2!$A$2:$C$397,3,FALSE),0)</f>
        <v>-0.17242857</v>
      </c>
      <c r="K332">
        <f>VLOOKUP($I332,Sheet2!$F$4:$G$16,2,FALSE)</f>
        <v>3.3</v>
      </c>
      <c r="L332">
        <f t="shared" si="42"/>
        <v>42.913785715000003</v>
      </c>
      <c r="M332">
        <f t="shared" si="43"/>
        <v>48.086214284999997</v>
      </c>
      <c r="N332">
        <f t="shared" si="44"/>
        <v>-5.1724285699999939</v>
      </c>
      <c r="O332" t="str">
        <f t="shared" si="45"/>
        <v>IN02o_2010</v>
      </c>
      <c r="P332" t="str">
        <f t="shared" si="46"/>
        <v>02</v>
      </c>
      <c r="Q332">
        <f t="shared" si="47"/>
        <v>2010</v>
      </c>
      <c r="R332" t="str">
        <f t="shared" si="48"/>
        <v>o</v>
      </c>
    </row>
    <row r="333" spans="1:18" x14ac:dyDescent="0.3">
      <c r="A333" t="s">
        <v>2182</v>
      </c>
      <c r="B333">
        <v>2</v>
      </c>
      <c r="C333" t="s">
        <v>387</v>
      </c>
      <c r="D333">
        <v>400</v>
      </c>
      <c r="E333" t="s">
        <v>420</v>
      </c>
      <c r="F333" s="2">
        <v>40454</v>
      </c>
      <c r="G333">
        <v>39</v>
      </c>
      <c r="H333">
        <v>48</v>
      </c>
      <c r="I333" t="str">
        <f>IFERROR(VLOOKUP($C333,Sheet2!$A$2:$C$397,2,FALSE),"C")</f>
        <v>B+</v>
      </c>
      <c r="J333">
        <f>IFERROR(VLOOKUP($C333,Sheet2!$A$2:$C$397,3,FALSE),0)</f>
        <v>-0.17242857</v>
      </c>
      <c r="K333">
        <f>VLOOKUP($I333,Sheet2!$F$4:$G$16,2,FALSE)</f>
        <v>3.3</v>
      </c>
      <c r="L333">
        <f t="shared" si="42"/>
        <v>38.913785715000003</v>
      </c>
      <c r="M333">
        <f t="shared" si="43"/>
        <v>48.086214284999997</v>
      </c>
      <c r="N333">
        <f t="shared" si="44"/>
        <v>-9.1724285699999939</v>
      </c>
      <c r="O333" t="str">
        <f t="shared" si="45"/>
        <v>IN02o_2010</v>
      </c>
      <c r="P333" t="str">
        <f t="shared" si="46"/>
        <v>02</v>
      </c>
      <c r="Q333">
        <f t="shared" si="47"/>
        <v>2010</v>
      </c>
      <c r="R333" t="str">
        <f t="shared" si="48"/>
        <v>o</v>
      </c>
    </row>
    <row r="334" spans="1:18" x14ac:dyDescent="0.3">
      <c r="A334" t="s">
        <v>2137</v>
      </c>
      <c r="B334">
        <v>1</v>
      </c>
      <c r="C334" t="s">
        <v>296</v>
      </c>
      <c r="D334">
        <v>295</v>
      </c>
      <c r="E334" t="s">
        <v>420</v>
      </c>
      <c r="F334" s="2">
        <v>40479</v>
      </c>
      <c r="G334">
        <v>45</v>
      </c>
      <c r="H334">
        <v>41</v>
      </c>
      <c r="I334" t="str">
        <f>IFERROR(VLOOKUP($C334,Sheet2!$A$2:$C$397,2,FALSE),"C")</f>
        <v>C</v>
      </c>
      <c r="J334">
        <f>IFERROR(VLOOKUP($C334,Sheet2!$A$2:$C$397,3,FALSE),0)</f>
        <v>0.29799999999999999</v>
      </c>
      <c r="K334">
        <f>VLOOKUP($I334,Sheet2!$F$4:$G$16,2,FALSE)</f>
        <v>2</v>
      </c>
      <c r="L334">
        <f t="shared" si="42"/>
        <v>45.149000000000001</v>
      </c>
      <c r="M334">
        <f t="shared" si="43"/>
        <v>40.850999999999999</v>
      </c>
      <c r="N334">
        <f t="shared" si="44"/>
        <v>4.2980000000000018</v>
      </c>
      <c r="O334" t="str">
        <f t="shared" si="45"/>
        <v>ME01o_2010</v>
      </c>
      <c r="P334" t="str">
        <f t="shared" si="46"/>
        <v>01</v>
      </c>
      <c r="Q334">
        <f t="shared" si="47"/>
        <v>2010</v>
      </c>
      <c r="R334" t="str">
        <f t="shared" si="48"/>
        <v>o</v>
      </c>
    </row>
    <row r="335" spans="1:18" x14ac:dyDescent="0.3">
      <c r="A335" t="s">
        <v>2137</v>
      </c>
      <c r="B335">
        <v>1</v>
      </c>
      <c r="C335" t="s">
        <v>296</v>
      </c>
      <c r="D335">
        <v>295</v>
      </c>
      <c r="E335" t="s">
        <v>420</v>
      </c>
      <c r="F335" s="2">
        <v>40468</v>
      </c>
      <c r="G335">
        <v>40</v>
      </c>
      <c r="H335">
        <v>45</v>
      </c>
      <c r="I335" t="str">
        <f>IFERROR(VLOOKUP($C335,Sheet2!$A$2:$C$397,2,FALSE),"C")</f>
        <v>C</v>
      </c>
      <c r="J335">
        <f>IFERROR(VLOOKUP($C335,Sheet2!$A$2:$C$397,3,FALSE),0)</f>
        <v>0.29799999999999999</v>
      </c>
      <c r="K335">
        <f>VLOOKUP($I335,Sheet2!$F$4:$G$16,2,FALSE)</f>
        <v>2</v>
      </c>
      <c r="L335">
        <f t="shared" si="42"/>
        <v>40.149000000000001</v>
      </c>
      <c r="M335">
        <f t="shared" si="43"/>
        <v>44.850999999999999</v>
      </c>
      <c r="N335">
        <f t="shared" si="44"/>
        <v>-4.7019999999999982</v>
      </c>
      <c r="O335" t="str">
        <f t="shared" si="45"/>
        <v>ME01o_2010</v>
      </c>
      <c r="P335" t="str">
        <f t="shared" si="46"/>
        <v>01</v>
      </c>
      <c r="Q335">
        <f t="shared" si="47"/>
        <v>2010</v>
      </c>
      <c r="R335" t="str">
        <f t="shared" si="48"/>
        <v>o</v>
      </c>
    </row>
    <row r="336" spans="1:18" x14ac:dyDescent="0.3">
      <c r="A336" t="s">
        <v>2137</v>
      </c>
      <c r="B336">
        <v>1</v>
      </c>
      <c r="C336" t="s">
        <v>409</v>
      </c>
      <c r="D336">
        <v>250</v>
      </c>
      <c r="E336" t="s">
        <v>420</v>
      </c>
      <c r="F336" s="2">
        <v>40466</v>
      </c>
      <c r="G336">
        <v>32.6</v>
      </c>
      <c r="H336">
        <v>49</v>
      </c>
      <c r="I336" t="str">
        <f>IFERROR(VLOOKUP($C336,Sheet2!$A$2:$C$397,2,FALSE),"C")</f>
        <v>B+</v>
      </c>
      <c r="J336">
        <f>IFERROR(VLOOKUP($C336,Sheet2!$A$2:$C$397,3,FALSE),0)</f>
        <v>0.91711111000000001</v>
      </c>
      <c r="K336">
        <f>VLOOKUP($I336,Sheet2!$F$4:$G$16,2,FALSE)</f>
        <v>3.3</v>
      </c>
      <c r="L336">
        <f t="shared" si="42"/>
        <v>33.058555554999998</v>
      </c>
      <c r="M336">
        <f t="shared" si="43"/>
        <v>48.541444445000003</v>
      </c>
      <c r="N336">
        <f t="shared" si="44"/>
        <v>-15.482888890000005</v>
      </c>
      <c r="O336" t="str">
        <f t="shared" si="45"/>
        <v>ME01o_2010</v>
      </c>
      <c r="P336" t="str">
        <f t="shared" si="46"/>
        <v>01</v>
      </c>
      <c r="Q336">
        <f t="shared" si="47"/>
        <v>2010</v>
      </c>
      <c r="R336" t="str">
        <f t="shared" si="48"/>
        <v>o</v>
      </c>
    </row>
    <row r="337" spans="1:18" x14ac:dyDescent="0.3">
      <c r="A337" t="s">
        <v>2137</v>
      </c>
      <c r="B337">
        <v>2</v>
      </c>
      <c r="C337" t="s">
        <v>409</v>
      </c>
      <c r="D337">
        <v>250</v>
      </c>
      <c r="E337" t="s">
        <v>420</v>
      </c>
      <c r="F337" s="2">
        <v>40466</v>
      </c>
      <c r="G337">
        <v>29.3</v>
      </c>
      <c r="H337">
        <v>48.8</v>
      </c>
      <c r="I337" t="str">
        <f>IFERROR(VLOOKUP($C337,Sheet2!$A$2:$C$397,2,FALSE),"C")</f>
        <v>B+</v>
      </c>
      <c r="J337">
        <f>IFERROR(VLOOKUP($C337,Sheet2!$A$2:$C$397,3,FALSE),0)</f>
        <v>0.91711111000000001</v>
      </c>
      <c r="K337">
        <f>VLOOKUP($I337,Sheet2!$F$4:$G$16,2,FALSE)</f>
        <v>3.3</v>
      </c>
      <c r="L337">
        <f t="shared" si="42"/>
        <v>29.758555555000001</v>
      </c>
      <c r="M337">
        <f t="shared" si="43"/>
        <v>48.341444445</v>
      </c>
      <c r="N337">
        <f t="shared" si="44"/>
        <v>-18.58288889</v>
      </c>
      <c r="O337" t="str">
        <f t="shared" si="45"/>
        <v>ME02o_2010</v>
      </c>
      <c r="P337" t="str">
        <f t="shared" si="46"/>
        <v>02</v>
      </c>
      <c r="Q337">
        <f t="shared" si="47"/>
        <v>2010</v>
      </c>
      <c r="R337" t="str">
        <f t="shared" si="48"/>
        <v>o</v>
      </c>
    </row>
    <row r="338" spans="1:18" x14ac:dyDescent="0.3">
      <c r="A338" t="s">
        <v>2137</v>
      </c>
      <c r="B338">
        <v>1</v>
      </c>
      <c r="C338" t="s">
        <v>296</v>
      </c>
      <c r="D338">
        <v>305</v>
      </c>
      <c r="E338" t="s">
        <v>420</v>
      </c>
      <c r="F338" s="2">
        <v>40462</v>
      </c>
      <c r="G338">
        <v>33</v>
      </c>
      <c r="H338">
        <v>48</v>
      </c>
      <c r="I338" t="str">
        <f>IFERROR(VLOOKUP($C338,Sheet2!$A$2:$C$397,2,FALSE),"C")</f>
        <v>C</v>
      </c>
      <c r="J338">
        <f>IFERROR(VLOOKUP($C338,Sheet2!$A$2:$C$397,3,FALSE),0)</f>
        <v>0.29799999999999999</v>
      </c>
      <c r="K338">
        <f>VLOOKUP($I338,Sheet2!$F$4:$G$16,2,FALSE)</f>
        <v>2</v>
      </c>
      <c r="L338">
        <f t="shared" si="42"/>
        <v>33.149000000000001</v>
      </c>
      <c r="M338">
        <f t="shared" si="43"/>
        <v>47.850999999999999</v>
      </c>
      <c r="N338">
        <f t="shared" si="44"/>
        <v>-14.701999999999998</v>
      </c>
      <c r="O338" t="str">
        <f t="shared" si="45"/>
        <v>ME01o_2010</v>
      </c>
      <c r="P338" t="str">
        <f t="shared" si="46"/>
        <v>01</v>
      </c>
      <c r="Q338">
        <f t="shared" si="47"/>
        <v>2010</v>
      </c>
      <c r="R338" t="str">
        <f t="shared" si="48"/>
        <v>o</v>
      </c>
    </row>
    <row r="339" spans="1:18" x14ac:dyDescent="0.3">
      <c r="A339" t="s">
        <v>2137</v>
      </c>
      <c r="B339">
        <v>1</v>
      </c>
      <c r="C339" t="s">
        <v>2183</v>
      </c>
      <c r="D339">
        <v>346</v>
      </c>
      <c r="E339" t="s">
        <v>420</v>
      </c>
      <c r="F339" s="2">
        <v>40458</v>
      </c>
      <c r="G339">
        <v>38</v>
      </c>
      <c r="H339">
        <v>46</v>
      </c>
      <c r="I339" t="str">
        <f>IFERROR(VLOOKUP($C339,Sheet2!$A$2:$C$397,2,FALSE),"C")</f>
        <v>C</v>
      </c>
      <c r="J339">
        <f>IFERROR(VLOOKUP($C339,Sheet2!$A$2:$C$397,3,FALSE),0)</f>
        <v>0</v>
      </c>
      <c r="K339">
        <f>VLOOKUP($I339,Sheet2!$F$4:$G$16,2,FALSE)</f>
        <v>2</v>
      </c>
      <c r="L339">
        <f t="shared" si="42"/>
        <v>38</v>
      </c>
      <c r="M339">
        <f t="shared" si="43"/>
        <v>46</v>
      </c>
      <c r="N339">
        <f t="shared" si="44"/>
        <v>-8</v>
      </c>
      <c r="O339" t="str">
        <f t="shared" si="45"/>
        <v>ME01o_2010</v>
      </c>
      <c r="P339" t="str">
        <f t="shared" si="46"/>
        <v>01</v>
      </c>
      <c r="Q339">
        <f t="shared" si="47"/>
        <v>2010</v>
      </c>
      <c r="R339" t="str">
        <f t="shared" si="48"/>
        <v>o</v>
      </c>
    </row>
    <row r="340" spans="1:18" x14ac:dyDescent="0.3">
      <c r="A340" t="s">
        <v>2137</v>
      </c>
      <c r="B340">
        <v>1</v>
      </c>
      <c r="C340" t="s">
        <v>296</v>
      </c>
      <c r="D340">
        <v>187</v>
      </c>
      <c r="E340" t="s">
        <v>420</v>
      </c>
      <c r="F340" s="2">
        <v>40448</v>
      </c>
      <c r="G340">
        <v>26</v>
      </c>
      <c r="H340">
        <v>54</v>
      </c>
      <c r="I340" t="str">
        <f>IFERROR(VLOOKUP($C340,Sheet2!$A$2:$C$397,2,FALSE),"C")</f>
        <v>C</v>
      </c>
      <c r="J340">
        <f>IFERROR(VLOOKUP($C340,Sheet2!$A$2:$C$397,3,FALSE),0)</f>
        <v>0.29799999999999999</v>
      </c>
      <c r="K340">
        <f>VLOOKUP($I340,Sheet2!$F$4:$G$16,2,FALSE)</f>
        <v>2</v>
      </c>
      <c r="L340">
        <f t="shared" si="42"/>
        <v>26.149000000000001</v>
      </c>
      <c r="M340">
        <f t="shared" si="43"/>
        <v>53.850999999999999</v>
      </c>
      <c r="N340">
        <f t="shared" si="44"/>
        <v>-27.701999999999998</v>
      </c>
      <c r="O340" t="str">
        <f t="shared" si="45"/>
        <v>ME01o_2010</v>
      </c>
      <c r="P340" t="str">
        <f t="shared" si="46"/>
        <v>01</v>
      </c>
      <c r="Q340">
        <f t="shared" si="47"/>
        <v>2010</v>
      </c>
      <c r="R340" t="str">
        <f t="shared" si="48"/>
        <v>o</v>
      </c>
    </row>
    <row r="341" spans="1:18" x14ac:dyDescent="0.3">
      <c r="A341" t="s">
        <v>2137</v>
      </c>
      <c r="B341">
        <v>1</v>
      </c>
      <c r="C341" t="s">
        <v>296</v>
      </c>
      <c r="D341">
        <v>316</v>
      </c>
      <c r="E341" t="s">
        <v>420</v>
      </c>
      <c r="F341" s="2">
        <v>40434</v>
      </c>
      <c r="G341">
        <v>29</v>
      </c>
      <c r="H341">
        <v>53</v>
      </c>
      <c r="I341" t="str">
        <f>IFERROR(VLOOKUP($C341,Sheet2!$A$2:$C$397,2,FALSE),"C")</f>
        <v>C</v>
      </c>
      <c r="J341">
        <f>IFERROR(VLOOKUP($C341,Sheet2!$A$2:$C$397,3,FALSE),0)</f>
        <v>0.29799999999999999</v>
      </c>
      <c r="K341">
        <f>VLOOKUP($I341,Sheet2!$F$4:$G$16,2,FALSE)</f>
        <v>2</v>
      </c>
      <c r="L341">
        <f t="shared" si="42"/>
        <v>29.149000000000001</v>
      </c>
      <c r="M341">
        <f t="shared" si="43"/>
        <v>52.850999999999999</v>
      </c>
      <c r="N341">
        <f t="shared" si="44"/>
        <v>-23.701999999999998</v>
      </c>
      <c r="O341" t="str">
        <f t="shared" si="45"/>
        <v>ME01o_2010</v>
      </c>
      <c r="P341" t="str">
        <f t="shared" si="46"/>
        <v>01</v>
      </c>
      <c r="Q341">
        <f t="shared" si="47"/>
        <v>2010</v>
      </c>
      <c r="R341" t="str">
        <f t="shared" si="48"/>
        <v>o</v>
      </c>
    </row>
    <row r="342" spans="1:18" x14ac:dyDescent="0.3">
      <c r="A342" t="s">
        <v>2137</v>
      </c>
      <c r="B342">
        <v>1</v>
      </c>
      <c r="C342" t="s">
        <v>14</v>
      </c>
      <c r="D342">
        <v>790</v>
      </c>
      <c r="E342" t="s">
        <v>420</v>
      </c>
      <c r="F342" s="2">
        <v>40427</v>
      </c>
      <c r="G342">
        <v>38</v>
      </c>
      <c r="H342">
        <v>47</v>
      </c>
      <c r="I342" t="str">
        <f>IFERROR(VLOOKUP($C342,Sheet2!$A$2:$C$397,2,FALSE),"C")</f>
        <v>B</v>
      </c>
      <c r="J342">
        <f>IFERROR(VLOOKUP($C342,Sheet2!$A$2:$C$397,3,FALSE),0)</f>
        <v>0.26406832000000002</v>
      </c>
      <c r="K342">
        <f>VLOOKUP($I342,Sheet2!$F$4:$G$16,2,FALSE)</f>
        <v>3</v>
      </c>
      <c r="L342">
        <f t="shared" si="42"/>
        <v>38.132034160000003</v>
      </c>
      <c r="M342">
        <f t="shared" si="43"/>
        <v>46.867965839999997</v>
      </c>
      <c r="N342">
        <f t="shared" si="44"/>
        <v>-8.7359316799999931</v>
      </c>
      <c r="O342" t="str">
        <f t="shared" si="45"/>
        <v>ME01o_2010</v>
      </c>
      <c r="P342" t="str">
        <f t="shared" si="46"/>
        <v>01</v>
      </c>
      <c r="Q342">
        <f t="shared" si="47"/>
        <v>2010</v>
      </c>
      <c r="R342" t="str">
        <f t="shared" si="48"/>
        <v>o</v>
      </c>
    </row>
    <row r="343" spans="1:18" x14ac:dyDescent="0.3">
      <c r="A343" t="s">
        <v>2148</v>
      </c>
      <c r="B343">
        <v>9</v>
      </c>
      <c r="C343" t="s">
        <v>387</v>
      </c>
      <c r="D343">
        <v>400</v>
      </c>
      <c r="E343" t="s">
        <v>420</v>
      </c>
      <c r="F343" s="2">
        <v>40468</v>
      </c>
      <c r="G343">
        <v>43</v>
      </c>
      <c r="H343">
        <v>48</v>
      </c>
      <c r="I343" t="str">
        <f>IFERROR(VLOOKUP($C343,Sheet2!$A$2:$C$397,2,FALSE),"C")</f>
        <v>B+</v>
      </c>
      <c r="J343">
        <f>IFERROR(VLOOKUP($C343,Sheet2!$A$2:$C$397,3,FALSE),0)</f>
        <v>-0.17242857</v>
      </c>
      <c r="K343">
        <f>VLOOKUP($I343,Sheet2!$F$4:$G$16,2,FALSE)</f>
        <v>3.3</v>
      </c>
      <c r="L343">
        <f t="shared" si="42"/>
        <v>42.913785715000003</v>
      </c>
      <c r="M343">
        <f t="shared" si="43"/>
        <v>48.086214284999997</v>
      </c>
      <c r="N343">
        <f t="shared" si="44"/>
        <v>-5.1724285699999939</v>
      </c>
      <c r="O343" t="str">
        <f t="shared" si="45"/>
        <v>MI09o_2010</v>
      </c>
      <c r="P343" t="str">
        <f t="shared" si="46"/>
        <v>09</v>
      </c>
      <c r="Q343">
        <f t="shared" si="47"/>
        <v>2010</v>
      </c>
      <c r="R343" t="str">
        <f t="shared" si="48"/>
        <v>o</v>
      </c>
    </row>
    <row r="344" spans="1:18" x14ac:dyDescent="0.3">
      <c r="A344" t="s">
        <v>2148</v>
      </c>
      <c r="B344">
        <v>9</v>
      </c>
      <c r="C344" t="s">
        <v>233</v>
      </c>
      <c r="D344">
        <v>300</v>
      </c>
      <c r="E344" t="s">
        <v>420</v>
      </c>
      <c r="F344" s="2">
        <v>40434</v>
      </c>
      <c r="G344">
        <v>45</v>
      </c>
      <c r="H344">
        <v>41</v>
      </c>
      <c r="I344" t="str">
        <f>IFERROR(VLOOKUP($C344,Sheet2!$A$2:$C$397,2,FALSE),"C")</f>
        <v>C+</v>
      </c>
      <c r="J344">
        <f>IFERROR(VLOOKUP($C344,Sheet2!$A$2:$C$397,3,FALSE),0)</f>
        <v>0.13580645</v>
      </c>
      <c r="K344">
        <f>VLOOKUP($I344,Sheet2!$F$4:$G$16,2,FALSE)</f>
        <v>2.2999999999999998</v>
      </c>
      <c r="L344">
        <f t="shared" si="42"/>
        <v>45.067903225000002</v>
      </c>
      <c r="M344">
        <f t="shared" si="43"/>
        <v>40.932096774999998</v>
      </c>
      <c r="N344">
        <f t="shared" si="44"/>
        <v>4.135806450000004</v>
      </c>
      <c r="O344" t="str">
        <f t="shared" si="45"/>
        <v>MI09o_2010</v>
      </c>
      <c r="P344" t="str">
        <f t="shared" si="46"/>
        <v>09</v>
      </c>
      <c r="Q344">
        <f t="shared" si="47"/>
        <v>2010</v>
      </c>
      <c r="R344" t="str">
        <f t="shared" si="48"/>
        <v>o</v>
      </c>
    </row>
    <row r="345" spans="1:18" x14ac:dyDescent="0.3">
      <c r="A345" t="s">
        <v>2180</v>
      </c>
      <c r="B345">
        <v>8</v>
      </c>
      <c r="C345" t="s">
        <v>358</v>
      </c>
      <c r="D345">
        <v>450</v>
      </c>
      <c r="E345" t="s">
        <v>431</v>
      </c>
      <c r="F345" s="2">
        <v>40454</v>
      </c>
      <c r="G345">
        <v>45</v>
      </c>
      <c r="H345">
        <v>46</v>
      </c>
      <c r="I345" t="str">
        <f>IFERROR(VLOOKUP($C345,Sheet2!$A$2:$C$397,2,FALSE),"C")</f>
        <v>A</v>
      </c>
      <c r="J345">
        <f>IFERROR(VLOOKUP($C345,Sheet2!$A$2:$C$397,3,FALSE),0)</f>
        <v>0.2</v>
      </c>
      <c r="K345">
        <f>VLOOKUP($I345,Sheet2!$F$4:$G$16,2,FALSE)</f>
        <v>4</v>
      </c>
      <c r="L345">
        <f t="shared" si="42"/>
        <v>45.1</v>
      </c>
      <c r="M345">
        <f t="shared" si="43"/>
        <v>45.9</v>
      </c>
      <c r="N345">
        <f t="shared" si="44"/>
        <v>-0.79999999999999716</v>
      </c>
      <c r="O345" t="str">
        <f t="shared" si="45"/>
        <v>NC08o_2010</v>
      </c>
      <c r="P345" t="str">
        <f t="shared" si="46"/>
        <v>08</v>
      </c>
      <c r="Q345">
        <f t="shared" si="47"/>
        <v>2010</v>
      </c>
      <c r="R345" t="str">
        <f t="shared" si="48"/>
        <v>o</v>
      </c>
    </row>
    <row r="346" spans="1:18" x14ac:dyDescent="0.3">
      <c r="A346" t="s">
        <v>2180</v>
      </c>
      <c r="B346">
        <v>8</v>
      </c>
      <c r="C346" t="s">
        <v>14</v>
      </c>
      <c r="D346">
        <v>744</v>
      </c>
      <c r="E346" t="s">
        <v>420</v>
      </c>
      <c r="F346" s="2">
        <v>40189</v>
      </c>
      <c r="G346">
        <v>39</v>
      </c>
      <c r="H346">
        <v>53</v>
      </c>
      <c r="I346" t="str">
        <f>IFERROR(VLOOKUP($C346,Sheet2!$A$2:$C$397,2,FALSE),"C")</f>
        <v>B</v>
      </c>
      <c r="J346">
        <f>IFERROR(VLOOKUP($C346,Sheet2!$A$2:$C$397,3,FALSE),0)</f>
        <v>0.26406832000000002</v>
      </c>
      <c r="K346">
        <f>VLOOKUP($I346,Sheet2!$F$4:$G$16,2,FALSE)</f>
        <v>3</v>
      </c>
      <c r="L346">
        <f t="shared" si="42"/>
        <v>39.132034160000003</v>
      </c>
      <c r="M346">
        <f t="shared" si="43"/>
        <v>52.867965839999997</v>
      </c>
      <c r="N346">
        <f t="shared" si="44"/>
        <v>-13.735931679999993</v>
      </c>
      <c r="O346" t="str">
        <f t="shared" si="45"/>
        <v>NC08o_2010</v>
      </c>
      <c r="P346" t="str">
        <f t="shared" si="46"/>
        <v>08</v>
      </c>
      <c r="Q346">
        <f t="shared" si="47"/>
        <v>2010</v>
      </c>
      <c r="R346" t="str">
        <f t="shared" si="48"/>
        <v>o</v>
      </c>
    </row>
    <row r="347" spans="1:18" x14ac:dyDescent="0.3">
      <c r="A347" t="s">
        <v>2134</v>
      </c>
      <c r="B347">
        <v>1</v>
      </c>
      <c r="C347" t="s">
        <v>364</v>
      </c>
      <c r="D347">
        <v>615</v>
      </c>
      <c r="E347" t="s">
        <v>420</v>
      </c>
      <c r="F347" s="2">
        <v>40462</v>
      </c>
      <c r="G347">
        <v>39</v>
      </c>
      <c r="H347">
        <v>51</v>
      </c>
      <c r="I347" t="str">
        <f>IFERROR(VLOOKUP($C347,Sheet2!$A$2:$C$397,2,FALSE),"C")</f>
        <v>A</v>
      </c>
      <c r="J347">
        <f>IFERROR(VLOOKUP($C347,Sheet2!$A$2:$C$397,3,FALSE),0)</f>
        <v>0.4</v>
      </c>
      <c r="K347">
        <f>VLOOKUP($I347,Sheet2!$F$4:$G$16,2,FALSE)</f>
        <v>4</v>
      </c>
      <c r="L347">
        <f t="shared" si="42"/>
        <v>39.200000000000003</v>
      </c>
      <c r="M347">
        <f t="shared" si="43"/>
        <v>50.8</v>
      </c>
      <c r="N347">
        <f t="shared" si="44"/>
        <v>-11.599999999999994</v>
      </c>
      <c r="O347" t="str">
        <f t="shared" si="45"/>
        <v>NY01o_2010</v>
      </c>
      <c r="P347" t="str">
        <f t="shared" si="46"/>
        <v>01</v>
      </c>
      <c r="Q347">
        <f t="shared" si="47"/>
        <v>2010</v>
      </c>
      <c r="R347" t="str">
        <f t="shared" si="48"/>
        <v>o</v>
      </c>
    </row>
    <row r="348" spans="1:18" x14ac:dyDescent="0.3">
      <c r="A348" t="s">
        <v>2134</v>
      </c>
      <c r="B348">
        <v>1</v>
      </c>
      <c r="C348" t="s">
        <v>358</v>
      </c>
      <c r="D348">
        <v>600</v>
      </c>
      <c r="E348" t="s">
        <v>420</v>
      </c>
      <c r="F348" s="2">
        <v>40196</v>
      </c>
      <c r="G348">
        <v>45</v>
      </c>
      <c r="H348">
        <v>47</v>
      </c>
      <c r="I348" t="str">
        <f>IFERROR(VLOOKUP($C348,Sheet2!$A$2:$C$397,2,FALSE),"C")</f>
        <v>A</v>
      </c>
      <c r="J348">
        <f>IFERROR(VLOOKUP($C348,Sheet2!$A$2:$C$397,3,FALSE),0)</f>
        <v>0.2</v>
      </c>
      <c r="K348">
        <f>VLOOKUP($I348,Sheet2!$F$4:$G$16,2,FALSE)</f>
        <v>4</v>
      </c>
      <c r="L348">
        <f t="shared" si="42"/>
        <v>45.1</v>
      </c>
      <c r="M348">
        <f t="shared" si="43"/>
        <v>46.9</v>
      </c>
      <c r="N348">
        <f t="shared" si="44"/>
        <v>-1.7999999999999972</v>
      </c>
      <c r="O348" t="str">
        <f t="shared" si="45"/>
        <v>NY01o_2010</v>
      </c>
      <c r="P348" t="str">
        <f t="shared" si="46"/>
        <v>01</v>
      </c>
      <c r="Q348">
        <f t="shared" si="47"/>
        <v>2010</v>
      </c>
      <c r="R348" t="str">
        <f t="shared" si="48"/>
        <v>o</v>
      </c>
    </row>
    <row r="349" spans="1:18" x14ac:dyDescent="0.3">
      <c r="A349" t="s">
        <v>2134</v>
      </c>
      <c r="B349">
        <v>24</v>
      </c>
      <c r="C349" t="s">
        <v>364</v>
      </c>
      <c r="D349">
        <v>632</v>
      </c>
      <c r="E349" t="s">
        <v>420</v>
      </c>
      <c r="F349" s="2">
        <v>40476</v>
      </c>
      <c r="G349">
        <v>43</v>
      </c>
      <c r="H349">
        <v>48</v>
      </c>
      <c r="I349" t="str">
        <f>IFERROR(VLOOKUP($C349,Sheet2!$A$2:$C$397,2,FALSE),"C")</f>
        <v>A</v>
      </c>
      <c r="J349">
        <f>IFERROR(VLOOKUP($C349,Sheet2!$A$2:$C$397,3,FALSE),0)</f>
        <v>0.4</v>
      </c>
      <c r="K349">
        <f>VLOOKUP($I349,Sheet2!$F$4:$G$16,2,FALSE)</f>
        <v>4</v>
      </c>
      <c r="L349">
        <f t="shared" si="42"/>
        <v>43.2</v>
      </c>
      <c r="M349">
        <f t="shared" si="43"/>
        <v>47.8</v>
      </c>
      <c r="N349">
        <f t="shared" si="44"/>
        <v>-4.5999999999999943</v>
      </c>
      <c r="O349" t="str">
        <f t="shared" si="45"/>
        <v>NY24o_2010</v>
      </c>
      <c r="P349" t="str">
        <f t="shared" si="46"/>
        <v>24</v>
      </c>
      <c r="Q349">
        <f t="shared" si="47"/>
        <v>2010</v>
      </c>
      <c r="R349" t="str">
        <f t="shared" si="48"/>
        <v>o</v>
      </c>
    </row>
    <row r="350" spans="1:18" x14ac:dyDescent="0.3">
      <c r="A350" t="s">
        <v>2134</v>
      </c>
      <c r="B350">
        <v>24</v>
      </c>
      <c r="C350" t="s">
        <v>139</v>
      </c>
      <c r="D350">
        <v>400</v>
      </c>
      <c r="E350" t="s">
        <v>420</v>
      </c>
      <c r="F350" s="2">
        <v>40465</v>
      </c>
      <c r="G350">
        <v>37</v>
      </c>
      <c r="H350">
        <v>47</v>
      </c>
      <c r="I350" t="str">
        <f>IFERROR(VLOOKUP($C350,Sheet2!$A$2:$C$397,2,FALSE),"C")</f>
        <v>B-</v>
      </c>
      <c r="J350">
        <f>IFERROR(VLOOKUP($C350,Sheet2!$A$2:$C$397,3,FALSE),0)</f>
        <v>2.5287500000000001</v>
      </c>
      <c r="K350">
        <f>VLOOKUP($I350,Sheet2!$F$4:$G$16,2,FALSE)</f>
        <v>2.7</v>
      </c>
      <c r="L350">
        <f t="shared" si="42"/>
        <v>38.264375000000001</v>
      </c>
      <c r="M350">
        <f t="shared" si="43"/>
        <v>45.735624999999999</v>
      </c>
      <c r="N350">
        <f t="shared" si="44"/>
        <v>-7.4712499999999977</v>
      </c>
      <c r="O350" t="str">
        <f t="shared" si="45"/>
        <v>NY24o_2010</v>
      </c>
      <c r="P350" t="str">
        <f t="shared" si="46"/>
        <v>24</v>
      </c>
      <c r="Q350">
        <f t="shared" si="47"/>
        <v>2010</v>
      </c>
      <c r="R350" t="str">
        <f t="shared" si="48"/>
        <v>o</v>
      </c>
    </row>
    <row r="351" spans="1:18" x14ac:dyDescent="0.3">
      <c r="A351" t="s">
        <v>2134</v>
      </c>
      <c r="B351">
        <v>24</v>
      </c>
      <c r="C351" t="s">
        <v>364</v>
      </c>
      <c r="D351">
        <v>605</v>
      </c>
      <c r="E351" t="s">
        <v>420</v>
      </c>
      <c r="F351" s="2">
        <v>40436</v>
      </c>
      <c r="G351">
        <v>40</v>
      </c>
      <c r="H351">
        <v>48</v>
      </c>
      <c r="I351" t="str">
        <f>IFERROR(VLOOKUP($C351,Sheet2!$A$2:$C$397,2,FALSE),"C")</f>
        <v>A</v>
      </c>
      <c r="J351">
        <f>IFERROR(VLOOKUP($C351,Sheet2!$A$2:$C$397,3,FALSE),0)</f>
        <v>0.4</v>
      </c>
      <c r="K351">
        <f>VLOOKUP($I351,Sheet2!$F$4:$G$16,2,FALSE)</f>
        <v>4</v>
      </c>
      <c r="L351">
        <f t="shared" si="42"/>
        <v>40.200000000000003</v>
      </c>
      <c r="M351">
        <f t="shared" si="43"/>
        <v>47.8</v>
      </c>
      <c r="N351">
        <f t="shared" si="44"/>
        <v>-7.5999999999999943</v>
      </c>
      <c r="O351" t="str">
        <f t="shared" si="45"/>
        <v>NY24o_2010</v>
      </c>
      <c r="P351" t="str">
        <f t="shared" si="46"/>
        <v>24</v>
      </c>
      <c r="Q351">
        <f t="shared" si="47"/>
        <v>2010</v>
      </c>
      <c r="R351" t="str">
        <f t="shared" si="48"/>
        <v>o</v>
      </c>
    </row>
    <row r="352" spans="1:18" x14ac:dyDescent="0.3">
      <c r="A352" t="s">
        <v>2169</v>
      </c>
      <c r="B352">
        <v>11</v>
      </c>
      <c r="C352" t="s">
        <v>296</v>
      </c>
      <c r="D352">
        <v>400</v>
      </c>
      <c r="E352" t="s">
        <v>420</v>
      </c>
      <c r="F352" s="2">
        <v>40476</v>
      </c>
      <c r="G352">
        <v>39</v>
      </c>
      <c r="H352">
        <v>47</v>
      </c>
      <c r="I352" t="str">
        <f>IFERROR(VLOOKUP($C352,Sheet2!$A$2:$C$397,2,FALSE),"C")</f>
        <v>C</v>
      </c>
      <c r="J352">
        <f>IFERROR(VLOOKUP($C352,Sheet2!$A$2:$C$397,3,FALSE),0)</f>
        <v>0.29799999999999999</v>
      </c>
      <c r="K352">
        <f>VLOOKUP($I352,Sheet2!$F$4:$G$16,2,FALSE)</f>
        <v>2</v>
      </c>
      <c r="L352">
        <f t="shared" si="42"/>
        <v>39.149000000000001</v>
      </c>
      <c r="M352">
        <f t="shared" si="43"/>
        <v>46.850999999999999</v>
      </c>
      <c r="N352">
        <f t="shared" si="44"/>
        <v>-7.7019999999999982</v>
      </c>
      <c r="O352" t="str">
        <f t="shared" si="45"/>
        <v>PA11o_2010</v>
      </c>
      <c r="P352" t="str">
        <f t="shared" si="46"/>
        <v>11</v>
      </c>
      <c r="Q352">
        <f t="shared" si="47"/>
        <v>2010</v>
      </c>
      <c r="R352" t="str">
        <f t="shared" si="48"/>
        <v>o</v>
      </c>
    </row>
    <row r="353" spans="1:18" x14ac:dyDescent="0.3">
      <c r="A353" t="s">
        <v>2169</v>
      </c>
      <c r="B353">
        <v>11</v>
      </c>
      <c r="C353" t="s">
        <v>139</v>
      </c>
      <c r="D353">
        <v>402</v>
      </c>
      <c r="E353" t="s">
        <v>420</v>
      </c>
      <c r="F353" s="2">
        <v>40472</v>
      </c>
      <c r="G353">
        <v>48</v>
      </c>
      <c r="H353">
        <v>43</v>
      </c>
      <c r="I353" t="str">
        <f>IFERROR(VLOOKUP($C353,Sheet2!$A$2:$C$397,2,FALSE),"C")</f>
        <v>B-</v>
      </c>
      <c r="J353">
        <f>IFERROR(VLOOKUP($C353,Sheet2!$A$2:$C$397,3,FALSE),0)</f>
        <v>2.5287500000000001</v>
      </c>
      <c r="K353">
        <f>VLOOKUP($I353,Sheet2!$F$4:$G$16,2,FALSE)</f>
        <v>2.7</v>
      </c>
      <c r="L353">
        <f t="shared" si="42"/>
        <v>49.264375000000001</v>
      </c>
      <c r="M353">
        <f t="shared" si="43"/>
        <v>41.735624999999999</v>
      </c>
      <c r="N353">
        <f t="shared" si="44"/>
        <v>7.5287500000000023</v>
      </c>
      <c r="O353" t="str">
        <f t="shared" si="45"/>
        <v>PA11o_2010</v>
      </c>
      <c r="P353" t="str">
        <f t="shared" si="46"/>
        <v>11</v>
      </c>
      <c r="Q353">
        <f t="shared" si="47"/>
        <v>2010</v>
      </c>
      <c r="R353" t="str">
        <f t="shared" si="48"/>
        <v>o</v>
      </c>
    </row>
    <row r="354" spans="1:18" x14ac:dyDescent="0.3">
      <c r="A354" t="s">
        <v>2169</v>
      </c>
      <c r="B354">
        <v>11</v>
      </c>
      <c r="C354" t="s">
        <v>296</v>
      </c>
      <c r="D354">
        <v>400</v>
      </c>
      <c r="E354" t="s">
        <v>420</v>
      </c>
      <c r="F354" s="2">
        <v>40462</v>
      </c>
      <c r="G354">
        <v>43</v>
      </c>
      <c r="H354">
        <v>41</v>
      </c>
      <c r="I354" t="str">
        <f>IFERROR(VLOOKUP($C354,Sheet2!$A$2:$C$397,2,FALSE),"C")</f>
        <v>C</v>
      </c>
      <c r="J354">
        <f>IFERROR(VLOOKUP($C354,Sheet2!$A$2:$C$397,3,FALSE),0)</f>
        <v>0.29799999999999999</v>
      </c>
      <c r="K354">
        <f>VLOOKUP($I354,Sheet2!$F$4:$G$16,2,FALSE)</f>
        <v>2</v>
      </c>
      <c r="L354">
        <f t="shared" si="42"/>
        <v>43.149000000000001</v>
      </c>
      <c r="M354">
        <f t="shared" si="43"/>
        <v>40.850999999999999</v>
      </c>
      <c r="N354">
        <f t="shared" si="44"/>
        <v>2.2980000000000018</v>
      </c>
      <c r="O354" t="str">
        <f t="shared" si="45"/>
        <v>PA11o_2010</v>
      </c>
      <c r="P354" t="str">
        <f t="shared" si="46"/>
        <v>11</v>
      </c>
      <c r="Q354">
        <f t="shared" si="47"/>
        <v>2010</v>
      </c>
      <c r="R354" t="str">
        <f t="shared" si="48"/>
        <v>o</v>
      </c>
    </row>
    <row r="355" spans="1:18" x14ac:dyDescent="0.3">
      <c r="A355" t="s">
        <v>2169</v>
      </c>
      <c r="B355">
        <v>11</v>
      </c>
      <c r="C355" t="s">
        <v>104</v>
      </c>
      <c r="D355">
        <v>414</v>
      </c>
      <c r="E355" t="s">
        <v>420</v>
      </c>
      <c r="F355" s="2">
        <v>40461</v>
      </c>
      <c r="G355">
        <v>47</v>
      </c>
      <c r="H355">
        <v>40</v>
      </c>
      <c r="I355" t="str">
        <f>IFERROR(VLOOKUP($C355,Sheet2!$A$2:$C$397,2,FALSE),"C")</f>
        <v>B-</v>
      </c>
      <c r="J355">
        <f>IFERROR(VLOOKUP($C355,Sheet2!$A$2:$C$397,3,FALSE),0)</f>
        <v>0.13543478</v>
      </c>
      <c r="K355">
        <f>VLOOKUP($I355,Sheet2!$F$4:$G$16,2,FALSE)</f>
        <v>2.7</v>
      </c>
      <c r="L355">
        <f t="shared" si="42"/>
        <v>47.067717389999999</v>
      </c>
      <c r="M355">
        <f t="shared" si="43"/>
        <v>39.932282610000001</v>
      </c>
      <c r="N355">
        <f t="shared" si="44"/>
        <v>7.1354347799999971</v>
      </c>
      <c r="O355" t="str">
        <f t="shared" si="45"/>
        <v>PA11o_2010</v>
      </c>
      <c r="P355" t="str">
        <f t="shared" si="46"/>
        <v>11</v>
      </c>
      <c r="Q355">
        <f t="shared" si="47"/>
        <v>2010</v>
      </c>
      <c r="R355" t="str">
        <f t="shared" si="48"/>
        <v>o</v>
      </c>
    </row>
    <row r="356" spans="1:18" x14ac:dyDescent="0.3">
      <c r="A356" t="s">
        <v>2169</v>
      </c>
      <c r="B356">
        <v>11</v>
      </c>
      <c r="C356" t="s">
        <v>296</v>
      </c>
      <c r="D356">
        <v>221</v>
      </c>
      <c r="E356" t="s">
        <v>420</v>
      </c>
      <c r="F356" s="2">
        <v>40444</v>
      </c>
      <c r="G356">
        <v>43</v>
      </c>
      <c r="H356">
        <v>32</v>
      </c>
      <c r="I356" t="str">
        <f>IFERROR(VLOOKUP($C356,Sheet2!$A$2:$C$397,2,FALSE),"C")</f>
        <v>C</v>
      </c>
      <c r="J356">
        <f>IFERROR(VLOOKUP($C356,Sheet2!$A$2:$C$397,3,FALSE),0)</f>
        <v>0.29799999999999999</v>
      </c>
      <c r="K356">
        <f>VLOOKUP($I356,Sheet2!$F$4:$G$16,2,FALSE)</f>
        <v>2</v>
      </c>
      <c r="L356">
        <f t="shared" si="42"/>
        <v>43.149000000000001</v>
      </c>
      <c r="M356">
        <f t="shared" si="43"/>
        <v>31.850999999999999</v>
      </c>
      <c r="N356">
        <f t="shared" si="44"/>
        <v>11.298000000000002</v>
      </c>
      <c r="O356" t="str">
        <f t="shared" si="45"/>
        <v>PA11o_2010</v>
      </c>
      <c r="P356" t="str">
        <f t="shared" si="46"/>
        <v>11</v>
      </c>
      <c r="Q356">
        <f t="shared" si="47"/>
        <v>2010</v>
      </c>
      <c r="R356" t="str">
        <f t="shared" si="48"/>
        <v>o</v>
      </c>
    </row>
    <row r="357" spans="1:18" x14ac:dyDescent="0.3">
      <c r="A357" t="s">
        <v>2169</v>
      </c>
      <c r="B357">
        <v>8</v>
      </c>
      <c r="C357" t="s">
        <v>354</v>
      </c>
      <c r="D357">
        <v>646</v>
      </c>
      <c r="E357" t="s">
        <v>420</v>
      </c>
      <c r="F357" s="2">
        <v>40464</v>
      </c>
      <c r="G357">
        <v>51</v>
      </c>
      <c r="H357">
        <v>46</v>
      </c>
      <c r="I357" t="str">
        <f>IFERROR(VLOOKUP($C357,Sheet2!$A$2:$C$397,2,FALSE),"C")</f>
        <v>A+</v>
      </c>
      <c r="J357">
        <f>IFERROR(VLOOKUP($C357,Sheet2!$A$2:$C$397,3,FALSE),0)</f>
        <v>0.2</v>
      </c>
      <c r="K357">
        <f>VLOOKUP($I357,Sheet2!$F$4:$G$16,2,FALSE)</f>
        <v>4</v>
      </c>
      <c r="L357">
        <f t="shared" si="42"/>
        <v>51.1</v>
      </c>
      <c r="M357">
        <f t="shared" si="43"/>
        <v>45.9</v>
      </c>
      <c r="N357">
        <f t="shared" si="44"/>
        <v>5.2000000000000028</v>
      </c>
      <c r="O357" t="str">
        <f t="shared" si="45"/>
        <v>PA08o_2010</v>
      </c>
      <c r="P357" t="str">
        <f t="shared" si="46"/>
        <v>08</v>
      </c>
      <c r="Q357">
        <f t="shared" si="47"/>
        <v>2010</v>
      </c>
      <c r="R357" t="str">
        <f t="shared" si="48"/>
        <v>o</v>
      </c>
    </row>
    <row r="358" spans="1:18" x14ac:dyDescent="0.3">
      <c r="A358" t="s">
        <v>2169</v>
      </c>
      <c r="B358">
        <v>8</v>
      </c>
      <c r="C358" t="s">
        <v>139</v>
      </c>
      <c r="D358">
        <v>398</v>
      </c>
      <c r="E358" t="s">
        <v>420</v>
      </c>
      <c r="F358" s="2">
        <v>40463</v>
      </c>
      <c r="G358">
        <v>43</v>
      </c>
      <c r="H358">
        <v>46</v>
      </c>
      <c r="I358" t="str">
        <f>IFERROR(VLOOKUP($C358,Sheet2!$A$2:$C$397,2,FALSE),"C")</f>
        <v>B-</v>
      </c>
      <c r="J358">
        <f>IFERROR(VLOOKUP($C358,Sheet2!$A$2:$C$397,3,FALSE),0)</f>
        <v>2.5287500000000001</v>
      </c>
      <c r="K358">
        <f>VLOOKUP($I358,Sheet2!$F$4:$G$16,2,FALSE)</f>
        <v>2.7</v>
      </c>
      <c r="L358">
        <f t="shared" si="42"/>
        <v>44.264375000000001</v>
      </c>
      <c r="M358">
        <f t="shared" si="43"/>
        <v>44.735624999999999</v>
      </c>
      <c r="N358">
        <f t="shared" si="44"/>
        <v>-0.47124999999999773</v>
      </c>
      <c r="O358" t="str">
        <f t="shared" si="45"/>
        <v>PA08o_2010</v>
      </c>
      <c r="P358" t="str">
        <f t="shared" si="46"/>
        <v>08</v>
      </c>
      <c r="Q358">
        <f t="shared" si="47"/>
        <v>2010</v>
      </c>
      <c r="R358" t="str">
        <f t="shared" si="48"/>
        <v>o</v>
      </c>
    </row>
    <row r="359" spans="1:18" x14ac:dyDescent="0.3">
      <c r="A359" t="s">
        <v>2169</v>
      </c>
      <c r="B359">
        <v>8</v>
      </c>
      <c r="C359" t="s">
        <v>104</v>
      </c>
      <c r="D359">
        <v>379</v>
      </c>
      <c r="E359" t="s">
        <v>420</v>
      </c>
      <c r="F359" s="2">
        <v>40440</v>
      </c>
      <c r="G359">
        <v>49</v>
      </c>
      <c r="H359">
        <v>35</v>
      </c>
      <c r="I359" t="str">
        <f>IFERROR(VLOOKUP($C359,Sheet2!$A$2:$C$397,2,FALSE),"C")</f>
        <v>B-</v>
      </c>
      <c r="J359">
        <f>IFERROR(VLOOKUP($C359,Sheet2!$A$2:$C$397,3,FALSE),0)</f>
        <v>0.13543478</v>
      </c>
      <c r="K359">
        <f>VLOOKUP($I359,Sheet2!$F$4:$G$16,2,FALSE)</f>
        <v>2.7</v>
      </c>
      <c r="L359">
        <f t="shared" si="42"/>
        <v>49.067717389999999</v>
      </c>
      <c r="M359">
        <f t="shared" si="43"/>
        <v>34.932282610000001</v>
      </c>
      <c r="N359">
        <f t="shared" si="44"/>
        <v>14.135434779999997</v>
      </c>
      <c r="O359" t="str">
        <f t="shared" si="45"/>
        <v>PA08o_2010</v>
      </c>
      <c r="P359" t="str">
        <f t="shared" si="46"/>
        <v>08</v>
      </c>
      <c r="Q359">
        <f t="shared" si="47"/>
        <v>2010</v>
      </c>
      <c r="R359" t="str">
        <f t="shared" si="48"/>
        <v>o</v>
      </c>
    </row>
    <row r="360" spans="1:18" x14ac:dyDescent="0.3">
      <c r="A360" t="s">
        <v>2154</v>
      </c>
      <c r="B360">
        <v>2</v>
      </c>
      <c r="C360" t="s">
        <v>358</v>
      </c>
      <c r="D360">
        <v>643</v>
      </c>
      <c r="E360" t="s">
        <v>420</v>
      </c>
      <c r="F360" s="2">
        <v>40472</v>
      </c>
      <c r="G360">
        <v>46</v>
      </c>
      <c r="H360">
        <v>50</v>
      </c>
      <c r="I360" t="str">
        <f>IFERROR(VLOOKUP($C360,Sheet2!$A$2:$C$397,2,FALSE),"C")</f>
        <v>A</v>
      </c>
      <c r="J360">
        <f>IFERROR(VLOOKUP($C360,Sheet2!$A$2:$C$397,3,FALSE),0)</f>
        <v>0.2</v>
      </c>
      <c r="K360">
        <f>VLOOKUP($I360,Sheet2!$F$4:$G$16,2,FALSE)</f>
        <v>4</v>
      </c>
      <c r="L360">
        <f t="shared" si="42"/>
        <v>46.1</v>
      </c>
      <c r="M360">
        <f t="shared" si="43"/>
        <v>49.9</v>
      </c>
      <c r="N360">
        <f t="shared" si="44"/>
        <v>-3.7999999999999972</v>
      </c>
      <c r="O360" t="str">
        <f t="shared" si="45"/>
        <v>WA02o_2010</v>
      </c>
      <c r="P360" t="str">
        <f t="shared" si="46"/>
        <v>02</v>
      </c>
      <c r="Q360">
        <f t="shared" si="47"/>
        <v>2010</v>
      </c>
      <c r="R360" t="str">
        <f t="shared" si="48"/>
        <v>o</v>
      </c>
    </row>
    <row r="361" spans="1:18" x14ac:dyDescent="0.3">
      <c r="A361" t="s">
        <v>2154</v>
      </c>
      <c r="B361">
        <v>2</v>
      </c>
      <c r="C361" t="s">
        <v>358</v>
      </c>
      <c r="D361">
        <v>576</v>
      </c>
      <c r="E361" t="s">
        <v>420</v>
      </c>
      <c r="F361" s="2">
        <v>40449</v>
      </c>
      <c r="G361">
        <v>47</v>
      </c>
      <c r="H361">
        <v>50</v>
      </c>
      <c r="I361" t="str">
        <f>IFERROR(VLOOKUP($C361,Sheet2!$A$2:$C$397,2,FALSE),"C")</f>
        <v>A</v>
      </c>
      <c r="J361">
        <f>IFERROR(VLOOKUP($C361,Sheet2!$A$2:$C$397,3,FALSE),0)</f>
        <v>0.2</v>
      </c>
      <c r="K361">
        <f>VLOOKUP($I361,Sheet2!$F$4:$G$16,2,FALSE)</f>
        <v>4</v>
      </c>
      <c r="L361">
        <f t="shared" si="42"/>
        <v>47.1</v>
      </c>
      <c r="M361">
        <f t="shared" si="43"/>
        <v>49.9</v>
      </c>
      <c r="N361">
        <f t="shared" si="44"/>
        <v>-2.7999999999999972</v>
      </c>
      <c r="O361" t="str">
        <f t="shared" si="45"/>
        <v>WA02o_2010</v>
      </c>
      <c r="P361" t="str">
        <f t="shared" si="46"/>
        <v>02</v>
      </c>
      <c r="Q361">
        <f t="shared" si="47"/>
        <v>2010</v>
      </c>
      <c r="R361" t="str">
        <f t="shared" si="48"/>
        <v>o</v>
      </c>
    </row>
    <row r="362" spans="1:18" x14ac:dyDescent="0.3">
      <c r="A362" t="s">
        <v>2154</v>
      </c>
      <c r="B362">
        <v>2</v>
      </c>
      <c r="C362" t="s">
        <v>358</v>
      </c>
      <c r="D362">
        <v>612</v>
      </c>
      <c r="E362" t="s">
        <v>420</v>
      </c>
      <c r="F362" s="2">
        <v>40423</v>
      </c>
      <c r="G362">
        <v>50</v>
      </c>
      <c r="H362">
        <v>46</v>
      </c>
      <c r="I362" t="str">
        <f>IFERROR(VLOOKUP($C362,Sheet2!$A$2:$C$397,2,FALSE),"C")</f>
        <v>A</v>
      </c>
      <c r="J362">
        <f>IFERROR(VLOOKUP($C362,Sheet2!$A$2:$C$397,3,FALSE),0)</f>
        <v>0.2</v>
      </c>
      <c r="K362">
        <f>VLOOKUP($I362,Sheet2!$F$4:$G$16,2,FALSE)</f>
        <v>4</v>
      </c>
      <c r="L362">
        <f t="shared" si="42"/>
        <v>50.1</v>
      </c>
      <c r="M362">
        <f t="shared" si="43"/>
        <v>45.9</v>
      </c>
      <c r="N362">
        <f t="shared" si="44"/>
        <v>4.2000000000000028</v>
      </c>
      <c r="O362" t="str">
        <f t="shared" si="45"/>
        <v>WA02o_2010</v>
      </c>
      <c r="P362" t="str">
        <f t="shared" si="46"/>
        <v>02</v>
      </c>
      <c r="Q362">
        <f t="shared" si="47"/>
        <v>2010</v>
      </c>
      <c r="R362" t="str">
        <f t="shared" si="48"/>
        <v>o</v>
      </c>
    </row>
    <row r="363" spans="1:18" x14ac:dyDescent="0.3">
      <c r="A363" t="s">
        <v>2168</v>
      </c>
      <c r="B363">
        <v>4</v>
      </c>
      <c r="C363" t="s">
        <v>202</v>
      </c>
      <c r="D363">
        <v>571</v>
      </c>
      <c r="E363" t="s">
        <v>420</v>
      </c>
      <c r="F363" s="2">
        <v>40477</v>
      </c>
      <c r="G363">
        <v>48</v>
      </c>
      <c r="H363">
        <v>46</v>
      </c>
      <c r="I363" t="str">
        <f>IFERROR(VLOOKUP($C363,Sheet2!$A$2:$C$397,2,FALSE),"C")</f>
        <v>C+</v>
      </c>
      <c r="J363">
        <f>IFERROR(VLOOKUP($C363,Sheet2!$A$2:$C$397,3,FALSE),0)</f>
        <v>-0.27121212</v>
      </c>
      <c r="K363">
        <f>VLOOKUP($I363,Sheet2!$F$4:$G$16,2,FALSE)</f>
        <v>2.2999999999999998</v>
      </c>
      <c r="L363">
        <f t="shared" si="42"/>
        <v>47.864393939999999</v>
      </c>
      <c r="M363">
        <f t="shared" si="43"/>
        <v>46.135606060000001</v>
      </c>
      <c r="N363">
        <f t="shared" si="44"/>
        <v>1.7287878799999987</v>
      </c>
      <c r="O363" t="str">
        <f t="shared" si="45"/>
        <v>CT04o_2010</v>
      </c>
      <c r="P363" t="str">
        <f t="shared" si="46"/>
        <v>04</v>
      </c>
      <c r="Q363">
        <f t="shared" si="47"/>
        <v>2010</v>
      </c>
      <c r="R363" t="str">
        <f t="shared" si="48"/>
        <v>o</v>
      </c>
    </row>
    <row r="364" spans="1:18" x14ac:dyDescent="0.3">
      <c r="A364" t="s">
        <v>2168</v>
      </c>
      <c r="B364">
        <v>4</v>
      </c>
      <c r="C364" t="s">
        <v>202</v>
      </c>
      <c r="D364">
        <v>411</v>
      </c>
      <c r="E364" t="s">
        <v>420</v>
      </c>
      <c r="F364" s="2">
        <v>40456</v>
      </c>
      <c r="G364">
        <v>47</v>
      </c>
      <c r="H364">
        <v>49</v>
      </c>
      <c r="I364" t="str">
        <f>IFERROR(VLOOKUP($C364,Sheet2!$A$2:$C$397,2,FALSE),"C")</f>
        <v>C+</v>
      </c>
      <c r="J364">
        <f>IFERROR(VLOOKUP($C364,Sheet2!$A$2:$C$397,3,FALSE),0)</f>
        <v>-0.27121212</v>
      </c>
      <c r="K364">
        <f>VLOOKUP($I364,Sheet2!$F$4:$G$16,2,FALSE)</f>
        <v>2.2999999999999998</v>
      </c>
      <c r="L364">
        <f t="shared" si="42"/>
        <v>46.864393939999999</v>
      </c>
      <c r="M364">
        <f t="shared" si="43"/>
        <v>49.135606060000001</v>
      </c>
      <c r="N364">
        <f t="shared" si="44"/>
        <v>-2.2712121200000013</v>
      </c>
      <c r="O364" t="str">
        <f t="shared" si="45"/>
        <v>CT04o_2010</v>
      </c>
      <c r="P364" t="str">
        <f t="shared" si="46"/>
        <v>04</v>
      </c>
      <c r="Q364">
        <f t="shared" si="47"/>
        <v>2010</v>
      </c>
      <c r="R364" t="str">
        <f t="shared" si="48"/>
        <v>o</v>
      </c>
    </row>
    <row r="365" spans="1:18" x14ac:dyDescent="0.3">
      <c r="A365" t="s">
        <v>2168</v>
      </c>
      <c r="B365">
        <v>4</v>
      </c>
      <c r="C365" t="s">
        <v>202</v>
      </c>
      <c r="D365">
        <v>400</v>
      </c>
      <c r="E365" t="s">
        <v>420</v>
      </c>
      <c r="F365" s="2">
        <v>40391</v>
      </c>
      <c r="G365">
        <v>42</v>
      </c>
      <c r="H365">
        <v>46</v>
      </c>
      <c r="I365" t="str">
        <f>IFERROR(VLOOKUP($C365,Sheet2!$A$2:$C$397,2,FALSE),"C")</f>
        <v>C+</v>
      </c>
      <c r="J365">
        <f>IFERROR(VLOOKUP($C365,Sheet2!$A$2:$C$397,3,FALSE),0)</f>
        <v>-0.27121212</v>
      </c>
      <c r="K365">
        <f>VLOOKUP($I365,Sheet2!$F$4:$G$16,2,FALSE)</f>
        <v>2.2999999999999998</v>
      </c>
      <c r="L365">
        <f t="shared" si="42"/>
        <v>41.864393939999999</v>
      </c>
      <c r="M365">
        <f t="shared" si="43"/>
        <v>46.135606060000001</v>
      </c>
      <c r="N365">
        <f t="shared" si="44"/>
        <v>-4.2712121200000013</v>
      </c>
      <c r="O365" t="str">
        <f t="shared" si="45"/>
        <v>CT04o_2010</v>
      </c>
      <c r="P365" t="str">
        <f t="shared" si="46"/>
        <v>04</v>
      </c>
      <c r="Q365">
        <f t="shared" si="47"/>
        <v>2010</v>
      </c>
      <c r="R365" t="str">
        <f t="shared" si="48"/>
        <v>o</v>
      </c>
    </row>
    <row r="366" spans="1:18" x14ac:dyDescent="0.3">
      <c r="A366" t="s">
        <v>2184</v>
      </c>
      <c r="B366">
        <v>1</v>
      </c>
      <c r="C366" t="s">
        <v>382</v>
      </c>
      <c r="D366">
        <v>400</v>
      </c>
      <c r="E366" t="s">
        <v>420</v>
      </c>
      <c r="F366" s="2">
        <v>40473</v>
      </c>
      <c r="G366">
        <v>41</v>
      </c>
      <c r="H366">
        <v>44</v>
      </c>
      <c r="I366" t="str">
        <f>IFERROR(VLOOKUP($C366,Sheet2!$A$2:$C$397,2,FALSE),"C")</f>
        <v>B+</v>
      </c>
      <c r="J366">
        <f>IFERROR(VLOOKUP($C366,Sheet2!$A$2:$C$397,3,FALSE),0)</f>
        <v>-0.72027989999999997</v>
      </c>
      <c r="K366">
        <f>VLOOKUP($I366,Sheet2!$F$4:$G$16,2,FALSE)</f>
        <v>3.3</v>
      </c>
      <c r="L366">
        <f t="shared" si="42"/>
        <v>40.639860050000003</v>
      </c>
      <c r="M366">
        <f t="shared" si="43"/>
        <v>44.360139949999997</v>
      </c>
      <c r="N366">
        <f t="shared" si="44"/>
        <v>-3.7202798999999942</v>
      </c>
      <c r="O366" t="str">
        <f t="shared" si="45"/>
        <v>ID01o_2010</v>
      </c>
      <c r="P366" t="str">
        <f t="shared" si="46"/>
        <v>01</v>
      </c>
      <c r="Q366">
        <f t="shared" si="47"/>
        <v>2010</v>
      </c>
      <c r="R366" t="str">
        <f t="shared" si="48"/>
        <v>o</v>
      </c>
    </row>
    <row r="367" spans="1:18" x14ac:dyDescent="0.3">
      <c r="A367" t="s">
        <v>2184</v>
      </c>
      <c r="B367">
        <v>1</v>
      </c>
      <c r="C367" t="s">
        <v>382</v>
      </c>
      <c r="D367">
        <v>400</v>
      </c>
      <c r="E367" t="s">
        <v>420</v>
      </c>
      <c r="F367" s="2">
        <v>40436</v>
      </c>
      <c r="G367">
        <v>36</v>
      </c>
      <c r="H367">
        <v>46</v>
      </c>
      <c r="I367" t="str">
        <f>IFERROR(VLOOKUP($C367,Sheet2!$A$2:$C$397,2,FALSE),"C")</f>
        <v>B+</v>
      </c>
      <c r="J367">
        <f>IFERROR(VLOOKUP($C367,Sheet2!$A$2:$C$397,3,FALSE),0)</f>
        <v>-0.72027989999999997</v>
      </c>
      <c r="K367">
        <f>VLOOKUP($I367,Sheet2!$F$4:$G$16,2,FALSE)</f>
        <v>3.3</v>
      </c>
      <c r="L367">
        <f t="shared" si="42"/>
        <v>35.639860050000003</v>
      </c>
      <c r="M367">
        <f t="shared" si="43"/>
        <v>46.360139949999997</v>
      </c>
      <c r="N367">
        <f t="shared" si="44"/>
        <v>-10.720279899999994</v>
      </c>
      <c r="O367" t="str">
        <f t="shared" si="45"/>
        <v>ID01o_2010</v>
      </c>
      <c r="P367" t="str">
        <f t="shared" si="46"/>
        <v>01</v>
      </c>
      <c r="Q367">
        <f t="shared" si="47"/>
        <v>2010</v>
      </c>
      <c r="R367" t="str">
        <f t="shared" si="48"/>
        <v>o</v>
      </c>
    </row>
    <row r="368" spans="1:18" x14ac:dyDescent="0.3">
      <c r="A368" t="s">
        <v>2174</v>
      </c>
      <c r="B368">
        <v>6</v>
      </c>
      <c r="C368" t="s">
        <v>382</v>
      </c>
      <c r="D368">
        <v>500</v>
      </c>
      <c r="E368" t="s">
        <v>420</v>
      </c>
      <c r="F368" s="2">
        <v>40470</v>
      </c>
      <c r="G368">
        <v>44</v>
      </c>
      <c r="H368">
        <v>48</v>
      </c>
      <c r="I368" t="str">
        <f>IFERROR(VLOOKUP($C368,Sheet2!$A$2:$C$397,2,FALSE),"C")</f>
        <v>B+</v>
      </c>
      <c r="J368">
        <f>IFERROR(VLOOKUP($C368,Sheet2!$A$2:$C$397,3,FALSE),0)</f>
        <v>-0.72027989999999997</v>
      </c>
      <c r="K368">
        <f>VLOOKUP($I368,Sheet2!$F$4:$G$16,2,FALSE)</f>
        <v>3.3</v>
      </c>
      <c r="L368">
        <f t="shared" si="42"/>
        <v>43.639860050000003</v>
      </c>
      <c r="M368">
        <f t="shared" si="43"/>
        <v>48.360139949999997</v>
      </c>
      <c r="N368">
        <f t="shared" si="44"/>
        <v>-4.7202798999999942</v>
      </c>
      <c r="O368" t="str">
        <f t="shared" si="45"/>
        <v>KY06o_2010</v>
      </c>
      <c r="P368" t="str">
        <f t="shared" si="46"/>
        <v>06</v>
      </c>
      <c r="Q368">
        <f t="shared" si="47"/>
        <v>2010</v>
      </c>
      <c r="R368" t="str">
        <f t="shared" si="48"/>
        <v>o</v>
      </c>
    </row>
    <row r="369" spans="1:18" x14ac:dyDescent="0.3">
      <c r="A369" t="s">
        <v>2174</v>
      </c>
      <c r="B369">
        <v>6</v>
      </c>
      <c r="C369" t="s">
        <v>71</v>
      </c>
      <c r="D369">
        <v>508</v>
      </c>
      <c r="E369" t="s">
        <v>420</v>
      </c>
      <c r="F369" s="2">
        <v>40443</v>
      </c>
      <c r="G369">
        <v>37</v>
      </c>
      <c r="H369">
        <v>51</v>
      </c>
      <c r="I369" t="str">
        <f>IFERROR(VLOOKUP($C369,Sheet2!$A$2:$C$397,2,FALSE),"C")</f>
        <v>B</v>
      </c>
      <c r="J369">
        <f>IFERROR(VLOOKUP($C369,Sheet2!$A$2:$C$397,3,FALSE),0)</f>
        <v>1.0952778000000001</v>
      </c>
      <c r="K369">
        <f>VLOOKUP($I369,Sheet2!$F$4:$G$16,2,FALSE)</f>
        <v>3</v>
      </c>
      <c r="L369">
        <f t="shared" si="42"/>
        <v>37.547638900000003</v>
      </c>
      <c r="M369">
        <f t="shared" si="43"/>
        <v>50.452361099999997</v>
      </c>
      <c r="N369">
        <f t="shared" si="44"/>
        <v>-12.904722199999995</v>
      </c>
      <c r="O369" t="str">
        <f t="shared" si="45"/>
        <v>KY06o_2010</v>
      </c>
      <c r="P369" t="str">
        <f t="shared" si="46"/>
        <v>06</v>
      </c>
      <c r="Q369">
        <f t="shared" si="47"/>
        <v>2010</v>
      </c>
      <c r="R369" t="str">
        <f t="shared" si="48"/>
        <v>o</v>
      </c>
    </row>
    <row r="370" spans="1:18" x14ac:dyDescent="0.3">
      <c r="A370" t="s">
        <v>2174</v>
      </c>
      <c r="B370">
        <v>6</v>
      </c>
      <c r="C370" t="s">
        <v>71</v>
      </c>
      <c r="D370">
        <v>503</v>
      </c>
      <c r="E370" t="s">
        <v>420</v>
      </c>
      <c r="F370" s="2">
        <v>40386</v>
      </c>
      <c r="G370">
        <v>32</v>
      </c>
      <c r="H370">
        <v>46</v>
      </c>
      <c r="I370" t="str">
        <f>IFERROR(VLOOKUP($C370,Sheet2!$A$2:$C$397,2,FALSE),"C")</f>
        <v>B</v>
      </c>
      <c r="J370">
        <f>IFERROR(VLOOKUP($C370,Sheet2!$A$2:$C$397,3,FALSE),0)</f>
        <v>1.0952778000000001</v>
      </c>
      <c r="K370">
        <f>VLOOKUP($I370,Sheet2!$F$4:$G$16,2,FALSE)</f>
        <v>3</v>
      </c>
      <c r="L370">
        <f t="shared" si="42"/>
        <v>32.547638900000003</v>
      </c>
      <c r="M370">
        <f t="shared" si="43"/>
        <v>45.452361099999997</v>
      </c>
      <c r="N370">
        <f t="shared" si="44"/>
        <v>-12.904722199999995</v>
      </c>
      <c r="O370" t="str">
        <f t="shared" si="45"/>
        <v>KY06o_2010</v>
      </c>
      <c r="P370" t="str">
        <f t="shared" si="46"/>
        <v>06</v>
      </c>
      <c r="Q370">
        <f t="shared" si="47"/>
        <v>2010</v>
      </c>
      <c r="R370" t="str">
        <f t="shared" si="48"/>
        <v>o</v>
      </c>
    </row>
    <row r="371" spans="1:18" x14ac:dyDescent="0.3">
      <c r="A371" t="s">
        <v>2137</v>
      </c>
      <c r="B371">
        <v>2</v>
      </c>
      <c r="C371" t="s">
        <v>296</v>
      </c>
      <c r="D371">
        <v>326</v>
      </c>
      <c r="E371" t="s">
        <v>420</v>
      </c>
      <c r="F371" s="2">
        <v>40479</v>
      </c>
      <c r="G371">
        <v>40</v>
      </c>
      <c r="H371">
        <v>44</v>
      </c>
      <c r="I371" t="str">
        <f>IFERROR(VLOOKUP($C371,Sheet2!$A$2:$C$397,2,FALSE),"C")</f>
        <v>C</v>
      </c>
      <c r="J371">
        <f>IFERROR(VLOOKUP($C371,Sheet2!$A$2:$C$397,3,FALSE),0)</f>
        <v>0.29799999999999999</v>
      </c>
      <c r="K371">
        <f>VLOOKUP($I371,Sheet2!$F$4:$G$16,2,FALSE)</f>
        <v>2</v>
      </c>
      <c r="L371">
        <f t="shared" si="42"/>
        <v>40.149000000000001</v>
      </c>
      <c r="M371">
        <f t="shared" si="43"/>
        <v>43.850999999999999</v>
      </c>
      <c r="N371">
        <f t="shared" si="44"/>
        <v>-3.7019999999999982</v>
      </c>
      <c r="O371" t="str">
        <f t="shared" si="45"/>
        <v>ME02o_2010</v>
      </c>
      <c r="P371" t="str">
        <f t="shared" si="46"/>
        <v>02</v>
      </c>
      <c r="Q371">
        <f t="shared" si="47"/>
        <v>2010</v>
      </c>
      <c r="R371" t="str">
        <f t="shared" si="48"/>
        <v>o</v>
      </c>
    </row>
    <row r="372" spans="1:18" x14ac:dyDescent="0.3">
      <c r="A372" t="s">
        <v>2137</v>
      </c>
      <c r="B372">
        <v>2</v>
      </c>
      <c r="C372" t="s">
        <v>296</v>
      </c>
      <c r="D372">
        <v>305</v>
      </c>
      <c r="E372" t="s">
        <v>420</v>
      </c>
      <c r="F372" s="2">
        <v>40468</v>
      </c>
      <c r="G372">
        <v>30</v>
      </c>
      <c r="H372">
        <v>49</v>
      </c>
      <c r="I372" t="str">
        <f>IFERROR(VLOOKUP($C372,Sheet2!$A$2:$C$397,2,FALSE),"C")</f>
        <v>C</v>
      </c>
      <c r="J372">
        <f>IFERROR(VLOOKUP($C372,Sheet2!$A$2:$C$397,3,FALSE),0)</f>
        <v>0.29799999999999999</v>
      </c>
      <c r="K372">
        <f>VLOOKUP($I372,Sheet2!$F$4:$G$16,2,FALSE)</f>
        <v>2</v>
      </c>
      <c r="L372">
        <f t="shared" si="42"/>
        <v>30.149000000000001</v>
      </c>
      <c r="M372">
        <f t="shared" si="43"/>
        <v>48.850999999999999</v>
      </c>
      <c r="N372">
        <f t="shared" si="44"/>
        <v>-18.701999999999998</v>
      </c>
      <c r="O372" t="str">
        <f t="shared" si="45"/>
        <v>ME02o_2010</v>
      </c>
      <c r="P372" t="str">
        <f t="shared" si="46"/>
        <v>02</v>
      </c>
      <c r="Q372">
        <f t="shared" si="47"/>
        <v>2010</v>
      </c>
      <c r="R372" t="str">
        <f t="shared" si="48"/>
        <v>o</v>
      </c>
    </row>
    <row r="373" spans="1:18" x14ac:dyDescent="0.3">
      <c r="A373" t="s">
        <v>2137</v>
      </c>
      <c r="B373">
        <v>2</v>
      </c>
      <c r="C373" t="s">
        <v>296</v>
      </c>
      <c r="D373">
        <v>300</v>
      </c>
      <c r="E373" t="s">
        <v>420</v>
      </c>
      <c r="F373" s="2">
        <v>40462</v>
      </c>
      <c r="G373">
        <v>30</v>
      </c>
      <c r="H373">
        <v>43</v>
      </c>
      <c r="I373" t="str">
        <f>IFERROR(VLOOKUP($C373,Sheet2!$A$2:$C$397,2,FALSE),"C")</f>
        <v>C</v>
      </c>
      <c r="J373">
        <f>IFERROR(VLOOKUP($C373,Sheet2!$A$2:$C$397,3,FALSE),0)</f>
        <v>0.29799999999999999</v>
      </c>
      <c r="K373">
        <f>VLOOKUP($I373,Sheet2!$F$4:$G$16,2,FALSE)</f>
        <v>2</v>
      </c>
      <c r="L373">
        <f t="shared" si="42"/>
        <v>30.149000000000001</v>
      </c>
      <c r="M373">
        <f t="shared" si="43"/>
        <v>42.850999999999999</v>
      </c>
      <c r="N373">
        <f t="shared" si="44"/>
        <v>-12.701999999999998</v>
      </c>
      <c r="O373" t="str">
        <f t="shared" si="45"/>
        <v>ME02o_2010</v>
      </c>
      <c r="P373" t="str">
        <f t="shared" si="46"/>
        <v>02</v>
      </c>
      <c r="Q373">
        <f t="shared" si="47"/>
        <v>2010</v>
      </c>
      <c r="R373" t="str">
        <f t="shared" si="48"/>
        <v>o</v>
      </c>
    </row>
    <row r="374" spans="1:18" x14ac:dyDescent="0.3">
      <c r="A374" t="s">
        <v>2137</v>
      </c>
      <c r="B374">
        <v>2</v>
      </c>
      <c r="C374" t="s">
        <v>296</v>
      </c>
      <c r="D374">
        <v>218</v>
      </c>
      <c r="E374" t="s">
        <v>420</v>
      </c>
      <c r="F374" s="2">
        <v>40448</v>
      </c>
      <c r="G374">
        <v>32</v>
      </c>
      <c r="H374">
        <v>44</v>
      </c>
      <c r="I374" t="str">
        <f>IFERROR(VLOOKUP($C374,Sheet2!$A$2:$C$397,2,FALSE),"C")</f>
        <v>C</v>
      </c>
      <c r="J374">
        <f>IFERROR(VLOOKUP($C374,Sheet2!$A$2:$C$397,3,FALSE),0)</f>
        <v>0.29799999999999999</v>
      </c>
      <c r="K374">
        <f>VLOOKUP($I374,Sheet2!$F$4:$G$16,2,FALSE)</f>
        <v>2</v>
      </c>
      <c r="L374">
        <f t="shared" si="42"/>
        <v>32.149000000000001</v>
      </c>
      <c r="M374">
        <f t="shared" si="43"/>
        <v>43.850999999999999</v>
      </c>
      <c r="N374">
        <f t="shared" si="44"/>
        <v>-11.701999999999998</v>
      </c>
      <c r="O374" t="str">
        <f t="shared" si="45"/>
        <v>ME02o_2010</v>
      </c>
      <c r="P374" t="str">
        <f t="shared" si="46"/>
        <v>02</v>
      </c>
      <c r="Q374">
        <f t="shared" si="47"/>
        <v>2010</v>
      </c>
      <c r="R374" t="str">
        <f t="shared" si="48"/>
        <v>o</v>
      </c>
    </row>
    <row r="375" spans="1:18" x14ac:dyDescent="0.3">
      <c r="A375" t="s">
        <v>2137</v>
      </c>
      <c r="B375">
        <v>2</v>
      </c>
      <c r="C375" t="s">
        <v>296</v>
      </c>
      <c r="D375">
        <v>287</v>
      </c>
      <c r="E375" t="s">
        <v>420</v>
      </c>
      <c r="F375" s="2">
        <v>40434</v>
      </c>
      <c r="G375">
        <v>28</v>
      </c>
      <c r="H375">
        <v>48</v>
      </c>
      <c r="I375" t="str">
        <f>IFERROR(VLOOKUP($C375,Sheet2!$A$2:$C$397,2,FALSE),"C")</f>
        <v>C</v>
      </c>
      <c r="J375">
        <f>IFERROR(VLOOKUP($C375,Sheet2!$A$2:$C$397,3,FALSE),0)</f>
        <v>0.29799999999999999</v>
      </c>
      <c r="K375">
        <f>VLOOKUP($I375,Sheet2!$F$4:$G$16,2,FALSE)</f>
        <v>2</v>
      </c>
      <c r="L375">
        <f t="shared" si="42"/>
        <v>28.149000000000001</v>
      </c>
      <c r="M375">
        <f t="shared" si="43"/>
        <v>47.850999999999999</v>
      </c>
      <c r="N375">
        <f t="shared" si="44"/>
        <v>-19.701999999999998</v>
      </c>
      <c r="O375" t="str">
        <f t="shared" si="45"/>
        <v>ME02o_2010</v>
      </c>
      <c r="P375" t="str">
        <f t="shared" si="46"/>
        <v>02</v>
      </c>
      <c r="Q375">
        <f t="shared" si="47"/>
        <v>2010</v>
      </c>
      <c r="R375" t="str">
        <f t="shared" si="48"/>
        <v>o</v>
      </c>
    </row>
    <row r="376" spans="1:18" x14ac:dyDescent="0.3">
      <c r="A376" t="s">
        <v>2137</v>
      </c>
      <c r="B376">
        <v>2</v>
      </c>
      <c r="C376" t="s">
        <v>14</v>
      </c>
      <c r="D376">
        <v>678</v>
      </c>
      <c r="E376" t="s">
        <v>420</v>
      </c>
      <c r="F376" s="2">
        <v>40427</v>
      </c>
      <c r="G376">
        <v>38</v>
      </c>
      <c r="H376">
        <v>45</v>
      </c>
      <c r="I376" t="str">
        <f>IFERROR(VLOOKUP($C376,Sheet2!$A$2:$C$397,2,FALSE),"C")</f>
        <v>B</v>
      </c>
      <c r="J376">
        <f>IFERROR(VLOOKUP($C376,Sheet2!$A$2:$C$397,3,FALSE),0)</f>
        <v>0.26406832000000002</v>
      </c>
      <c r="K376">
        <f>VLOOKUP($I376,Sheet2!$F$4:$G$16,2,FALSE)</f>
        <v>3</v>
      </c>
      <c r="L376">
        <f t="shared" si="42"/>
        <v>38.132034160000003</v>
      </c>
      <c r="M376">
        <f t="shared" si="43"/>
        <v>44.867965839999997</v>
      </c>
      <c r="N376">
        <f t="shared" si="44"/>
        <v>-6.7359316799999931</v>
      </c>
      <c r="O376" t="str">
        <f t="shared" si="45"/>
        <v>ME02o_2010</v>
      </c>
      <c r="P376" t="str">
        <f t="shared" si="46"/>
        <v>02</v>
      </c>
      <c r="Q376">
        <f t="shared" si="47"/>
        <v>2010</v>
      </c>
      <c r="R376" t="str">
        <f t="shared" si="48"/>
        <v>o</v>
      </c>
    </row>
    <row r="377" spans="1:18" x14ac:dyDescent="0.3">
      <c r="A377" t="s">
        <v>2142</v>
      </c>
      <c r="B377">
        <v>8</v>
      </c>
      <c r="C377" t="s">
        <v>358</v>
      </c>
      <c r="D377">
        <v>665</v>
      </c>
      <c r="E377" t="s">
        <v>420</v>
      </c>
      <c r="F377" s="2">
        <v>40479</v>
      </c>
      <c r="G377">
        <v>46</v>
      </c>
      <c r="H377">
        <v>47</v>
      </c>
      <c r="I377" t="str">
        <f>IFERROR(VLOOKUP($C377,Sheet2!$A$2:$C$397,2,FALSE),"C")</f>
        <v>A</v>
      </c>
      <c r="J377">
        <f>IFERROR(VLOOKUP($C377,Sheet2!$A$2:$C$397,3,FALSE),0)</f>
        <v>0.2</v>
      </c>
      <c r="K377">
        <f>VLOOKUP($I377,Sheet2!$F$4:$G$16,2,FALSE)</f>
        <v>4</v>
      </c>
      <c r="L377">
        <f t="shared" si="42"/>
        <v>46.1</v>
      </c>
      <c r="M377">
        <f t="shared" si="43"/>
        <v>46.9</v>
      </c>
      <c r="N377">
        <f t="shared" si="44"/>
        <v>-0.79999999999999716</v>
      </c>
      <c r="O377" t="str">
        <f t="shared" si="45"/>
        <v>MN08o_2010</v>
      </c>
      <c r="P377" t="str">
        <f t="shared" si="46"/>
        <v>08</v>
      </c>
      <c r="Q377">
        <f t="shared" si="47"/>
        <v>2010</v>
      </c>
      <c r="R377" t="str">
        <f t="shared" si="48"/>
        <v>o</v>
      </c>
    </row>
    <row r="378" spans="1:18" x14ac:dyDescent="0.3">
      <c r="A378" t="s">
        <v>2139</v>
      </c>
      <c r="B378">
        <v>2</v>
      </c>
      <c r="C378" t="s">
        <v>62</v>
      </c>
      <c r="D378">
        <v>451</v>
      </c>
      <c r="E378" t="s">
        <v>420</v>
      </c>
      <c r="F378" s="2">
        <v>40482</v>
      </c>
      <c r="G378">
        <v>40</v>
      </c>
      <c r="H378">
        <v>43</v>
      </c>
      <c r="I378" t="str">
        <f>IFERROR(VLOOKUP($C378,Sheet2!$A$2:$C$397,2,FALSE),"C")</f>
        <v>B</v>
      </c>
      <c r="J378">
        <f>IFERROR(VLOOKUP($C378,Sheet2!$A$2:$C$397,3,FALSE),0)</f>
        <v>2.7168800000000002</v>
      </c>
      <c r="K378">
        <f>VLOOKUP($I378,Sheet2!$F$4:$G$16,2,FALSE)</f>
        <v>3</v>
      </c>
      <c r="L378">
        <f t="shared" si="42"/>
        <v>41.358440000000002</v>
      </c>
      <c r="M378">
        <f t="shared" si="43"/>
        <v>41.641559999999998</v>
      </c>
      <c r="N378">
        <f t="shared" si="44"/>
        <v>-0.28311999999999671</v>
      </c>
      <c r="O378" t="str">
        <f t="shared" si="45"/>
        <v>NH02o_2010</v>
      </c>
      <c r="P378" t="str">
        <f t="shared" si="46"/>
        <v>02</v>
      </c>
      <c r="Q378">
        <f t="shared" si="47"/>
        <v>2010</v>
      </c>
      <c r="R378" t="str">
        <f t="shared" si="48"/>
        <v>o</v>
      </c>
    </row>
    <row r="379" spans="1:18" x14ac:dyDescent="0.3">
      <c r="A379" t="s">
        <v>2139</v>
      </c>
      <c r="B379">
        <v>2</v>
      </c>
      <c r="C379" t="s">
        <v>62</v>
      </c>
      <c r="D379">
        <v>363</v>
      </c>
      <c r="E379" t="s">
        <v>420</v>
      </c>
      <c r="F379" s="2">
        <v>40463</v>
      </c>
      <c r="G379">
        <v>36</v>
      </c>
      <c r="H379">
        <v>43</v>
      </c>
      <c r="I379" t="str">
        <f>IFERROR(VLOOKUP($C379,Sheet2!$A$2:$C$397,2,FALSE),"C")</f>
        <v>B</v>
      </c>
      <c r="J379">
        <f>IFERROR(VLOOKUP($C379,Sheet2!$A$2:$C$397,3,FALSE),0)</f>
        <v>2.7168800000000002</v>
      </c>
      <c r="K379">
        <f>VLOOKUP($I379,Sheet2!$F$4:$G$16,2,FALSE)</f>
        <v>3</v>
      </c>
      <c r="L379">
        <f t="shared" si="42"/>
        <v>37.358440000000002</v>
      </c>
      <c r="M379">
        <f t="shared" si="43"/>
        <v>41.641559999999998</v>
      </c>
      <c r="N379">
        <f t="shared" si="44"/>
        <v>-4.2831199999999967</v>
      </c>
      <c r="O379" t="str">
        <f t="shared" si="45"/>
        <v>NH02o_2010</v>
      </c>
      <c r="P379" t="str">
        <f t="shared" si="46"/>
        <v>02</v>
      </c>
      <c r="Q379">
        <f t="shared" si="47"/>
        <v>2010</v>
      </c>
      <c r="R379" t="str">
        <f t="shared" si="48"/>
        <v>o</v>
      </c>
    </row>
    <row r="380" spans="1:18" x14ac:dyDescent="0.3">
      <c r="A380" t="s">
        <v>2139</v>
      </c>
      <c r="B380">
        <v>2</v>
      </c>
      <c r="C380" t="s">
        <v>139</v>
      </c>
      <c r="D380">
        <v>407</v>
      </c>
      <c r="E380" t="s">
        <v>420</v>
      </c>
      <c r="F380" s="2">
        <v>40458</v>
      </c>
      <c r="G380">
        <v>45</v>
      </c>
      <c r="H380">
        <v>42</v>
      </c>
      <c r="I380" t="str">
        <f>IFERROR(VLOOKUP($C380,Sheet2!$A$2:$C$397,2,FALSE),"C")</f>
        <v>B-</v>
      </c>
      <c r="J380">
        <f>IFERROR(VLOOKUP($C380,Sheet2!$A$2:$C$397,3,FALSE),0)</f>
        <v>2.5287500000000001</v>
      </c>
      <c r="K380">
        <f>VLOOKUP($I380,Sheet2!$F$4:$G$16,2,FALSE)</f>
        <v>2.7</v>
      </c>
      <c r="L380">
        <f t="shared" si="42"/>
        <v>46.264375000000001</v>
      </c>
      <c r="M380">
        <f t="shared" si="43"/>
        <v>40.735624999999999</v>
      </c>
      <c r="N380">
        <f t="shared" si="44"/>
        <v>5.5287500000000023</v>
      </c>
      <c r="O380" t="str">
        <f t="shared" si="45"/>
        <v>NH02o_2010</v>
      </c>
      <c r="P380" t="str">
        <f t="shared" si="46"/>
        <v>02</v>
      </c>
      <c r="Q380">
        <f t="shared" si="47"/>
        <v>2010</v>
      </c>
      <c r="R380" t="str">
        <f t="shared" si="48"/>
        <v>o</v>
      </c>
    </row>
    <row r="381" spans="1:18" x14ac:dyDescent="0.3">
      <c r="A381" t="s">
        <v>2139</v>
      </c>
      <c r="B381">
        <v>2</v>
      </c>
      <c r="C381" t="s">
        <v>62</v>
      </c>
      <c r="D381">
        <v>220</v>
      </c>
      <c r="E381" t="s">
        <v>420</v>
      </c>
      <c r="F381" s="2">
        <v>40450</v>
      </c>
      <c r="G381">
        <v>43</v>
      </c>
      <c r="H381">
        <v>38</v>
      </c>
      <c r="I381" t="str">
        <f>IFERROR(VLOOKUP($C381,Sheet2!$A$2:$C$397,2,FALSE),"C")</f>
        <v>B</v>
      </c>
      <c r="J381">
        <f>IFERROR(VLOOKUP($C381,Sheet2!$A$2:$C$397,3,FALSE),0)</f>
        <v>2.7168800000000002</v>
      </c>
      <c r="K381">
        <f>VLOOKUP($I381,Sheet2!$F$4:$G$16,2,FALSE)</f>
        <v>3</v>
      </c>
      <c r="L381">
        <f t="shared" si="42"/>
        <v>44.358440000000002</v>
      </c>
      <c r="M381">
        <f t="shared" si="43"/>
        <v>36.641559999999998</v>
      </c>
      <c r="N381">
        <f t="shared" si="44"/>
        <v>7.7168800000000033</v>
      </c>
      <c r="O381" t="str">
        <f t="shared" si="45"/>
        <v>NH02o_2010</v>
      </c>
      <c r="P381" t="str">
        <f t="shared" si="46"/>
        <v>02</v>
      </c>
      <c r="Q381">
        <f t="shared" si="47"/>
        <v>2010</v>
      </c>
      <c r="R381" t="str">
        <f t="shared" si="48"/>
        <v>o</v>
      </c>
    </row>
    <row r="382" spans="1:18" x14ac:dyDescent="0.3">
      <c r="A382" t="s">
        <v>2139</v>
      </c>
      <c r="B382">
        <v>2</v>
      </c>
      <c r="C382" t="s">
        <v>169</v>
      </c>
      <c r="D382">
        <v>400</v>
      </c>
      <c r="E382" t="s">
        <v>420</v>
      </c>
      <c r="F382" s="2">
        <v>40447</v>
      </c>
      <c r="G382">
        <v>38</v>
      </c>
      <c r="H382">
        <v>36</v>
      </c>
      <c r="I382" t="str">
        <f>IFERROR(VLOOKUP($C382,Sheet2!$A$2:$C$397,2,FALSE),"C")</f>
        <v>C+</v>
      </c>
      <c r="J382">
        <f>IFERROR(VLOOKUP($C382,Sheet2!$A$2:$C$397,3,FALSE),0)</f>
        <v>-0.22110092000000001</v>
      </c>
      <c r="K382">
        <f>VLOOKUP($I382,Sheet2!$F$4:$G$16,2,FALSE)</f>
        <v>2.2999999999999998</v>
      </c>
      <c r="L382">
        <f t="shared" si="42"/>
        <v>37.889449540000001</v>
      </c>
      <c r="M382">
        <f t="shared" si="43"/>
        <v>36.110550459999999</v>
      </c>
      <c r="N382">
        <f t="shared" si="44"/>
        <v>1.7788990800000022</v>
      </c>
      <c r="O382" t="str">
        <f t="shared" si="45"/>
        <v>NH02o_2010</v>
      </c>
      <c r="P382" t="str">
        <f t="shared" si="46"/>
        <v>02</v>
      </c>
      <c r="Q382">
        <f t="shared" si="47"/>
        <v>2010</v>
      </c>
      <c r="R382" t="str">
        <f t="shared" si="48"/>
        <v>o</v>
      </c>
    </row>
    <row r="383" spans="1:18" x14ac:dyDescent="0.3">
      <c r="A383" t="s">
        <v>2139</v>
      </c>
      <c r="B383">
        <v>2</v>
      </c>
      <c r="C383" t="s">
        <v>62</v>
      </c>
      <c r="D383">
        <v>231</v>
      </c>
      <c r="E383" t="s">
        <v>420</v>
      </c>
      <c r="F383" s="2">
        <v>40289</v>
      </c>
      <c r="G383">
        <v>42</v>
      </c>
      <c r="H383">
        <v>30</v>
      </c>
      <c r="I383" t="str">
        <f>IFERROR(VLOOKUP($C383,Sheet2!$A$2:$C$397,2,FALSE),"C")</f>
        <v>B</v>
      </c>
      <c r="J383">
        <f>IFERROR(VLOOKUP($C383,Sheet2!$A$2:$C$397,3,FALSE),0)</f>
        <v>2.7168800000000002</v>
      </c>
      <c r="K383">
        <f>VLOOKUP($I383,Sheet2!$F$4:$G$16,2,FALSE)</f>
        <v>3</v>
      </c>
      <c r="L383">
        <f t="shared" si="42"/>
        <v>43.358440000000002</v>
      </c>
      <c r="M383">
        <f t="shared" si="43"/>
        <v>28.641559999999998</v>
      </c>
      <c r="N383">
        <f t="shared" si="44"/>
        <v>14.716880000000003</v>
      </c>
      <c r="O383" t="str">
        <f t="shared" si="45"/>
        <v>NH02o_2010</v>
      </c>
      <c r="P383" t="str">
        <f t="shared" si="46"/>
        <v>02</v>
      </c>
      <c r="Q383">
        <f t="shared" si="47"/>
        <v>2010</v>
      </c>
      <c r="R383" t="str">
        <f t="shared" si="48"/>
        <v>o</v>
      </c>
    </row>
    <row r="384" spans="1:18" x14ac:dyDescent="0.3">
      <c r="A384" t="s">
        <v>2139</v>
      </c>
      <c r="B384">
        <v>2</v>
      </c>
      <c r="C384" t="s">
        <v>62</v>
      </c>
      <c r="D384">
        <v>174</v>
      </c>
      <c r="E384" t="s">
        <v>420</v>
      </c>
      <c r="F384" s="2">
        <v>40212</v>
      </c>
      <c r="G384">
        <v>39</v>
      </c>
      <c r="H384">
        <v>28</v>
      </c>
      <c r="I384" t="str">
        <f>IFERROR(VLOOKUP($C384,Sheet2!$A$2:$C$397,2,FALSE),"C")</f>
        <v>B</v>
      </c>
      <c r="J384">
        <f>IFERROR(VLOOKUP($C384,Sheet2!$A$2:$C$397,3,FALSE),0)</f>
        <v>2.7168800000000002</v>
      </c>
      <c r="K384">
        <f>VLOOKUP($I384,Sheet2!$F$4:$G$16,2,FALSE)</f>
        <v>3</v>
      </c>
      <c r="L384">
        <f t="shared" si="42"/>
        <v>40.358440000000002</v>
      </c>
      <c r="M384">
        <f t="shared" si="43"/>
        <v>26.641559999999998</v>
      </c>
      <c r="N384">
        <f t="shared" si="44"/>
        <v>13.716880000000003</v>
      </c>
      <c r="O384" t="str">
        <f t="shared" si="45"/>
        <v>NH02o_2010</v>
      </c>
      <c r="P384" t="str">
        <f t="shared" si="46"/>
        <v>02</v>
      </c>
      <c r="Q384">
        <f t="shared" si="47"/>
        <v>2010</v>
      </c>
      <c r="R384" t="str">
        <f t="shared" si="48"/>
        <v>o</v>
      </c>
    </row>
    <row r="385" spans="1:18" x14ac:dyDescent="0.3">
      <c r="A385" t="s">
        <v>2139</v>
      </c>
      <c r="B385">
        <v>2</v>
      </c>
      <c r="C385" t="s">
        <v>62</v>
      </c>
      <c r="D385">
        <v>197</v>
      </c>
      <c r="E385" t="s">
        <v>420</v>
      </c>
      <c r="F385" s="2">
        <v>40386</v>
      </c>
      <c r="G385">
        <v>47</v>
      </c>
      <c r="H385">
        <v>29</v>
      </c>
      <c r="I385" t="str">
        <f>IFERROR(VLOOKUP($C385,Sheet2!$A$2:$C$397,2,FALSE),"C")</f>
        <v>B</v>
      </c>
      <c r="J385">
        <f>IFERROR(VLOOKUP($C385,Sheet2!$A$2:$C$397,3,FALSE),0)</f>
        <v>2.7168800000000002</v>
      </c>
      <c r="K385">
        <f>VLOOKUP($I385,Sheet2!$F$4:$G$16,2,FALSE)</f>
        <v>3</v>
      </c>
      <c r="L385">
        <f t="shared" si="42"/>
        <v>48.358440000000002</v>
      </c>
      <c r="M385">
        <f t="shared" si="43"/>
        <v>27.641559999999998</v>
      </c>
      <c r="N385">
        <f t="shared" si="44"/>
        <v>20.716880000000003</v>
      </c>
      <c r="O385" t="str">
        <f t="shared" si="45"/>
        <v>NH02o_2010</v>
      </c>
      <c r="P385" t="str">
        <f t="shared" si="46"/>
        <v>02</v>
      </c>
      <c r="Q385">
        <f t="shared" si="47"/>
        <v>2010</v>
      </c>
      <c r="R385" t="str">
        <f t="shared" si="48"/>
        <v>o</v>
      </c>
    </row>
    <row r="386" spans="1:18" x14ac:dyDescent="0.3">
      <c r="A386" t="s">
        <v>2169</v>
      </c>
      <c r="B386">
        <v>12</v>
      </c>
      <c r="C386" t="s">
        <v>203</v>
      </c>
      <c r="D386">
        <v>400</v>
      </c>
      <c r="E386" t="s">
        <v>420</v>
      </c>
      <c r="F386" s="2">
        <v>40461</v>
      </c>
      <c r="G386">
        <v>36</v>
      </c>
      <c r="H386">
        <v>43</v>
      </c>
      <c r="I386" t="str">
        <f>IFERROR(VLOOKUP($C386,Sheet2!$A$2:$C$397,2,FALSE),"C")</f>
        <v>C+</v>
      </c>
      <c r="J386">
        <f>IFERROR(VLOOKUP($C386,Sheet2!$A$2:$C$397,3,FALSE),0)</f>
        <v>2.5</v>
      </c>
      <c r="K386">
        <f>VLOOKUP($I386,Sheet2!$F$4:$G$16,2,FALSE)</f>
        <v>2.2999999999999998</v>
      </c>
      <c r="L386">
        <f t="shared" si="42"/>
        <v>37.25</v>
      </c>
      <c r="M386">
        <f t="shared" si="43"/>
        <v>41.75</v>
      </c>
      <c r="N386">
        <f t="shared" si="44"/>
        <v>-4.5</v>
      </c>
      <c r="O386" t="str">
        <f t="shared" si="45"/>
        <v>PA12o_2010</v>
      </c>
      <c r="P386" t="str">
        <f t="shared" si="46"/>
        <v>12</v>
      </c>
      <c r="Q386">
        <f t="shared" si="47"/>
        <v>2010</v>
      </c>
      <c r="R386" t="str">
        <f t="shared" si="48"/>
        <v>o</v>
      </c>
    </row>
    <row r="387" spans="1:18" x14ac:dyDescent="0.3">
      <c r="A387" t="s">
        <v>2156</v>
      </c>
      <c r="B387">
        <v>1</v>
      </c>
      <c r="C387" t="s">
        <v>2185</v>
      </c>
      <c r="D387">
        <v>486</v>
      </c>
      <c r="E387" t="s">
        <v>420</v>
      </c>
      <c r="F387" s="2">
        <v>40476</v>
      </c>
      <c r="G387">
        <v>40</v>
      </c>
      <c r="H387">
        <v>42</v>
      </c>
      <c r="I387" t="str">
        <f>IFERROR(VLOOKUP($C387,Sheet2!$A$2:$C$397,2,FALSE),"C")</f>
        <v>C</v>
      </c>
      <c r="J387">
        <f>IFERROR(VLOOKUP($C387,Sheet2!$A$2:$C$397,3,FALSE),0)</f>
        <v>0</v>
      </c>
      <c r="K387">
        <f>VLOOKUP($I387,Sheet2!$F$4:$G$16,2,FALSE)</f>
        <v>2</v>
      </c>
      <c r="L387">
        <f t="shared" si="42"/>
        <v>40</v>
      </c>
      <c r="M387">
        <f t="shared" si="43"/>
        <v>42</v>
      </c>
      <c r="N387">
        <f t="shared" si="44"/>
        <v>-2</v>
      </c>
      <c r="O387" t="str">
        <f t="shared" si="45"/>
        <v>RI01o_2010</v>
      </c>
      <c r="P387" t="str">
        <f t="shared" si="46"/>
        <v>01</v>
      </c>
      <c r="Q387">
        <f t="shared" si="47"/>
        <v>2010</v>
      </c>
      <c r="R387" t="str">
        <f t="shared" si="48"/>
        <v>o</v>
      </c>
    </row>
    <row r="388" spans="1:18" x14ac:dyDescent="0.3">
      <c r="A388" t="s">
        <v>2156</v>
      </c>
      <c r="B388">
        <v>1</v>
      </c>
      <c r="C388" t="s">
        <v>390</v>
      </c>
      <c r="D388">
        <v>250</v>
      </c>
      <c r="E388" t="s">
        <v>420</v>
      </c>
      <c r="F388" s="2">
        <v>40476</v>
      </c>
      <c r="G388">
        <v>42</v>
      </c>
      <c r="H388">
        <v>48</v>
      </c>
      <c r="I388" t="str">
        <f>IFERROR(VLOOKUP($C388,Sheet2!$A$2:$C$397,2,FALSE),"C")</f>
        <v>B+</v>
      </c>
      <c r="J388">
        <f>IFERROR(VLOOKUP($C388,Sheet2!$A$2:$C$397,3,FALSE),0)</f>
        <v>-0.29023255999999997</v>
      </c>
      <c r="K388">
        <f>VLOOKUP($I388,Sheet2!$F$4:$G$16,2,FALSE)</f>
        <v>3.3</v>
      </c>
      <c r="L388">
        <f t="shared" si="42"/>
        <v>41.854883719999997</v>
      </c>
      <c r="M388">
        <f t="shared" si="43"/>
        <v>48.145116280000003</v>
      </c>
      <c r="N388">
        <f t="shared" si="44"/>
        <v>-6.2902325600000069</v>
      </c>
      <c r="O388" t="str">
        <f t="shared" si="45"/>
        <v>RI01o_2010</v>
      </c>
      <c r="P388" t="str">
        <f t="shared" si="46"/>
        <v>01</v>
      </c>
      <c r="Q388">
        <f t="shared" si="47"/>
        <v>2010</v>
      </c>
      <c r="R388" t="str">
        <f t="shared" si="48"/>
        <v>o</v>
      </c>
    </row>
    <row r="389" spans="1:18" x14ac:dyDescent="0.3">
      <c r="A389" t="s">
        <v>2156</v>
      </c>
      <c r="B389">
        <v>1</v>
      </c>
      <c r="C389" t="s">
        <v>2185</v>
      </c>
      <c r="D389">
        <v>405</v>
      </c>
      <c r="E389" t="s">
        <v>420</v>
      </c>
      <c r="F389" s="2">
        <v>40457</v>
      </c>
      <c r="G389">
        <v>36</v>
      </c>
      <c r="H389">
        <v>47</v>
      </c>
      <c r="I389" t="str">
        <f>IFERROR(VLOOKUP($C389,Sheet2!$A$2:$C$397,2,FALSE),"C")</f>
        <v>C</v>
      </c>
      <c r="J389">
        <f>IFERROR(VLOOKUP($C389,Sheet2!$A$2:$C$397,3,FALSE),0)</f>
        <v>0</v>
      </c>
      <c r="K389">
        <f>VLOOKUP($I389,Sheet2!$F$4:$G$16,2,FALSE)</f>
        <v>2</v>
      </c>
      <c r="L389">
        <f t="shared" ref="L389:L452" si="49">G389+(J389/2)</f>
        <v>36</v>
      </c>
      <c r="M389">
        <f t="shared" ref="M389:M452" si="50">H389-(J389/2)</f>
        <v>47</v>
      </c>
      <c r="N389">
        <f t="shared" ref="N389:N452" si="51">L389-M389</f>
        <v>-11</v>
      </c>
      <c r="O389" t="str">
        <f t="shared" ref="O389:O452" si="52">A389&amp;P389&amp;R389&amp;"_"&amp;Q389</f>
        <v>RI01o_2010</v>
      </c>
      <c r="P389" t="str">
        <f t="shared" ref="P389:P452" si="53">TEXT(B389,"00")</f>
        <v>01</v>
      </c>
      <c r="Q389">
        <f t="shared" ref="Q389:Q452" si="54">YEAR(F389)</f>
        <v>2010</v>
      </c>
      <c r="R389" t="str">
        <f t="shared" ref="R389:R452" si="55">IF(AND(OR(Q389=2014,Q389=2012),OR(A389="NC",A389="FL")),"r",IF(AND(OR(Q389=2014,Q389=2012),OR(A389="PA")),"r",IF(Q389&lt;=2010,"o","")))</f>
        <v>o</v>
      </c>
    </row>
    <row r="390" spans="1:18" x14ac:dyDescent="0.3">
      <c r="A390" t="s">
        <v>2156</v>
      </c>
      <c r="B390">
        <v>1</v>
      </c>
      <c r="C390" t="s">
        <v>319</v>
      </c>
      <c r="D390">
        <v>289</v>
      </c>
      <c r="E390" t="s">
        <v>431</v>
      </c>
      <c r="F390" s="2">
        <v>40450</v>
      </c>
      <c r="G390">
        <v>21</v>
      </c>
      <c r="H390">
        <v>39</v>
      </c>
      <c r="I390" t="str">
        <f>IFERROR(VLOOKUP($C390,Sheet2!$A$2:$C$397,2,FALSE),"C")</f>
        <v>C-</v>
      </c>
      <c r="J390">
        <f>IFERROR(VLOOKUP($C390,Sheet2!$A$2:$C$397,3,FALSE),0)</f>
        <v>-0.40756756999999999</v>
      </c>
      <c r="K390">
        <f>VLOOKUP($I390,Sheet2!$F$4:$G$16,2,FALSE)</f>
        <v>1.7</v>
      </c>
      <c r="L390">
        <f t="shared" si="49"/>
        <v>20.796216215000001</v>
      </c>
      <c r="M390">
        <f t="shared" si="50"/>
        <v>39.203783784999999</v>
      </c>
      <c r="N390">
        <f t="shared" si="51"/>
        <v>-18.407567569999998</v>
      </c>
      <c r="O390" t="str">
        <f t="shared" si="52"/>
        <v>RI01o_2010</v>
      </c>
      <c r="P390" t="str">
        <f t="shared" si="53"/>
        <v>01</v>
      </c>
      <c r="Q390">
        <f t="shared" si="54"/>
        <v>2010</v>
      </c>
      <c r="R390" t="str">
        <f t="shared" si="55"/>
        <v>o</v>
      </c>
    </row>
    <row r="391" spans="1:18" x14ac:dyDescent="0.3">
      <c r="A391" t="s">
        <v>2156</v>
      </c>
      <c r="B391">
        <v>1</v>
      </c>
      <c r="C391" t="s">
        <v>390</v>
      </c>
      <c r="D391">
        <v>250</v>
      </c>
      <c r="E391" t="s">
        <v>420</v>
      </c>
      <c r="F391" s="2">
        <v>40447</v>
      </c>
      <c r="G391">
        <v>29</v>
      </c>
      <c r="H391">
        <v>48</v>
      </c>
      <c r="I391" t="str">
        <f>IFERROR(VLOOKUP($C391,Sheet2!$A$2:$C$397,2,FALSE),"C")</f>
        <v>B+</v>
      </c>
      <c r="J391">
        <f>IFERROR(VLOOKUP($C391,Sheet2!$A$2:$C$397,3,FALSE),0)</f>
        <v>-0.29023255999999997</v>
      </c>
      <c r="K391">
        <f>VLOOKUP($I391,Sheet2!$F$4:$G$16,2,FALSE)</f>
        <v>3.3</v>
      </c>
      <c r="L391">
        <f t="shared" si="49"/>
        <v>28.85488372</v>
      </c>
      <c r="M391">
        <f t="shared" si="50"/>
        <v>48.145116280000003</v>
      </c>
      <c r="N391">
        <f t="shared" si="51"/>
        <v>-19.290232560000003</v>
      </c>
      <c r="O391" t="str">
        <f t="shared" si="52"/>
        <v>RI01o_2010</v>
      </c>
      <c r="P391" t="str">
        <f t="shared" si="53"/>
        <v>01</v>
      </c>
      <c r="Q391">
        <f t="shared" si="54"/>
        <v>2010</v>
      </c>
      <c r="R391" t="str">
        <f t="shared" si="55"/>
        <v>o</v>
      </c>
    </row>
    <row r="392" spans="1:18" x14ac:dyDescent="0.3">
      <c r="A392" t="s">
        <v>2156</v>
      </c>
      <c r="B392">
        <v>1</v>
      </c>
      <c r="C392" t="s">
        <v>2185</v>
      </c>
      <c r="D392">
        <v>402</v>
      </c>
      <c r="E392" t="s">
        <v>420</v>
      </c>
      <c r="F392" s="2">
        <v>40438</v>
      </c>
      <c r="G392">
        <v>26</v>
      </c>
      <c r="H392">
        <v>49</v>
      </c>
      <c r="I392" t="str">
        <f>IFERROR(VLOOKUP($C392,Sheet2!$A$2:$C$397,2,FALSE),"C")</f>
        <v>C</v>
      </c>
      <c r="J392">
        <f>IFERROR(VLOOKUP($C392,Sheet2!$A$2:$C$397,3,FALSE),0)</f>
        <v>0</v>
      </c>
      <c r="K392">
        <f>VLOOKUP($I392,Sheet2!$F$4:$G$16,2,FALSE)</f>
        <v>2</v>
      </c>
      <c r="L392">
        <f t="shared" si="49"/>
        <v>26</v>
      </c>
      <c r="M392">
        <f t="shared" si="50"/>
        <v>49</v>
      </c>
      <c r="N392">
        <f t="shared" si="51"/>
        <v>-23</v>
      </c>
      <c r="O392" t="str">
        <f t="shared" si="52"/>
        <v>RI01o_2010</v>
      </c>
      <c r="P392" t="str">
        <f t="shared" si="53"/>
        <v>01</v>
      </c>
      <c r="Q392">
        <f t="shared" si="54"/>
        <v>2010</v>
      </c>
      <c r="R392" t="str">
        <f t="shared" si="55"/>
        <v>o</v>
      </c>
    </row>
    <row r="393" spans="1:18" x14ac:dyDescent="0.3">
      <c r="A393" t="s">
        <v>2154</v>
      </c>
      <c r="B393">
        <v>3</v>
      </c>
      <c r="C393" t="s">
        <v>358</v>
      </c>
      <c r="D393">
        <v>640</v>
      </c>
      <c r="E393" t="s">
        <v>420</v>
      </c>
      <c r="F393" s="2">
        <v>40477</v>
      </c>
      <c r="G393">
        <v>50</v>
      </c>
      <c r="H393">
        <v>46</v>
      </c>
      <c r="I393" t="str">
        <f>IFERROR(VLOOKUP($C393,Sheet2!$A$2:$C$397,2,FALSE),"C")</f>
        <v>A</v>
      </c>
      <c r="J393">
        <f>IFERROR(VLOOKUP($C393,Sheet2!$A$2:$C$397,3,FALSE),0)</f>
        <v>0.2</v>
      </c>
      <c r="K393">
        <f>VLOOKUP($I393,Sheet2!$F$4:$G$16,2,FALSE)</f>
        <v>4</v>
      </c>
      <c r="L393">
        <f t="shared" si="49"/>
        <v>50.1</v>
      </c>
      <c r="M393">
        <f t="shared" si="50"/>
        <v>45.9</v>
      </c>
      <c r="N393">
        <f t="shared" si="51"/>
        <v>4.2000000000000028</v>
      </c>
      <c r="O393" t="str">
        <f t="shared" si="52"/>
        <v>WA03o_2010</v>
      </c>
      <c r="P393" t="str">
        <f t="shared" si="53"/>
        <v>03</v>
      </c>
      <c r="Q393">
        <f t="shared" si="54"/>
        <v>2010</v>
      </c>
      <c r="R393" t="str">
        <f t="shared" si="55"/>
        <v>o</v>
      </c>
    </row>
    <row r="394" spans="1:18" x14ac:dyDescent="0.3">
      <c r="A394" t="s">
        <v>2154</v>
      </c>
      <c r="B394">
        <v>3</v>
      </c>
      <c r="C394" t="s">
        <v>358</v>
      </c>
      <c r="D394">
        <v>579</v>
      </c>
      <c r="E394" t="s">
        <v>420</v>
      </c>
      <c r="F394" s="2">
        <v>40463</v>
      </c>
      <c r="G394">
        <v>53</v>
      </c>
      <c r="H394">
        <v>42</v>
      </c>
      <c r="I394" t="str">
        <f>IFERROR(VLOOKUP($C394,Sheet2!$A$2:$C$397,2,FALSE),"C")</f>
        <v>A</v>
      </c>
      <c r="J394">
        <f>IFERROR(VLOOKUP($C394,Sheet2!$A$2:$C$397,3,FALSE),0)</f>
        <v>0.2</v>
      </c>
      <c r="K394">
        <f>VLOOKUP($I394,Sheet2!$F$4:$G$16,2,FALSE)</f>
        <v>4</v>
      </c>
      <c r="L394">
        <f t="shared" si="49"/>
        <v>53.1</v>
      </c>
      <c r="M394">
        <f t="shared" si="50"/>
        <v>41.9</v>
      </c>
      <c r="N394">
        <f t="shared" si="51"/>
        <v>11.200000000000003</v>
      </c>
      <c r="O394" t="str">
        <f t="shared" si="52"/>
        <v>WA03o_2010</v>
      </c>
      <c r="P394" t="str">
        <f t="shared" si="53"/>
        <v>03</v>
      </c>
      <c r="Q394">
        <f t="shared" si="54"/>
        <v>2010</v>
      </c>
      <c r="R394" t="str">
        <f t="shared" si="55"/>
        <v>o</v>
      </c>
    </row>
    <row r="395" spans="1:18" x14ac:dyDescent="0.3">
      <c r="A395" t="s">
        <v>2154</v>
      </c>
      <c r="B395">
        <v>3</v>
      </c>
      <c r="C395" t="s">
        <v>139</v>
      </c>
      <c r="D395">
        <v>400</v>
      </c>
      <c r="E395" t="s">
        <v>420</v>
      </c>
      <c r="F395" s="2">
        <v>40458</v>
      </c>
      <c r="G395">
        <v>42</v>
      </c>
      <c r="H395">
        <v>40</v>
      </c>
      <c r="I395" t="str">
        <f>IFERROR(VLOOKUP($C395,Sheet2!$A$2:$C$397,2,FALSE),"C")</f>
        <v>B-</v>
      </c>
      <c r="J395">
        <f>IFERROR(VLOOKUP($C395,Sheet2!$A$2:$C$397,3,FALSE),0)</f>
        <v>2.5287500000000001</v>
      </c>
      <c r="K395">
        <f>VLOOKUP($I395,Sheet2!$F$4:$G$16,2,FALSE)</f>
        <v>2.7</v>
      </c>
      <c r="L395">
        <f t="shared" si="49"/>
        <v>43.264375000000001</v>
      </c>
      <c r="M395">
        <f t="shared" si="50"/>
        <v>38.735624999999999</v>
      </c>
      <c r="N395">
        <f t="shared" si="51"/>
        <v>4.5287500000000023</v>
      </c>
      <c r="O395" t="str">
        <f t="shared" si="52"/>
        <v>WA03o_2010</v>
      </c>
      <c r="P395" t="str">
        <f t="shared" si="53"/>
        <v>03</v>
      </c>
      <c r="Q395">
        <f t="shared" si="54"/>
        <v>2010</v>
      </c>
      <c r="R395" t="str">
        <f t="shared" si="55"/>
        <v>o</v>
      </c>
    </row>
    <row r="396" spans="1:18" x14ac:dyDescent="0.3">
      <c r="A396" t="s">
        <v>2154</v>
      </c>
      <c r="B396">
        <v>3</v>
      </c>
      <c r="C396" t="s">
        <v>358</v>
      </c>
      <c r="D396">
        <v>552</v>
      </c>
      <c r="E396" t="s">
        <v>420</v>
      </c>
      <c r="F396" s="2">
        <v>40435</v>
      </c>
      <c r="G396">
        <v>52</v>
      </c>
      <c r="H396">
        <v>43</v>
      </c>
      <c r="I396" t="str">
        <f>IFERROR(VLOOKUP($C396,Sheet2!$A$2:$C$397,2,FALSE),"C")</f>
        <v>A</v>
      </c>
      <c r="J396">
        <f>IFERROR(VLOOKUP($C396,Sheet2!$A$2:$C$397,3,FALSE),0)</f>
        <v>0.2</v>
      </c>
      <c r="K396">
        <f>VLOOKUP($I396,Sheet2!$F$4:$G$16,2,FALSE)</f>
        <v>4</v>
      </c>
      <c r="L396">
        <f t="shared" si="49"/>
        <v>52.1</v>
      </c>
      <c r="M396">
        <f t="shared" si="50"/>
        <v>42.9</v>
      </c>
      <c r="N396">
        <f t="shared" si="51"/>
        <v>9.2000000000000028</v>
      </c>
      <c r="O396" t="str">
        <f t="shared" si="52"/>
        <v>WA03o_2010</v>
      </c>
      <c r="P396" t="str">
        <f t="shared" si="53"/>
        <v>03</v>
      </c>
      <c r="Q396">
        <f t="shared" si="54"/>
        <v>2010</v>
      </c>
      <c r="R396" t="str">
        <f t="shared" si="55"/>
        <v>o</v>
      </c>
    </row>
    <row r="397" spans="1:18" x14ac:dyDescent="0.3">
      <c r="A397" t="s">
        <v>2154</v>
      </c>
      <c r="B397">
        <v>3</v>
      </c>
      <c r="C397" t="s">
        <v>358</v>
      </c>
      <c r="D397">
        <v>562</v>
      </c>
      <c r="E397" t="s">
        <v>420</v>
      </c>
      <c r="F397" s="2">
        <v>40414</v>
      </c>
      <c r="G397">
        <v>54</v>
      </c>
      <c r="H397">
        <v>41</v>
      </c>
      <c r="I397" t="str">
        <f>IFERROR(VLOOKUP($C397,Sheet2!$A$2:$C$397,2,FALSE),"C")</f>
        <v>A</v>
      </c>
      <c r="J397">
        <f>IFERROR(VLOOKUP($C397,Sheet2!$A$2:$C$397,3,FALSE),0)</f>
        <v>0.2</v>
      </c>
      <c r="K397">
        <f>VLOOKUP($I397,Sheet2!$F$4:$G$16,2,FALSE)</f>
        <v>4</v>
      </c>
      <c r="L397">
        <f t="shared" si="49"/>
        <v>54.1</v>
      </c>
      <c r="M397">
        <f t="shared" si="50"/>
        <v>40.9</v>
      </c>
      <c r="N397">
        <f t="shared" si="51"/>
        <v>13.200000000000003</v>
      </c>
      <c r="O397" t="str">
        <f t="shared" si="52"/>
        <v>WA03o_2010</v>
      </c>
      <c r="P397" t="str">
        <f t="shared" si="53"/>
        <v>03</v>
      </c>
      <c r="Q397">
        <f t="shared" si="54"/>
        <v>2010</v>
      </c>
      <c r="R397" t="str">
        <f t="shared" si="55"/>
        <v>o</v>
      </c>
    </row>
    <row r="398" spans="1:18" x14ac:dyDescent="0.3">
      <c r="A398" t="s">
        <v>2173</v>
      </c>
      <c r="B398">
        <v>1</v>
      </c>
      <c r="C398" t="s">
        <v>139</v>
      </c>
      <c r="D398">
        <v>405</v>
      </c>
      <c r="E398" t="s">
        <v>420</v>
      </c>
      <c r="F398" s="2">
        <v>40458</v>
      </c>
      <c r="G398">
        <v>39</v>
      </c>
      <c r="H398">
        <v>42</v>
      </c>
      <c r="I398" t="str">
        <f>IFERROR(VLOOKUP($C398,Sheet2!$A$2:$C$397,2,FALSE),"C")</f>
        <v>B-</v>
      </c>
      <c r="J398">
        <f>IFERROR(VLOOKUP($C398,Sheet2!$A$2:$C$397,3,FALSE),0)</f>
        <v>2.5287500000000001</v>
      </c>
      <c r="K398">
        <f>VLOOKUP($I398,Sheet2!$F$4:$G$16,2,FALSE)</f>
        <v>2.7</v>
      </c>
      <c r="L398">
        <f t="shared" si="49"/>
        <v>40.264375000000001</v>
      </c>
      <c r="M398">
        <f t="shared" si="50"/>
        <v>40.735624999999999</v>
      </c>
      <c r="N398">
        <f t="shared" si="51"/>
        <v>-0.47124999999999773</v>
      </c>
      <c r="O398" t="str">
        <f t="shared" si="52"/>
        <v>WV01o_2010</v>
      </c>
      <c r="P398" t="str">
        <f t="shared" si="53"/>
        <v>01</v>
      </c>
      <c r="Q398">
        <f t="shared" si="54"/>
        <v>2010</v>
      </c>
      <c r="R398" t="str">
        <f t="shared" si="55"/>
        <v>o</v>
      </c>
    </row>
    <row r="399" spans="1:18" x14ac:dyDescent="0.3">
      <c r="A399" t="s">
        <v>2140</v>
      </c>
      <c r="B399">
        <v>1</v>
      </c>
      <c r="C399" t="s">
        <v>2167</v>
      </c>
      <c r="D399">
        <v>436</v>
      </c>
      <c r="E399" t="s">
        <v>420</v>
      </c>
      <c r="F399" s="2">
        <v>40465</v>
      </c>
      <c r="G399">
        <v>42</v>
      </c>
      <c r="H399">
        <v>34</v>
      </c>
      <c r="I399" t="str">
        <f>IFERROR(VLOOKUP($C399,Sheet2!$A$2:$C$397,2,FALSE),"C")</f>
        <v>C</v>
      </c>
      <c r="J399">
        <f>IFERROR(VLOOKUP($C399,Sheet2!$A$2:$C$397,3,FALSE),0)</f>
        <v>0</v>
      </c>
      <c r="K399">
        <f>VLOOKUP($I399,Sheet2!$F$4:$G$16,2,FALSE)</f>
        <v>2</v>
      </c>
      <c r="L399">
        <f t="shared" si="49"/>
        <v>42</v>
      </c>
      <c r="M399">
        <f t="shared" si="50"/>
        <v>34</v>
      </c>
      <c r="N399">
        <f t="shared" si="51"/>
        <v>8</v>
      </c>
      <c r="O399" t="str">
        <f t="shared" si="52"/>
        <v>AR01o_2010</v>
      </c>
      <c r="P399" t="str">
        <f t="shared" si="53"/>
        <v>01</v>
      </c>
      <c r="Q399">
        <f t="shared" si="54"/>
        <v>2010</v>
      </c>
      <c r="R399" t="str">
        <f t="shared" si="55"/>
        <v>o</v>
      </c>
    </row>
    <row r="400" spans="1:18" x14ac:dyDescent="0.3">
      <c r="A400" t="s">
        <v>2140</v>
      </c>
      <c r="B400">
        <v>1</v>
      </c>
      <c r="C400" t="s">
        <v>139</v>
      </c>
      <c r="D400">
        <v>409</v>
      </c>
      <c r="E400" t="s">
        <v>420</v>
      </c>
      <c r="F400" s="2">
        <v>40458</v>
      </c>
      <c r="G400">
        <v>46</v>
      </c>
      <c r="H400">
        <v>34</v>
      </c>
      <c r="I400" t="str">
        <f>IFERROR(VLOOKUP($C400,Sheet2!$A$2:$C$397,2,FALSE),"C")</f>
        <v>B-</v>
      </c>
      <c r="J400">
        <f>IFERROR(VLOOKUP($C400,Sheet2!$A$2:$C$397,3,FALSE),0)</f>
        <v>2.5287500000000001</v>
      </c>
      <c r="K400">
        <f>VLOOKUP($I400,Sheet2!$F$4:$G$16,2,FALSE)</f>
        <v>2.7</v>
      </c>
      <c r="L400">
        <f t="shared" si="49"/>
        <v>47.264375000000001</v>
      </c>
      <c r="M400">
        <f t="shared" si="50"/>
        <v>32.735624999999999</v>
      </c>
      <c r="N400">
        <f t="shared" si="51"/>
        <v>14.528750000000002</v>
      </c>
      <c r="O400" t="str">
        <f t="shared" si="52"/>
        <v>AR01o_2010</v>
      </c>
      <c r="P400" t="str">
        <f t="shared" si="53"/>
        <v>01</v>
      </c>
      <c r="Q400">
        <f t="shared" si="54"/>
        <v>2010</v>
      </c>
      <c r="R400" t="str">
        <f t="shared" si="55"/>
        <v>o</v>
      </c>
    </row>
    <row r="401" spans="1:18" x14ac:dyDescent="0.3">
      <c r="A401" t="s">
        <v>2140</v>
      </c>
      <c r="B401">
        <v>1</v>
      </c>
      <c r="C401" t="s">
        <v>2167</v>
      </c>
      <c r="D401">
        <v>630</v>
      </c>
      <c r="E401" t="s">
        <v>420</v>
      </c>
      <c r="F401" s="2">
        <v>40407</v>
      </c>
      <c r="G401">
        <v>48</v>
      </c>
      <c r="H401">
        <v>32</v>
      </c>
      <c r="I401" t="str">
        <f>IFERROR(VLOOKUP($C401,Sheet2!$A$2:$C$397,2,FALSE),"C")</f>
        <v>C</v>
      </c>
      <c r="J401">
        <f>IFERROR(VLOOKUP($C401,Sheet2!$A$2:$C$397,3,FALSE),0)</f>
        <v>0</v>
      </c>
      <c r="K401">
        <f>VLOOKUP($I401,Sheet2!$F$4:$G$16,2,FALSE)</f>
        <v>2</v>
      </c>
      <c r="L401">
        <f t="shared" si="49"/>
        <v>48</v>
      </c>
      <c r="M401">
        <f t="shared" si="50"/>
        <v>32</v>
      </c>
      <c r="N401">
        <f t="shared" si="51"/>
        <v>16</v>
      </c>
      <c r="O401" t="str">
        <f t="shared" si="52"/>
        <v>AR01o_2010</v>
      </c>
      <c r="P401" t="str">
        <f t="shared" si="53"/>
        <v>01</v>
      </c>
      <c r="Q401">
        <f t="shared" si="54"/>
        <v>2010</v>
      </c>
      <c r="R401" t="str">
        <f t="shared" si="55"/>
        <v>o</v>
      </c>
    </row>
    <row r="402" spans="1:18" x14ac:dyDescent="0.3">
      <c r="A402" t="s">
        <v>2135</v>
      </c>
      <c r="B402">
        <v>5</v>
      </c>
      <c r="C402" t="s">
        <v>139</v>
      </c>
      <c r="D402">
        <v>408</v>
      </c>
      <c r="E402" t="s">
        <v>420</v>
      </c>
      <c r="F402" s="2">
        <v>40465</v>
      </c>
      <c r="G402">
        <v>45</v>
      </c>
      <c r="H402">
        <v>42</v>
      </c>
      <c r="I402" t="str">
        <f>IFERROR(VLOOKUP($C402,Sheet2!$A$2:$C$397,2,FALSE),"C")</f>
        <v>B-</v>
      </c>
      <c r="J402">
        <f>IFERROR(VLOOKUP($C402,Sheet2!$A$2:$C$397,3,FALSE),0)</f>
        <v>2.5287500000000001</v>
      </c>
      <c r="K402">
        <f>VLOOKUP($I402,Sheet2!$F$4:$G$16,2,FALSE)</f>
        <v>2.7</v>
      </c>
      <c r="L402">
        <f t="shared" si="49"/>
        <v>46.264375000000001</v>
      </c>
      <c r="M402">
        <f t="shared" si="50"/>
        <v>40.735624999999999</v>
      </c>
      <c r="N402">
        <f t="shared" si="51"/>
        <v>5.5287500000000023</v>
      </c>
      <c r="O402" t="str">
        <f t="shared" si="52"/>
        <v>AZ05o_2010</v>
      </c>
      <c r="P402" t="str">
        <f t="shared" si="53"/>
        <v>05</v>
      </c>
      <c r="Q402">
        <f t="shared" si="54"/>
        <v>2010</v>
      </c>
      <c r="R402" t="str">
        <f t="shared" si="55"/>
        <v>o</v>
      </c>
    </row>
    <row r="403" spans="1:18" x14ac:dyDescent="0.3">
      <c r="A403" t="s">
        <v>2143</v>
      </c>
      <c r="B403">
        <v>20</v>
      </c>
      <c r="C403" t="s">
        <v>358</v>
      </c>
      <c r="D403">
        <v>601</v>
      </c>
      <c r="E403" t="s">
        <v>420</v>
      </c>
      <c r="F403" s="2">
        <v>40475</v>
      </c>
      <c r="G403">
        <v>52</v>
      </c>
      <c r="H403">
        <v>42</v>
      </c>
      <c r="I403" t="str">
        <f>IFERROR(VLOOKUP($C403,Sheet2!$A$2:$C$397,2,FALSE),"C")</f>
        <v>A</v>
      </c>
      <c r="J403">
        <f>IFERROR(VLOOKUP($C403,Sheet2!$A$2:$C$397,3,FALSE),0)</f>
        <v>0.2</v>
      </c>
      <c r="K403">
        <f>VLOOKUP($I403,Sheet2!$F$4:$G$16,2,FALSE)</f>
        <v>4</v>
      </c>
      <c r="L403">
        <f t="shared" si="49"/>
        <v>52.1</v>
      </c>
      <c r="M403">
        <f t="shared" si="50"/>
        <v>41.9</v>
      </c>
      <c r="N403">
        <f t="shared" si="51"/>
        <v>10.200000000000003</v>
      </c>
      <c r="O403" t="str">
        <f t="shared" si="52"/>
        <v>CA20o_2010</v>
      </c>
      <c r="P403" t="str">
        <f t="shared" si="53"/>
        <v>20</v>
      </c>
      <c r="Q403">
        <f t="shared" si="54"/>
        <v>2010</v>
      </c>
      <c r="R403" t="str">
        <f t="shared" si="55"/>
        <v>o</v>
      </c>
    </row>
    <row r="404" spans="1:18" x14ac:dyDescent="0.3">
      <c r="A404" t="s">
        <v>2143</v>
      </c>
      <c r="B404">
        <v>20</v>
      </c>
      <c r="C404" t="s">
        <v>358</v>
      </c>
      <c r="D404">
        <v>561</v>
      </c>
      <c r="E404" t="s">
        <v>420</v>
      </c>
      <c r="F404" s="2">
        <v>40433</v>
      </c>
      <c r="G404">
        <v>46</v>
      </c>
      <c r="H404">
        <v>48</v>
      </c>
      <c r="I404" t="str">
        <f>IFERROR(VLOOKUP($C404,Sheet2!$A$2:$C$397,2,FALSE),"C")</f>
        <v>A</v>
      </c>
      <c r="J404">
        <f>IFERROR(VLOOKUP($C404,Sheet2!$A$2:$C$397,3,FALSE),0)</f>
        <v>0.2</v>
      </c>
      <c r="K404">
        <f>VLOOKUP($I404,Sheet2!$F$4:$G$16,2,FALSE)</f>
        <v>4</v>
      </c>
      <c r="L404">
        <f t="shared" si="49"/>
        <v>46.1</v>
      </c>
      <c r="M404">
        <f t="shared" si="50"/>
        <v>47.9</v>
      </c>
      <c r="N404">
        <f t="shared" si="51"/>
        <v>-1.7999999999999972</v>
      </c>
      <c r="O404" t="str">
        <f t="shared" si="52"/>
        <v>CA20o_2010</v>
      </c>
      <c r="P404" t="str">
        <f t="shared" si="53"/>
        <v>20</v>
      </c>
      <c r="Q404">
        <f t="shared" si="54"/>
        <v>2010</v>
      </c>
      <c r="R404" t="str">
        <f t="shared" si="55"/>
        <v>o</v>
      </c>
    </row>
    <row r="405" spans="1:18" x14ac:dyDescent="0.3">
      <c r="A405" t="s">
        <v>2186</v>
      </c>
      <c r="B405">
        <v>4</v>
      </c>
      <c r="C405" t="s">
        <v>139</v>
      </c>
      <c r="D405">
        <v>391</v>
      </c>
      <c r="E405" t="s">
        <v>420</v>
      </c>
      <c r="F405" s="2">
        <v>40448</v>
      </c>
      <c r="G405">
        <v>44</v>
      </c>
      <c r="H405">
        <v>41</v>
      </c>
      <c r="I405" t="str">
        <f>IFERROR(VLOOKUP($C405,Sheet2!$A$2:$C$397,2,FALSE),"C")</f>
        <v>B-</v>
      </c>
      <c r="J405">
        <f>IFERROR(VLOOKUP($C405,Sheet2!$A$2:$C$397,3,FALSE),0)</f>
        <v>2.5287500000000001</v>
      </c>
      <c r="K405">
        <f>VLOOKUP($I405,Sheet2!$F$4:$G$16,2,FALSE)</f>
        <v>2.7</v>
      </c>
      <c r="L405">
        <f t="shared" si="49"/>
        <v>45.264375000000001</v>
      </c>
      <c r="M405">
        <f t="shared" si="50"/>
        <v>39.735624999999999</v>
      </c>
      <c r="N405">
        <f t="shared" si="51"/>
        <v>5.5287500000000023</v>
      </c>
      <c r="O405" t="str">
        <f t="shared" si="52"/>
        <v>CO04o_2010</v>
      </c>
      <c r="P405" t="str">
        <f t="shared" si="53"/>
        <v>04</v>
      </c>
      <c r="Q405">
        <f t="shared" si="54"/>
        <v>2010</v>
      </c>
      <c r="R405" t="str">
        <f t="shared" si="55"/>
        <v>o</v>
      </c>
    </row>
    <row r="406" spans="1:18" x14ac:dyDescent="0.3">
      <c r="A406" t="s">
        <v>2131</v>
      </c>
      <c r="B406">
        <v>2</v>
      </c>
      <c r="C406" t="s">
        <v>28</v>
      </c>
      <c r="D406">
        <v>914</v>
      </c>
      <c r="E406" t="s">
        <v>420</v>
      </c>
      <c r="F406" s="2">
        <v>40477</v>
      </c>
      <c r="G406">
        <v>50</v>
      </c>
      <c r="H406">
        <v>46</v>
      </c>
      <c r="I406" t="str">
        <f>IFERROR(VLOOKUP($C406,Sheet2!$A$2:$C$397,2,FALSE),"C")</f>
        <v>B</v>
      </c>
      <c r="J406">
        <f>IFERROR(VLOOKUP($C406,Sheet2!$A$2:$C$397,3,FALSE),0)</f>
        <v>1.3775805999999999</v>
      </c>
      <c r="K406">
        <f>VLOOKUP($I406,Sheet2!$F$4:$G$16,2,FALSE)</f>
        <v>3</v>
      </c>
      <c r="L406">
        <f t="shared" si="49"/>
        <v>50.688790300000001</v>
      </c>
      <c r="M406">
        <f t="shared" si="50"/>
        <v>45.311209699999999</v>
      </c>
      <c r="N406">
        <f t="shared" si="51"/>
        <v>5.3775806000000017</v>
      </c>
      <c r="O406" t="str">
        <f t="shared" si="52"/>
        <v>GA02o_2010</v>
      </c>
      <c r="P406" t="str">
        <f t="shared" si="53"/>
        <v>02</v>
      </c>
      <c r="Q406">
        <f t="shared" si="54"/>
        <v>2010</v>
      </c>
      <c r="R406" t="str">
        <f t="shared" si="55"/>
        <v>o</v>
      </c>
    </row>
    <row r="407" spans="1:18" x14ac:dyDescent="0.3">
      <c r="A407" t="s">
        <v>2131</v>
      </c>
      <c r="B407">
        <v>2</v>
      </c>
      <c r="C407" t="s">
        <v>28</v>
      </c>
      <c r="D407">
        <v>836</v>
      </c>
      <c r="E407" t="s">
        <v>420</v>
      </c>
      <c r="F407" s="2">
        <v>40470</v>
      </c>
      <c r="G407">
        <v>47</v>
      </c>
      <c r="H407">
        <v>45</v>
      </c>
      <c r="I407" t="str">
        <f>IFERROR(VLOOKUP($C407,Sheet2!$A$2:$C$397,2,FALSE),"C")</f>
        <v>B</v>
      </c>
      <c r="J407">
        <f>IFERROR(VLOOKUP($C407,Sheet2!$A$2:$C$397,3,FALSE),0)</f>
        <v>1.3775805999999999</v>
      </c>
      <c r="K407">
        <f>VLOOKUP($I407,Sheet2!$F$4:$G$16,2,FALSE)</f>
        <v>3</v>
      </c>
      <c r="L407">
        <f t="shared" si="49"/>
        <v>47.688790300000001</v>
      </c>
      <c r="M407">
        <f t="shared" si="50"/>
        <v>44.311209699999999</v>
      </c>
      <c r="N407">
        <f t="shared" si="51"/>
        <v>3.3775806000000017</v>
      </c>
      <c r="O407" t="str">
        <f t="shared" si="52"/>
        <v>GA02o_2010</v>
      </c>
      <c r="P407" t="str">
        <f t="shared" si="53"/>
        <v>02</v>
      </c>
      <c r="Q407">
        <f t="shared" si="54"/>
        <v>2010</v>
      </c>
      <c r="R407" t="str">
        <f t="shared" si="55"/>
        <v>o</v>
      </c>
    </row>
    <row r="408" spans="1:18" x14ac:dyDescent="0.3">
      <c r="A408" t="s">
        <v>2132</v>
      </c>
      <c r="B408">
        <v>17</v>
      </c>
      <c r="C408" t="s">
        <v>293</v>
      </c>
      <c r="D408">
        <v>1103</v>
      </c>
      <c r="E408" t="s">
        <v>420</v>
      </c>
      <c r="F408" s="2">
        <v>40482</v>
      </c>
      <c r="G408">
        <v>52</v>
      </c>
      <c r="H408">
        <v>44</v>
      </c>
      <c r="I408" t="str">
        <f>IFERROR(VLOOKUP($C408,Sheet2!$A$2:$C$397,2,FALSE),"C")</f>
        <v>C</v>
      </c>
      <c r="J408">
        <f>IFERROR(VLOOKUP($C408,Sheet2!$A$2:$C$397,3,FALSE),0)</f>
        <v>-0.91666667000000002</v>
      </c>
      <c r="K408">
        <f>VLOOKUP($I408,Sheet2!$F$4:$G$16,2,FALSE)</f>
        <v>2</v>
      </c>
      <c r="L408">
        <f t="shared" si="49"/>
        <v>51.541666665000001</v>
      </c>
      <c r="M408">
        <f t="shared" si="50"/>
        <v>44.458333334999999</v>
      </c>
      <c r="N408">
        <f t="shared" si="51"/>
        <v>7.0833333300000021</v>
      </c>
      <c r="O408" t="str">
        <f t="shared" si="52"/>
        <v>IL17o_2010</v>
      </c>
      <c r="P408" t="str">
        <f t="shared" si="53"/>
        <v>17</v>
      </c>
      <c r="Q408">
        <f t="shared" si="54"/>
        <v>2010</v>
      </c>
      <c r="R408" t="str">
        <f t="shared" si="55"/>
        <v>o</v>
      </c>
    </row>
    <row r="409" spans="1:18" x14ac:dyDescent="0.3">
      <c r="A409" t="s">
        <v>2132</v>
      </c>
      <c r="B409">
        <v>17</v>
      </c>
      <c r="C409" t="s">
        <v>139</v>
      </c>
      <c r="D409">
        <v>417</v>
      </c>
      <c r="E409" t="s">
        <v>420</v>
      </c>
      <c r="F409" s="2">
        <v>40465</v>
      </c>
      <c r="G409">
        <v>45</v>
      </c>
      <c r="H409">
        <v>38</v>
      </c>
      <c r="I409" t="str">
        <f>IFERROR(VLOOKUP($C409,Sheet2!$A$2:$C$397,2,FALSE),"C")</f>
        <v>B-</v>
      </c>
      <c r="J409">
        <f>IFERROR(VLOOKUP($C409,Sheet2!$A$2:$C$397,3,FALSE),0)</f>
        <v>2.5287500000000001</v>
      </c>
      <c r="K409">
        <f>VLOOKUP($I409,Sheet2!$F$4:$G$16,2,FALSE)</f>
        <v>2.7</v>
      </c>
      <c r="L409">
        <f t="shared" si="49"/>
        <v>46.264375000000001</v>
      </c>
      <c r="M409">
        <f t="shared" si="50"/>
        <v>36.735624999999999</v>
      </c>
      <c r="N409">
        <f t="shared" si="51"/>
        <v>9.5287500000000023</v>
      </c>
      <c r="O409" t="str">
        <f t="shared" si="52"/>
        <v>IL17o_2010</v>
      </c>
      <c r="P409" t="str">
        <f t="shared" si="53"/>
        <v>17</v>
      </c>
      <c r="Q409">
        <f t="shared" si="54"/>
        <v>2010</v>
      </c>
      <c r="R409" t="str">
        <f t="shared" si="55"/>
        <v>o</v>
      </c>
    </row>
    <row r="410" spans="1:18" x14ac:dyDescent="0.3">
      <c r="A410" t="s">
        <v>2132</v>
      </c>
      <c r="B410">
        <v>17</v>
      </c>
      <c r="C410" t="s">
        <v>293</v>
      </c>
      <c r="D410">
        <v>1250</v>
      </c>
      <c r="E410" t="s">
        <v>431</v>
      </c>
      <c r="F410" s="2">
        <v>40429</v>
      </c>
      <c r="G410">
        <v>41</v>
      </c>
      <c r="H410">
        <v>38</v>
      </c>
      <c r="I410" t="str">
        <f>IFERROR(VLOOKUP($C410,Sheet2!$A$2:$C$397,2,FALSE),"C")</f>
        <v>C</v>
      </c>
      <c r="J410">
        <f>IFERROR(VLOOKUP($C410,Sheet2!$A$2:$C$397,3,FALSE),0)</f>
        <v>-0.91666667000000002</v>
      </c>
      <c r="K410">
        <f>VLOOKUP($I410,Sheet2!$F$4:$G$16,2,FALSE)</f>
        <v>2</v>
      </c>
      <c r="L410">
        <f t="shared" si="49"/>
        <v>40.541666665000001</v>
      </c>
      <c r="M410">
        <f t="shared" si="50"/>
        <v>38.458333334999999</v>
      </c>
      <c r="N410">
        <f t="shared" si="51"/>
        <v>2.0833333300000021</v>
      </c>
      <c r="O410" t="str">
        <f t="shared" si="52"/>
        <v>IL17o_2010</v>
      </c>
      <c r="P410" t="str">
        <f t="shared" si="53"/>
        <v>17</v>
      </c>
      <c r="Q410">
        <f t="shared" si="54"/>
        <v>2010</v>
      </c>
      <c r="R410" t="str">
        <f t="shared" si="55"/>
        <v>o</v>
      </c>
    </row>
    <row r="411" spans="1:18" x14ac:dyDescent="0.3">
      <c r="A411" t="s">
        <v>2152</v>
      </c>
      <c r="B411">
        <v>1</v>
      </c>
      <c r="C411" t="s">
        <v>2153</v>
      </c>
      <c r="D411">
        <v>520</v>
      </c>
      <c r="E411" t="s">
        <v>420</v>
      </c>
      <c r="F411" s="2">
        <v>40471</v>
      </c>
      <c r="G411">
        <v>40</v>
      </c>
      <c r="H411">
        <v>40</v>
      </c>
      <c r="I411" t="str">
        <f>IFERROR(VLOOKUP($C411,Sheet2!$A$2:$C$397,2,FALSE),"C")</f>
        <v>C</v>
      </c>
      <c r="J411">
        <f>IFERROR(VLOOKUP($C411,Sheet2!$A$2:$C$397,3,FALSE),0)</f>
        <v>0</v>
      </c>
      <c r="K411">
        <f>VLOOKUP($I411,Sheet2!$F$4:$G$16,2,FALSE)</f>
        <v>2</v>
      </c>
      <c r="L411">
        <f t="shared" si="49"/>
        <v>40</v>
      </c>
      <c r="M411">
        <f t="shared" si="50"/>
        <v>40</v>
      </c>
      <c r="N411">
        <f t="shared" si="51"/>
        <v>0</v>
      </c>
      <c r="O411" t="str">
        <f t="shared" si="52"/>
        <v>MD01o_2010</v>
      </c>
      <c r="P411" t="str">
        <f t="shared" si="53"/>
        <v>01</v>
      </c>
      <c r="Q411">
        <f t="shared" si="54"/>
        <v>2010</v>
      </c>
      <c r="R411" t="str">
        <f t="shared" si="55"/>
        <v>o</v>
      </c>
    </row>
    <row r="412" spans="1:18" x14ac:dyDescent="0.3">
      <c r="A412" t="s">
        <v>2152</v>
      </c>
      <c r="B412">
        <v>1</v>
      </c>
      <c r="C412" t="s">
        <v>354</v>
      </c>
      <c r="D412">
        <v>637</v>
      </c>
      <c r="E412" t="s">
        <v>420</v>
      </c>
      <c r="F412" s="2">
        <v>40470</v>
      </c>
      <c r="G412">
        <v>53</v>
      </c>
      <c r="H412">
        <v>42</v>
      </c>
      <c r="I412" t="str">
        <f>IFERROR(VLOOKUP($C412,Sheet2!$A$2:$C$397,2,FALSE),"C")</f>
        <v>A+</v>
      </c>
      <c r="J412">
        <f>IFERROR(VLOOKUP($C412,Sheet2!$A$2:$C$397,3,FALSE),0)</f>
        <v>0.2</v>
      </c>
      <c r="K412">
        <f>VLOOKUP($I412,Sheet2!$F$4:$G$16,2,FALSE)</f>
        <v>4</v>
      </c>
      <c r="L412">
        <f t="shared" si="49"/>
        <v>53.1</v>
      </c>
      <c r="M412">
        <f t="shared" si="50"/>
        <v>41.9</v>
      </c>
      <c r="N412">
        <f t="shared" si="51"/>
        <v>11.200000000000003</v>
      </c>
      <c r="O412" t="str">
        <f t="shared" si="52"/>
        <v>MD01o_2010</v>
      </c>
      <c r="P412" t="str">
        <f t="shared" si="53"/>
        <v>01</v>
      </c>
      <c r="Q412">
        <f t="shared" si="54"/>
        <v>2010</v>
      </c>
      <c r="R412" t="str">
        <f t="shared" si="55"/>
        <v>o</v>
      </c>
    </row>
    <row r="413" spans="1:18" x14ac:dyDescent="0.3">
      <c r="A413" t="s">
        <v>2152</v>
      </c>
      <c r="B413">
        <v>1</v>
      </c>
      <c r="C413" t="s">
        <v>139</v>
      </c>
      <c r="D413">
        <v>400</v>
      </c>
      <c r="E413" t="s">
        <v>420</v>
      </c>
      <c r="F413" s="2">
        <v>40451</v>
      </c>
      <c r="G413">
        <v>43</v>
      </c>
      <c r="H413">
        <v>40</v>
      </c>
      <c r="I413" t="str">
        <f>IFERROR(VLOOKUP($C413,Sheet2!$A$2:$C$397,2,FALSE),"C")</f>
        <v>B-</v>
      </c>
      <c r="J413">
        <f>IFERROR(VLOOKUP($C413,Sheet2!$A$2:$C$397,3,FALSE),0)</f>
        <v>2.5287500000000001</v>
      </c>
      <c r="K413">
        <f>VLOOKUP($I413,Sheet2!$F$4:$G$16,2,FALSE)</f>
        <v>2.7</v>
      </c>
      <c r="L413">
        <f t="shared" si="49"/>
        <v>44.264375000000001</v>
      </c>
      <c r="M413">
        <f t="shared" si="50"/>
        <v>38.735624999999999</v>
      </c>
      <c r="N413">
        <f t="shared" si="51"/>
        <v>5.5287500000000023</v>
      </c>
      <c r="O413" t="str">
        <f t="shared" si="52"/>
        <v>MD01o_2010</v>
      </c>
      <c r="P413" t="str">
        <f t="shared" si="53"/>
        <v>01</v>
      </c>
      <c r="Q413">
        <f t="shared" si="54"/>
        <v>2010</v>
      </c>
      <c r="R413" t="str">
        <f t="shared" si="55"/>
        <v>o</v>
      </c>
    </row>
    <row r="414" spans="1:18" x14ac:dyDescent="0.3">
      <c r="A414" t="s">
        <v>2163</v>
      </c>
      <c r="B414">
        <v>1</v>
      </c>
      <c r="C414" t="s">
        <v>7</v>
      </c>
      <c r="D414">
        <v>500</v>
      </c>
      <c r="E414" t="s">
        <v>420</v>
      </c>
      <c r="F414" s="2">
        <v>40470</v>
      </c>
      <c r="G414">
        <v>52</v>
      </c>
      <c r="H414">
        <v>42</v>
      </c>
      <c r="I414" t="str">
        <f>IFERROR(VLOOKUP($C414,Sheet2!$A$2:$C$397,2,FALSE),"C")</f>
        <v>C+</v>
      </c>
      <c r="J414">
        <f>IFERROR(VLOOKUP($C414,Sheet2!$A$2:$C$397,3,FALSE),0)</f>
        <v>-1.4892512</v>
      </c>
      <c r="K414">
        <f>VLOOKUP($I414,Sheet2!$F$4:$G$16,2,FALSE)</f>
        <v>2.2999999999999998</v>
      </c>
      <c r="L414">
        <f t="shared" si="49"/>
        <v>51.255374400000001</v>
      </c>
      <c r="M414">
        <f t="shared" si="50"/>
        <v>42.744625599999999</v>
      </c>
      <c r="N414">
        <f t="shared" si="51"/>
        <v>8.5107488000000018</v>
      </c>
      <c r="O414" t="str">
        <f t="shared" si="52"/>
        <v>ND01o_2010</v>
      </c>
      <c r="P414" t="str">
        <f t="shared" si="53"/>
        <v>01</v>
      </c>
      <c r="Q414">
        <f t="shared" si="54"/>
        <v>2010</v>
      </c>
      <c r="R414" t="str">
        <f t="shared" si="55"/>
        <v>o</v>
      </c>
    </row>
    <row r="415" spans="1:18" x14ac:dyDescent="0.3">
      <c r="A415" t="s">
        <v>2163</v>
      </c>
      <c r="B415">
        <v>1</v>
      </c>
      <c r="C415" t="s">
        <v>139</v>
      </c>
      <c r="D415">
        <v>398</v>
      </c>
      <c r="E415" t="s">
        <v>420</v>
      </c>
      <c r="F415" s="2">
        <v>40470</v>
      </c>
      <c r="G415">
        <v>44</v>
      </c>
      <c r="H415">
        <v>45</v>
      </c>
      <c r="I415" t="str">
        <f>IFERROR(VLOOKUP($C415,Sheet2!$A$2:$C$397,2,FALSE),"C")</f>
        <v>B-</v>
      </c>
      <c r="J415">
        <f>IFERROR(VLOOKUP($C415,Sheet2!$A$2:$C$397,3,FALSE),0)</f>
        <v>2.5287500000000001</v>
      </c>
      <c r="K415">
        <f>VLOOKUP($I415,Sheet2!$F$4:$G$16,2,FALSE)</f>
        <v>2.7</v>
      </c>
      <c r="L415">
        <f t="shared" si="49"/>
        <v>45.264375000000001</v>
      </c>
      <c r="M415">
        <f t="shared" si="50"/>
        <v>43.735624999999999</v>
      </c>
      <c r="N415">
        <f t="shared" si="51"/>
        <v>1.5287500000000023</v>
      </c>
      <c r="O415" t="str">
        <f t="shared" si="52"/>
        <v>ND01o_2010</v>
      </c>
      <c r="P415" t="str">
        <f t="shared" si="53"/>
        <v>01</v>
      </c>
      <c r="Q415">
        <f t="shared" si="54"/>
        <v>2010</v>
      </c>
      <c r="R415" t="str">
        <f t="shared" si="55"/>
        <v>o</v>
      </c>
    </row>
    <row r="416" spans="1:18" x14ac:dyDescent="0.3">
      <c r="A416" t="s">
        <v>2163</v>
      </c>
      <c r="B416">
        <v>1</v>
      </c>
      <c r="C416" t="s">
        <v>7</v>
      </c>
      <c r="D416">
        <v>500</v>
      </c>
      <c r="E416" t="s">
        <v>420</v>
      </c>
      <c r="F416" s="2">
        <v>40442</v>
      </c>
      <c r="G416">
        <v>48</v>
      </c>
      <c r="H416">
        <v>45</v>
      </c>
      <c r="I416" t="str">
        <f>IFERROR(VLOOKUP($C416,Sheet2!$A$2:$C$397,2,FALSE),"C")</f>
        <v>C+</v>
      </c>
      <c r="J416">
        <f>IFERROR(VLOOKUP($C416,Sheet2!$A$2:$C$397,3,FALSE),0)</f>
        <v>-1.4892512</v>
      </c>
      <c r="K416">
        <f>VLOOKUP($I416,Sheet2!$F$4:$G$16,2,FALSE)</f>
        <v>2.2999999999999998</v>
      </c>
      <c r="L416">
        <f t="shared" si="49"/>
        <v>47.255374400000001</v>
      </c>
      <c r="M416">
        <f t="shared" si="50"/>
        <v>45.744625599999999</v>
      </c>
      <c r="N416">
        <f t="shared" si="51"/>
        <v>1.5107488000000018</v>
      </c>
      <c r="O416" t="str">
        <f t="shared" si="52"/>
        <v>ND01o_2010</v>
      </c>
      <c r="P416" t="str">
        <f t="shared" si="53"/>
        <v>01</v>
      </c>
      <c r="Q416">
        <f t="shared" si="54"/>
        <v>2010</v>
      </c>
      <c r="R416" t="str">
        <f t="shared" si="55"/>
        <v>o</v>
      </c>
    </row>
    <row r="417" spans="1:18" x14ac:dyDescent="0.3">
      <c r="A417" t="s">
        <v>2163</v>
      </c>
      <c r="B417">
        <v>1</v>
      </c>
      <c r="C417" t="s">
        <v>7</v>
      </c>
      <c r="D417">
        <v>500</v>
      </c>
      <c r="E417" t="s">
        <v>420</v>
      </c>
      <c r="F417" s="2">
        <v>40401</v>
      </c>
      <c r="G417">
        <v>53</v>
      </c>
      <c r="H417">
        <v>44</v>
      </c>
      <c r="I417" t="str">
        <f>IFERROR(VLOOKUP($C417,Sheet2!$A$2:$C$397,2,FALSE),"C")</f>
        <v>C+</v>
      </c>
      <c r="J417">
        <f>IFERROR(VLOOKUP($C417,Sheet2!$A$2:$C$397,3,FALSE),0)</f>
        <v>-1.4892512</v>
      </c>
      <c r="K417">
        <f>VLOOKUP($I417,Sheet2!$F$4:$G$16,2,FALSE)</f>
        <v>2.2999999999999998</v>
      </c>
      <c r="L417">
        <f t="shared" si="49"/>
        <v>52.255374400000001</v>
      </c>
      <c r="M417">
        <f t="shared" si="50"/>
        <v>44.744625599999999</v>
      </c>
      <c r="N417">
        <f t="shared" si="51"/>
        <v>7.5107488000000018</v>
      </c>
      <c r="O417" t="str">
        <f t="shared" si="52"/>
        <v>ND01o_2010</v>
      </c>
      <c r="P417" t="str">
        <f t="shared" si="53"/>
        <v>01</v>
      </c>
      <c r="Q417">
        <f t="shared" si="54"/>
        <v>2010</v>
      </c>
      <c r="R417" t="str">
        <f t="shared" si="55"/>
        <v>o</v>
      </c>
    </row>
    <row r="418" spans="1:18" x14ac:dyDescent="0.3">
      <c r="A418" t="s">
        <v>2163</v>
      </c>
      <c r="B418">
        <v>1</v>
      </c>
      <c r="C418" t="s">
        <v>7</v>
      </c>
      <c r="D418">
        <v>500</v>
      </c>
      <c r="E418" t="s">
        <v>420</v>
      </c>
      <c r="F418" s="2">
        <v>40380</v>
      </c>
      <c r="G418">
        <v>49</v>
      </c>
      <c r="H418">
        <v>46</v>
      </c>
      <c r="I418" t="str">
        <f>IFERROR(VLOOKUP($C418,Sheet2!$A$2:$C$397,2,FALSE),"C")</f>
        <v>C+</v>
      </c>
      <c r="J418">
        <f>IFERROR(VLOOKUP($C418,Sheet2!$A$2:$C$397,3,FALSE),0)</f>
        <v>-1.4892512</v>
      </c>
      <c r="K418">
        <f>VLOOKUP($I418,Sheet2!$F$4:$G$16,2,FALSE)</f>
        <v>2.2999999999999998</v>
      </c>
      <c r="L418">
        <f t="shared" si="49"/>
        <v>48.255374400000001</v>
      </c>
      <c r="M418">
        <f t="shared" si="50"/>
        <v>46.744625599999999</v>
      </c>
      <c r="N418">
        <f t="shared" si="51"/>
        <v>1.5107488000000018</v>
      </c>
      <c r="O418" t="str">
        <f t="shared" si="52"/>
        <v>ND01o_2010</v>
      </c>
      <c r="P418" t="str">
        <f t="shared" si="53"/>
        <v>01</v>
      </c>
      <c r="Q418">
        <f t="shared" si="54"/>
        <v>2010</v>
      </c>
      <c r="R418" t="str">
        <f t="shared" si="55"/>
        <v>o</v>
      </c>
    </row>
    <row r="419" spans="1:18" x14ac:dyDescent="0.3">
      <c r="A419" t="s">
        <v>2163</v>
      </c>
      <c r="B419">
        <v>1</v>
      </c>
      <c r="C419" t="s">
        <v>7</v>
      </c>
      <c r="D419">
        <v>500</v>
      </c>
      <c r="E419" t="s">
        <v>420</v>
      </c>
      <c r="F419" s="2">
        <v>40344</v>
      </c>
      <c r="G419">
        <v>51</v>
      </c>
      <c r="H419">
        <v>44</v>
      </c>
      <c r="I419" t="str">
        <f>IFERROR(VLOOKUP($C419,Sheet2!$A$2:$C$397,2,FALSE),"C")</f>
        <v>C+</v>
      </c>
      <c r="J419">
        <f>IFERROR(VLOOKUP($C419,Sheet2!$A$2:$C$397,3,FALSE),0)</f>
        <v>-1.4892512</v>
      </c>
      <c r="K419">
        <f>VLOOKUP($I419,Sheet2!$F$4:$G$16,2,FALSE)</f>
        <v>2.2999999999999998</v>
      </c>
      <c r="L419">
        <f t="shared" si="49"/>
        <v>50.255374400000001</v>
      </c>
      <c r="M419">
        <f t="shared" si="50"/>
        <v>44.744625599999999</v>
      </c>
      <c r="N419">
        <f t="shared" si="51"/>
        <v>5.5107488000000018</v>
      </c>
      <c r="O419" t="str">
        <f t="shared" si="52"/>
        <v>ND01o_2010</v>
      </c>
      <c r="P419" t="str">
        <f t="shared" si="53"/>
        <v>01</v>
      </c>
      <c r="Q419">
        <f t="shared" si="54"/>
        <v>2010</v>
      </c>
      <c r="R419" t="str">
        <f t="shared" si="55"/>
        <v>o</v>
      </c>
    </row>
    <row r="420" spans="1:18" x14ac:dyDescent="0.3">
      <c r="A420" t="s">
        <v>2163</v>
      </c>
      <c r="B420">
        <v>1</v>
      </c>
      <c r="C420" t="s">
        <v>7</v>
      </c>
      <c r="D420">
        <v>500</v>
      </c>
      <c r="E420" t="s">
        <v>420</v>
      </c>
      <c r="F420" s="2">
        <v>40317</v>
      </c>
      <c r="G420">
        <v>52</v>
      </c>
      <c r="H420">
        <v>43</v>
      </c>
      <c r="I420" t="str">
        <f>IFERROR(VLOOKUP($C420,Sheet2!$A$2:$C$397,2,FALSE),"C")</f>
        <v>C+</v>
      </c>
      <c r="J420">
        <f>IFERROR(VLOOKUP($C420,Sheet2!$A$2:$C$397,3,FALSE),0)</f>
        <v>-1.4892512</v>
      </c>
      <c r="K420">
        <f>VLOOKUP($I420,Sheet2!$F$4:$G$16,2,FALSE)</f>
        <v>2.2999999999999998</v>
      </c>
      <c r="L420">
        <f t="shared" si="49"/>
        <v>51.255374400000001</v>
      </c>
      <c r="M420">
        <f t="shared" si="50"/>
        <v>43.744625599999999</v>
      </c>
      <c r="N420">
        <f t="shared" si="51"/>
        <v>7.5107488000000018</v>
      </c>
      <c r="O420" t="str">
        <f t="shared" si="52"/>
        <v>ND01o_2010</v>
      </c>
      <c r="P420" t="str">
        <f t="shared" si="53"/>
        <v>01</v>
      </c>
      <c r="Q420">
        <f t="shared" si="54"/>
        <v>2010</v>
      </c>
      <c r="R420" t="str">
        <f t="shared" si="55"/>
        <v>o</v>
      </c>
    </row>
    <row r="421" spans="1:18" x14ac:dyDescent="0.3">
      <c r="A421" t="s">
        <v>2163</v>
      </c>
      <c r="B421">
        <v>1</v>
      </c>
      <c r="C421" t="s">
        <v>7</v>
      </c>
      <c r="D421">
        <v>500</v>
      </c>
      <c r="E421" t="s">
        <v>420</v>
      </c>
      <c r="F421" s="2">
        <v>40288</v>
      </c>
      <c r="G421">
        <v>49</v>
      </c>
      <c r="H421">
        <v>45</v>
      </c>
      <c r="I421" t="str">
        <f>IFERROR(VLOOKUP($C421,Sheet2!$A$2:$C$397,2,FALSE),"C")</f>
        <v>C+</v>
      </c>
      <c r="J421">
        <f>IFERROR(VLOOKUP($C421,Sheet2!$A$2:$C$397,3,FALSE),0)</f>
        <v>-1.4892512</v>
      </c>
      <c r="K421">
        <f>VLOOKUP($I421,Sheet2!$F$4:$G$16,2,FALSE)</f>
        <v>2.2999999999999998</v>
      </c>
      <c r="L421">
        <f t="shared" si="49"/>
        <v>48.255374400000001</v>
      </c>
      <c r="M421">
        <f t="shared" si="50"/>
        <v>45.744625599999999</v>
      </c>
      <c r="N421">
        <f t="shared" si="51"/>
        <v>2.5107488000000018</v>
      </c>
      <c r="O421" t="str">
        <f t="shared" si="52"/>
        <v>ND01o_2010</v>
      </c>
      <c r="P421" t="str">
        <f t="shared" si="53"/>
        <v>01</v>
      </c>
      <c r="Q421">
        <f t="shared" si="54"/>
        <v>2010</v>
      </c>
      <c r="R421" t="str">
        <f t="shared" si="55"/>
        <v>o</v>
      </c>
    </row>
    <row r="422" spans="1:18" x14ac:dyDescent="0.3">
      <c r="A422" t="s">
        <v>2163</v>
      </c>
      <c r="B422">
        <v>1</v>
      </c>
      <c r="C422" t="s">
        <v>7</v>
      </c>
      <c r="D422">
        <v>500</v>
      </c>
      <c r="E422" t="s">
        <v>420</v>
      </c>
      <c r="F422" s="2">
        <v>40261</v>
      </c>
      <c r="G422">
        <v>51</v>
      </c>
      <c r="H422">
        <v>44</v>
      </c>
      <c r="I422" t="str">
        <f>IFERROR(VLOOKUP($C422,Sheet2!$A$2:$C$397,2,FALSE),"C")</f>
        <v>C+</v>
      </c>
      <c r="J422">
        <f>IFERROR(VLOOKUP($C422,Sheet2!$A$2:$C$397,3,FALSE),0)</f>
        <v>-1.4892512</v>
      </c>
      <c r="K422">
        <f>VLOOKUP($I422,Sheet2!$F$4:$G$16,2,FALSE)</f>
        <v>2.2999999999999998</v>
      </c>
      <c r="L422">
        <f t="shared" si="49"/>
        <v>50.255374400000001</v>
      </c>
      <c r="M422">
        <f t="shared" si="50"/>
        <v>44.744625599999999</v>
      </c>
      <c r="N422">
        <f t="shared" si="51"/>
        <v>5.5107488000000018</v>
      </c>
      <c r="O422" t="str">
        <f t="shared" si="52"/>
        <v>ND01o_2010</v>
      </c>
      <c r="P422" t="str">
        <f t="shared" si="53"/>
        <v>01</v>
      </c>
      <c r="Q422">
        <f t="shared" si="54"/>
        <v>2010</v>
      </c>
      <c r="R422" t="str">
        <f t="shared" si="55"/>
        <v>o</v>
      </c>
    </row>
    <row r="423" spans="1:18" x14ac:dyDescent="0.3">
      <c r="A423" t="s">
        <v>2163</v>
      </c>
      <c r="B423">
        <v>1</v>
      </c>
      <c r="C423" t="s">
        <v>7</v>
      </c>
      <c r="D423">
        <v>500</v>
      </c>
      <c r="E423" t="s">
        <v>420</v>
      </c>
      <c r="F423" s="2">
        <v>40219</v>
      </c>
      <c r="G423">
        <v>46</v>
      </c>
      <c r="H423">
        <v>40</v>
      </c>
      <c r="I423" t="str">
        <f>IFERROR(VLOOKUP($C423,Sheet2!$A$2:$C$397,2,FALSE),"C")</f>
        <v>C+</v>
      </c>
      <c r="J423">
        <f>IFERROR(VLOOKUP($C423,Sheet2!$A$2:$C$397,3,FALSE),0)</f>
        <v>-1.4892512</v>
      </c>
      <c r="K423">
        <f>VLOOKUP($I423,Sheet2!$F$4:$G$16,2,FALSE)</f>
        <v>2.2999999999999998</v>
      </c>
      <c r="L423">
        <f t="shared" si="49"/>
        <v>45.255374400000001</v>
      </c>
      <c r="M423">
        <f t="shared" si="50"/>
        <v>40.744625599999999</v>
      </c>
      <c r="N423">
        <f t="shared" si="51"/>
        <v>4.5107488000000018</v>
      </c>
      <c r="O423" t="str">
        <f t="shared" si="52"/>
        <v>ND01o_2010</v>
      </c>
      <c r="P423" t="str">
        <f t="shared" si="53"/>
        <v>01</v>
      </c>
      <c r="Q423">
        <f t="shared" si="54"/>
        <v>2010</v>
      </c>
      <c r="R423" t="str">
        <f t="shared" si="55"/>
        <v>o</v>
      </c>
    </row>
    <row r="424" spans="1:18" x14ac:dyDescent="0.3">
      <c r="A424" t="s">
        <v>2178</v>
      </c>
      <c r="B424">
        <v>2</v>
      </c>
      <c r="C424" t="s">
        <v>2181</v>
      </c>
      <c r="D424">
        <v>402</v>
      </c>
      <c r="E424" t="s">
        <v>420</v>
      </c>
      <c r="F424" s="2">
        <v>40479</v>
      </c>
      <c r="G424">
        <v>48</v>
      </c>
      <c r="H424">
        <v>45</v>
      </c>
      <c r="I424" t="str">
        <f>IFERROR(VLOOKUP($C424,Sheet2!$A$2:$C$397,2,FALSE),"C")</f>
        <v>C</v>
      </c>
      <c r="J424">
        <f>IFERROR(VLOOKUP($C424,Sheet2!$A$2:$C$397,3,FALSE),0)</f>
        <v>0</v>
      </c>
      <c r="K424">
        <f>VLOOKUP($I424,Sheet2!$F$4:$G$16,2,FALSE)</f>
        <v>2</v>
      </c>
      <c r="L424">
        <f t="shared" si="49"/>
        <v>48</v>
      </c>
      <c r="M424">
        <f t="shared" si="50"/>
        <v>45</v>
      </c>
      <c r="N424">
        <f t="shared" si="51"/>
        <v>3</v>
      </c>
      <c r="O424" t="str">
        <f t="shared" si="52"/>
        <v>NM02o_2010</v>
      </c>
      <c r="P424" t="str">
        <f t="shared" si="53"/>
        <v>02</v>
      </c>
      <c r="Q424">
        <f t="shared" si="54"/>
        <v>2010</v>
      </c>
      <c r="R424" t="str">
        <f t="shared" si="55"/>
        <v>o</v>
      </c>
    </row>
    <row r="425" spans="1:18" x14ac:dyDescent="0.3">
      <c r="A425" t="s">
        <v>2178</v>
      </c>
      <c r="B425">
        <v>2</v>
      </c>
      <c r="C425" t="s">
        <v>139</v>
      </c>
      <c r="D425">
        <v>401</v>
      </c>
      <c r="E425" t="s">
        <v>420</v>
      </c>
      <c r="F425" s="2">
        <v>40451</v>
      </c>
      <c r="G425">
        <v>46</v>
      </c>
      <c r="H425">
        <v>42</v>
      </c>
      <c r="I425" t="str">
        <f>IFERROR(VLOOKUP($C425,Sheet2!$A$2:$C$397,2,FALSE),"C")</f>
        <v>B-</v>
      </c>
      <c r="J425">
        <f>IFERROR(VLOOKUP($C425,Sheet2!$A$2:$C$397,3,FALSE),0)</f>
        <v>2.5287500000000001</v>
      </c>
      <c r="K425">
        <f>VLOOKUP($I425,Sheet2!$F$4:$G$16,2,FALSE)</f>
        <v>2.7</v>
      </c>
      <c r="L425">
        <f t="shared" si="49"/>
        <v>47.264375000000001</v>
      </c>
      <c r="M425">
        <f t="shared" si="50"/>
        <v>40.735624999999999</v>
      </c>
      <c r="N425">
        <f t="shared" si="51"/>
        <v>6.5287500000000023</v>
      </c>
      <c r="O425" t="str">
        <f t="shared" si="52"/>
        <v>NM02o_2010</v>
      </c>
      <c r="P425" t="str">
        <f t="shared" si="53"/>
        <v>02</v>
      </c>
      <c r="Q425">
        <f t="shared" si="54"/>
        <v>2010</v>
      </c>
      <c r="R425" t="str">
        <f t="shared" si="55"/>
        <v>o</v>
      </c>
    </row>
    <row r="426" spans="1:18" x14ac:dyDescent="0.3">
      <c r="A426" t="s">
        <v>2178</v>
      </c>
      <c r="B426">
        <v>2</v>
      </c>
      <c r="C426" t="s">
        <v>2181</v>
      </c>
      <c r="D426">
        <v>402</v>
      </c>
      <c r="E426" t="s">
        <v>420</v>
      </c>
      <c r="F426" s="2">
        <v>40451</v>
      </c>
      <c r="G426">
        <v>45</v>
      </c>
      <c r="H426">
        <v>44</v>
      </c>
      <c r="I426" t="str">
        <f>IFERROR(VLOOKUP($C426,Sheet2!$A$2:$C$397,2,FALSE),"C")</f>
        <v>C</v>
      </c>
      <c r="J426">
        <f>IFERROR(VLOOKUP($C426,Sheet2!$A$2:$C$397,3,FALSE),0)</f>
        <v>0</v>
      </c>
      <c r="K426">
        <f>VLOOKUP($I426,Sheet2!$F$4:$G$16,2,FALSE)</f>
        <v>2</v>
      </c>
      <c r="L426">
        <f t="shared" si="49"/>
        <v>45</v>
      </c>
      <c r="M426">
        <f t="shared" si="50"/>
        <v>44</v>
      </c>
      <c r="N426">
        <f t="shared" si="51"/>
        <v>1</v>
      </c>
      <c r="O426" t="str">
        <f t="shared" si="52"/>
        <v>NM02o_2010</v>
      </c>
      <c r="P426" t="str">
        <f t="shared" si="53"/>
        <v>02</v>
      </c>
      <c r="Q426">
        <f t="shared" si="54"/>
        <v>2010</v>
      </c>
      <c r="R426" t="str">
        <f t="shared" si="55"/>
        <v>o</v>
      </c>
    </row>
    <row r="427" spans="1:18" x14ac:dyDescent="0.3">
      <c r="A427" t="s">
        <v>2178</v>
      </c>
      <c r="B427">
        <v>2</v>
      </c>
      <c r="C427" t="s">
        <v>14</v>
      </c>
      <c r="D427">
        <v>540</v>
      </c>
      <c r="E427" t="s">
        <v>420</v>
      </c>
      <c r="F427" s="2">
        <v>40447</v>
      </c>
      <c r="G427">
        <v>48</v>
      </c>
      <c r="H427">
        <v>47</v>
      </c>
      <c r="I427" t="str">
        <f>IFERROR(VLOOKUP($C427,Sheet2!$A$2:$C$397,2,FALSE),"C")</f>
        <v>B</v>
      </c>
      <c r="J427">
        <f>IFERROR(VLOOKUP($C427,Sheet2!$A$2:$C$397,3,FALSE),0)</f>
        <v>0.26406832000000002</v>
      </c>
      <c r="K427">
        <f>VLOOKUP($I427,Sheet2!$F$4:$G$16,2,FALSE)</f>
        <v>3</v>
      </c>
      <c r="L427">
        <f t="shared" si="49"/>
        <v>48.132034160000003</v>
      </c>
      <c r="M427">
        <f t="shared" si="50"/>
        <v>46.867965839999997</v>
      </c>
      <c r="N427">
        <f t="shared" si="51"/>
        <v>1.2640683200000069</v>
      </c>
      <c r="O427" t="str">
        <f t="shared" si="52"/>
        <v>NM02o_2010</v>
      </c>
      <c r="P427" t="str">
        <f t="shared" si="53"/>
        <v>02</v>
      </c>
      <c r="Q427">
        <f t="shared" si="54"/>
        <v>2010</v>
      </c>
      <c r="R427" t="str">
        <f t="shared" si="55"/>
        <v>o</v>
      </c>
    </row>
    <row r="428" spans="1:18" x14ac:dyDescent="0.3">
      <c r="A428" t="s">
        <v>2178</v>
      </c>
      <c r="B428">
        <v>2</v>
      </c>
      <c r="C428" t="s">
        <v>2181</v>
      </c>
      <c r="D428">
        <v>404</v>
      </c>
      <c r="E428" t="s">
        <v>420</v>
      </c>
      <c r="F428" s="2">
        <v>40417</v>
      </c>
      <c r="G428">
        <v>42</v>
      </c>
      <c r="H428">
        <v>45</v>
      </c>
      <c r="I428" t="str">
        <f>IFERROR(VLOOKUP($C428,Sheet2!$A$2:$C$397,2,FALSE),"C")</f>
        <v>C</v>
      </c>
      <c r="J428">
        <f>IFERROR(VLOOKUP($C428,Sheet2!$A$2:$C$397,3,FALSE),0)</f>
        <v>0</v>
      </c>
      <c r="K428">
        <f>VLOOKUP($I428,Sheet2!$F$4:$G$16,2,FALSE)</f>
        <v>2</v>
      </c>
      <c r="L428">
        <f t="shared" si="49"/>
        <v>42</v>
      </c>
      <c r="M428">
        <f t="shared" si="50"/>
        <v>45</v>
      </c>
      <c r="N428">
        <f t="shared" si="51"/>
        <v>-3</v>
      </c>
      <c r="O428" t="str">
        <f t="shared" si="52"/>
        <v>NM02o_2010</v>
      </c>
      <c r="P428" t="str">
        <f t="shared" si="53"/>
        <v>02</v>
      </c>
      <c r="Q428">
        <f t="shared" si="54"/>
        <v>2010</v>
      </c>
      <c r="R428" t="str">
        <f t="shared" si="55"/>
        <v>o</v>
      </c>
    </row>
    <row r="429" spans="1:18" x14ac:dyDescent="0.3">
      <c r="A429" t="s">
        <v>2178</v>
      </c>
      <c r="B429">
        <v>2</v>
      </c>
      <c r="C429" t="s">
        <v>14</v>
      </c>
      <c r="D429">
        <v>400</v>
      </c>
      <c r="E429" t="s">
        <v>420</v>
      </c>
      <c r="F429" s="2">
        <v>40229</v>
      </c>
      <c r="G429">
        <v>43</v>
      </c>
      <c r="H429">
        <v>41</v>
      </c>
      <c r="I429" t="str">
        <f>IFERROR(VLOOKUP($C429,Sheet2!$A$2:$C$397,2,FALSE),"C")</f>
        <v>B</v>
      </c>
      <c r="J429">
        <f>IFERROR(VLOOKUP($C429,Sheet2!$A$2:$C$397,3,FALSE),0)</f>
        <v>0.26406832000000002</v>
      </c>
      <c r="K429">
        <f>VLOOKUP($I429,Sheet2!$F$4:$G$16,2,FALSE)</f>
        <v>3</v>
      </c>
      <c r="L429">
        <f t="shared" si="49"/>
        <v>43.132034160000003</v>
      </c>
      <c r="M429">
        <f t="shared" si="50"/>
        <v>40.867965839999997</v>
      </c>
      <c r="N429">
        <f t="shared" si="51"/>
        <v>2.2640683200000069</v>
      </c>
      <c r="O429" t="str">
        <f t="shared" si="52"/>
        <v>NM02o_2010</v>
      </c>
      <c r="P429" t="str">
        <f t="shared" si="53"/>
        <v>02</v>
      </c>
      <c r="Q429">
        <f t="shared" si="54"/>
        <v>2010</v>
      </c>
      <c r="R429" t="str">
        <f t="shared" si="55"/>
        <v>o</v>
      </c>
    </row>
    <row r="430" spans="1:18" x14ac:dyDescent="0.3">
      <c r="A430" t="s">
        <v>2134</v>
      </c>
      <c r="B430">
        <v>23</v>
      </c>
      <c r="C430" t="s">
        <v>364</v>
      </c>
      <c r="D430">
        <v>623</v>
      </c>
      <c r="E430" t="s">
        <v>420</v>
      </c>
      <c r="F430" s="2">
        <v>40477</v>
      </c>
      <c r="G430">
        <v>37</v>
      </c>
      <c r="H430">
        <v>40</v>
      </c>
      <c r="I430" t="str">
        <f>IFERROR(VLOOKUP($C430,Sheet2!$A$2:$C$397,2,FALSE),"C")</f>
        <v>A</v>
      </c>
      <c r="J430">
        <f>IFERROR(VLOOKUP($C430,Sheet2!$A$2:$C$397,3,FALSE),0)</f>
        <v>0.4</v>
      </c>
      <c r="K430">
        <f>VLOOKUP($I430,Sheet2!$F$4:$G$16,2,FALSE)</f>
        <v>4</v>
      </c>
      <c r="L430">
        <f t="shared" si="49"/>
        <v>37.200000000000003</v>
      </c>
      <c r="M430">
        <f t="shared" si="50"/>
        <v>39.799999999999997</v>
      </c>
      <c r="N430">
        <f t="shared" si="51"/>
        <v>-2.5999999999999943</v>
      </c>
      <c r="O430" t="str">
        <f t="shared" si="52"/>
        <v>NY23o_2010</v>
      </c>
      <c r="P430" t="str">
        <f t="shared" si="53"/>
        <v>23</v>
      </c>
      <c r="Q430">
        <f t="shared" si="54"/>
        <v>2010</v>
      </c>
      <c r="R430" t="str">
        <f t="shared" si="55"/>
        <v>o</v>
      </c>
    </row>
    <row r="431" spans="1:18" x14ac:dyDescent="0.3">
      <c r="A431" t="s">
        <v>2134</v>
      </c>
      <c r="B431">
        <v>23</v>
      </c>
      <c r="C431" t="s">
        <v>364</v>
      </c>
      <c r="D431">
        <v>607</v>
      </c>
      <c r="E431" t="s">
        <v>420</v>
      </c>
      <c r="F431" s="2">
        <v>40458</v>
      </c>
      <c r="G431">
        <v>42</v>
      </c>
      <c r="H431">
        <v>31</v>
      </c>
      <c r="I431" t="str">
        <f>IFERROR(VLOOKUP($C431,Sheet2!$A$2:$C$397,2,FALSE),"C")</f>
        <v>A</v>
      </c>
      <c r="J431">
        <f>IFERROR(VLOOKUP($C431,Sheet2!$A$2:$C$397,3,FALSE),0)</f>
        <v>0.4</v>
      </c>
      <c r="K431">
        <f>VLOOKUP($I431,Sheet2!$F$4:$G$16,2,FALSE)</f>
        <v>4</v>
      </c>
      <c r="L431">
        <f t="shared" si="49"/>
        <v>42.2</v>
      </c>
      <c r="M431">
        <f t="shared" si="50"/>
        <v>30.8</v>
      </c>
      <c r="N431">
        <f t="shared" si="51"/>
        <v>11.400000000000002</v>
      </c>
      <c r="O431" t="str">
        <f t="shared" si="52"/>
        <v>NY23o_2010</v>
      </c>
      <c r="P431" t="str">
        <f t="shared" si="53"/>
        <v>23</v>
      </c>
      <c r="Q431">
        <f t="shared" si="54"/>
        <v>2010</v>
      </c>
      <c r="R431" t="str">
        <f t="shared" si="55"/>
        <v>o</v>
      </c>
    </row>
    <row r="432" spans="1:18" x14ac:dyDescent="0.3">
      <c r="A432" t="s">
        <v>2169</v>
      </c>
      <c r="B432">
        <v>6</v>
      </c>
      <c r="C432" t="s">
        <v>354</v>
      </c>
      <c r="D432">
        <v>642</v>
      </c>
      <c r="E432" t="s">
        <v>420</v>
      </c>
      <c r="F432" s="2">
        <v>40471</v>
      </c>
      <c r="G432">
        <v>54</v>
      </c>
      <c r="H432">
        <v>44</v>
      </c>
      <c r="I432" t="str">
        <f>IFERROR(VLOOKUP($C432,Sheet2!$A$2:$C$397,2,FALSE),"C")</f>
        <v>A+</v>
      </c>
      <c r="J432">
        <f>IFERROR(VLOOKUP($C432,Sheet2!$A$2:$C$397,3,FALSE),0)</f>
        <v>0.2</v>
      </c>
      <c r="K432">
        <f>VLOOKUP($I432,Sheet2!$F$4:$G$16,2,FALSE)</f>
        <v>4</v>
      </c>
      <c r="L432">
        <f t="shared" si="49"/>
        <v>54.1</v>
      </c>
      <c r="M432">
        <f t="shared" si="50"/>
        <v>43.9</v>
      </c>
      <c r="N432">
        <f t="shared" si="51"/>
        <v>10.200000000000003</v>
      </c>
      <c r="O432" t="str">
        <f t="shared" si="52"/>
        <v>PA06o_2010</v>
      </c>
      <c r="P432" t="str">
        <f t="shared" si="53"/>
        <v>06</v>
      </c>
      <c r="Q432">
        <f t="shared" si="54"/>
        <v>2010</v>
      </c>
      <c r="R432" t="str">
        <f t="shared" si="55"/>
        <v>o</v>
      </c>
    </row>
    <row r="433" spans="1:18" x14ac:dyDescent="0.3">
      <c r="A433" t="s">
        <v>2154</v>
      </c>
      <c r="B433">
        <v>8</v>
      </c>
      <c r="C433" t="s">
        <v>358</v>
      </c>
      <c r="D433">
        <v>639</v>
      </c>
      <c r="E433" t="s">
        <v>420</v>
      </c>
      <c r="F433" s="2">
        <v>40471</v>
      </c>
      <c r="G433">
        <v>52</v>
      </c>
      <c r="H433">
        <v>45</v>
      </c>
      <c r="I433" t="str">
        <f>IFERROR(VLOOKUP($C433,Sheet2!$A$2:$C$397,2,FALSE),"C")</f>
        <v>A</v>
      </c>
      <c r="J433">
        <f>IFERROR(VLOOKUP($C433,Sheet2!$A$2:$C$397,3,FALSE),0)</f>
        <v>0.2</v>
      </c>
      <c r="K433">
        <f>VLOOKUP($I433,Sheet2!$F$4:$G$16,2,FALSE)</f>
        <v>4</v>
      </c>
      <c r="L433">
        <f t="shared" si="49"/>
        <v>52.1</v>
      </c>
      <c r="M433">
        <f t="shared" si="50"/>
        <v>44.9</v>
      </c>
      <c r="N433">
        <f t="shared" si="51"/>
        <v>7.2000000000000028</v>
      </c>
      <c r="O433" t="str">
        <f t="shared" si="52"/>
        <v>WA08o_2010</v>
      </c>
      <c r="P433" t="str">
        <f t="shared" si="53"/>
        <v>08</v>
      </c>
      <c r="Q433">
        <f t="shared" si="54"/>
        <v>2010</v>
      </c>
      <c r="R433" t="str">
        <f t="shared" si="55"/>
        <v>o</v>
      </c>
    </row>
    <row r="434" spans="1:18" x14ac:dyDescent="0.3">
      <c r="A434" t="s">
        <v>2154</v>
      </c>
      <c r="B434">
        <v>8</v>
      </c>
      <c r="C434" t="s">
        <v>14</v>
      </c>
      <c r="D434">
        <v>1036</v>
      </c>
      <c r="E434" t="s">
        <v>420</v>
      </c>
      <c r="F434" s="2">
        <v>40461</v>
      </c>
      <c r="G434">
        <v>49</v>
      </c>
      <c r="H434">
        <v>46</v>
      </c>
      <c r="I434" t="str">
        <f>IFERROR(VLOOKUP($C434,Sheet2!$A$2:$C$397,2,FALSE),"C")</f>
        <v>B</v>
      </c>
      <c r="J434">
        <f>IFERROR(VLOOKUP($C434,Sheet2!$A$2:$C$397,3,FALSE),0)</f>
        <v>0.26406832000000002</v>
      </c>
      <c r="K434">
        <f>VLOOKUP($I434,Sheet2!$F$4:$G$16,2,FALSE)</f>
        <v>3</v>
      </c>
      <c r="L434">
        <f t="shared" si="49"/>
        <v>49.132034160000003</v>
      </c>
      <c r="M434">
        <f t="shared" si="50"/>
        <v>45.867965839999997</v>
      </c>
      <c r="N434">
        <f t="shared" si="51"/>
        <v>3.2640683200000069</v>
      </c>
      <c r="O434" t="str">
        <f t="shared" si="52"/>
        <v>WA08o_2010</v>
      </c>
      <c r="P434" t="str">
        <f t="shared" si="53"/>
        <v>08</v>
      </c>
      <c r="Q434">
        <f t="shared" si="54"/>
        <v>2010</v>
      </c>
      <c r="R434" t="str">
        <f t="shared" si="55"/>
        <v>o</v>
      </c>
    </row>
    <row r="435" spans="1:18" x14ac:dyDescent="0.3">
      <c r="A435" t="s">
        <v>2154</v>
      </c>
      <c r="B435">
        <v>8</v>
      </c>
      <c r="C435" t="s">
        <v>358</v>
      </c>
      <c r="D435">
        <v>579</v>
      </c>
      <c r="E435" t="s">
        <v>420</v>
      </c>
      <c r="F435" s="2">
        <v>40450</v>
      </c>
      <c r="G435">
        <v>52</v>
      </c>
      <c r="H435">
        <v>45</v>
      </c>
      <c r="I435" t="str">
        <f>IFERROR(VLOOKUP($C435,Sheet2!$A$2:$C$397,2,FALSE),"C")</f>
        <v>A</v>
      </c>
      <c r="J435">
        <f>IFERROR(VLOOKUP($C435,Sheet2!$A$2:$C$397,3,FALSE),0)</f>
        <v>0.2</v>
      </c>
      <c r="K435">
        <f>VLOOKUP($I435,Sheet2!$F$4:$G$16,2,FALSE)</f>
        <v>4</v>
      </c>
      <c r="L435">
        <f t="shared" si="49"/>
        <v>52.1</v>
      </c>
      <c r="M435">
        <f t="shared" si="50"/>
        <v>44.9</v>
      </c>
      <c r="N435">
        <f t="shared" si="51"/>
        <v>7.2000000000000028</v>
      </c>
      <c r="O435" t="str">
        <f t="shared" si="52"/>
        <v>WA08o_2010</v>
      </c>
      <c r="P435" t="str">
        <f t="shared" si="53"/>
        <v>08</v>
      </c>
      <c r="Q435">
        <f t="shared" si="54"/>
        <v>2010</v>
      </c>
      <c r="R435" t="str">
        <f t="shared" si="55"/>
        <v>o</v>
      </c>
    </row>
    <row r="436" spans="1:18" x14ac:dyDescent="0.3">
      <c r="A436" t="s">
        <v>2154</v>
      </c>
      <c r="B436">
        <v>8</v>
      </c>
      <c r="C436" t="s">
        <v>358</v>
      </c>
      <c r="D436">
        <v>657</v>
      </c>
      <c r="E436" t="s">
        <v>420</v>
      </c>
      <c r="F436" s="2">
        <v>40423</v>
      </c>
      <c r="G436">
        <v>54</v>
      </c>
      <c r="H436">
        <v>41</v>
      </c>
      <c r="I436" t="str">
        <f>IFERROR(VLOOKUP($C436,Sheet2!$A$2:$C$397,2,FALSE),"C")</f>
        <v>A</v>
      </c>
      <c r="J436">
        <f>IFERROR(VLOOKUP($C436,Sheet2!$A$2:$C$397,3,FALSE),0)</f>
        <v>0.2</v>
      </c>
      <c r="K436">
        <f>VLOOKUP($I436,Sheet2!$F$4:$G$16,2,FALSE)</f>
        <v>4</v>
      </c>
      <c r="L436">
        <f t="shared" si="49"/>
        <v>54.1</v>
      </c>
      <c r="M436">
        <f t="shared" si="50"/>
        <v>40.9</v>
      </c>
      <c r="N436">
        <f t="shared" si="51"/>
        <v>13.200000000000003</v>
      </c>
      <c r="O436" t="str">
        <f t="shared" si="52"/>
        <v>WA08o_2010</v>
      </c>
      <c r="P436" t="str">
        <f t="shared" si="53"/>
        <v>08</v>
      </c>
      <c r="Q436">
        <f t="shared" si="54"/>
        <v>2010</v>
      </c>
      <c r="R436" t="str">
        <f t="shared" si="55"/>
        <v>o</v>
      </c>
    </row>
    <row r="437" spans="1:18" x14ac:dyDescent="0.3">
      <c r="A437" t="s">
        <v>2134</v>
      </c>
      <c r="B437">
        <v>29</v>
      </c>
      <c r="C437" t="s">
        <v>364</v>
      </c>
      <c r="D437">
        <v>613</v>
      </c>
      <c r="E437" t="s">
        <v>420</v>
      </c>
      <c r="F437" s="2">
        <v>40437</v>
      </c>
      <c r="G437">
        <v>44</v>
      </c>
      <c r="H437">
        <v>30</v>
      </c>
      <c r="I437" t="str">
        <f>IFERROR(VLOOKUP($C437,Sheet2!$A$2:$C$397,2,FALSE),"C")</f>
        <v>A</v>
      </c>
      <c r="J437">
        <f>IFERROR(VLOOKUP($C437,Sheet2!$A$2:$C$397,3,FALSE),0)</f>
        <v>0.4</v>
      </c>
      <c r="K437">
        <f>VLOOKUP($I437,Sheet2!$F$4:$G$16,2,FALSE)</f>
        <v>4</v>
      </c>
      <c r="L437">
        <f t="shared" si="49"/>
        <v>44.2</v>
      </c>
      <c r="M437">
        <f t="shared" si="50"/>
        <v>29.8</v>
      </c>
      <c r="N437">
        <f t="shared" si="51"/>
        <v>14.400000000000002</v>
      </c>
      <c r="O437" t="str">
        <f t="shared" si="52"/>
        <v>NY29o_2010</v>
      </c>
      <c r="P437" t="str">
        <f t="shared" si="53"/>
        <v>29</v>
      </c>
      <c r="Q437">
        <f t="shared" si="54"/>
        <v>2010</v>
      </c>
      <c r="R437" t="str">
        <f t="shared" si="55"/>
        <v>o</v>
      </c>
    </row>
    <row r="438" spans="1:18" x14ac:dyDescent="0.3">
      <c r="A438" t="s">
        <v>2169</v>
      </c>
      <c r="B438">
        <v>15</v>
      </c>
      <c r="C438" t="s">
        <v>2187</v>
      </c>
      <c r="D438">
        <v>496</v>
      </c>
      <c r="E438" t="s">
        <v>420</v>
      </c>
      <c r="F438" s="2">
        <v>40464</v>
      </c>
      <c r="G438">
        <v>49</v>
      </c>
      <c r="H438">
        <v>32</v>
      </c>
      <c r="I438" t="str">
        <f>IFERROR(VLOOKUP($C438,Sheet2!$A$2:$C$397,2,FALSE),"C")</f>
        <v>C</v>
      </c>
      <c r="J438">
        <f>IFERROR(VLOOKUP($C438,Sheet2!$A$2:$C$397,3,FALSE),0)</f>
        <v>0</v>
      </c>
      <c r="K438">
        <f>VLOOKUP($I438,Sheet2!$F$4:$G$16,2,FALSE)</f>
        <v>2</v>
      </c>
      <c r="L438">
        <f t="shared" si="49"/>
        <v>49</v>
      </c>
      <c r="M438">
        <f t="shared" si="50"/>
        <v>32</v>
      </c>
      <c r="N438">
        <f t="shared" si="51"/>
        <v>17</v>
      </c>
      <c r="O438" t="str">
        <f t="shared" si="52"/>
        <v>PA15o_2010</v>
      </c>
      <c r="P438" t="str">
        <f t="shared" si="53"/>
        <v>15</v>
      </c>
      <c r="Q438">
        <f t="shared" si="54"/>
        <v>2010</v>
      </c>
      <c r="R438" t="str">
        <f t="shared" si="55"/>
        <v>o</v>
      </c>
    </row>
    <row r="439" spans="1:18" x14ac:dyDescent="0.3">
      <c r="A439" t="s">
        <v>2169</v>
      </c>
      <c r="B439">
        <v>15</v>
      </c>
      <c r="C439" t="s">
        <v>2187</v>
      </c>
      <c r="D439">
        <v>496</v>
      </c>
      <c r="E439" t="s">
        <v>420</v>
      </c>
      <c r="F439" s="2">
        <v>40437</v>
      </c>
      <c r="G439">
        <v>49</v>
      </c>
      <c r="H439">
        <v>38</v>
      </c>
      <c r="I439" t="str">
        <f>IFERROR(VLOOKUP($C439,Sheet2!$A$2:$C$397,2,FALSE),"C")</f>
        <v>C</v>
      </c>
      <c r="J439">
        <f>IFERROR(VLOOKUP($C439,Sheet2!$A$2:$C$397,3,FALSE),0)</f>
        <v>0</v>
      </c>
      <c r="K439">
        <f>VLOOKUP($I439,Sheet2!$F$4:$G$16,2,FALSE)</f>
        <v>2</v>
      </c>
      <c r="L439">
        <f t="shared" si="49"/>
        <v>49</v>
      </c>
      <c r="M439">
        <f t="shared" si="50"/>
        <v>38</v>
      </c>
      <c r="N439">
        <f t="shared" si="51"/>
        <v>11</v>
      </c>
      <c r="O439" t="str">
        <f t="shared" si="52"/>
        <v>PA15o_2010</v>
      </c>
      <c r="P439" t="str">
        <f t="shared" si="53"/>
        <v>15</v>
      </c>
      <c r="Q439">
        <f t="shared" si="54"/>
        <v>2010</v>
      </c>
      <c r="R439" t="str">
        <f t="shared" si="55"/>
        <v>o</v>
      </c>
    </row>
    <row r="440" spans="1:18" x14ac:dyDescent="0.3">
      <c r="A440" t="s">
        <v>2169</v>
      </c>
      <c r="B440">
        <v>15</v>
      </c>
      <c r="C440" t="s">
        <v>2187</v>
      </c>
      <c r="D440">
        <v>303</v>
      </c>
      <c r="E440" t="s">
        <v>420</v>
      </c>
      <c r="F440" s="2">
        <v>40295</v>
      </c>
      <c r="G440">
        <v>43</v>
      </c>
      <c r="H440">
        <v>31</v>
      </c>
      <c r="I440" t="str">
        <f>IFERROR(VLOOKUP($C440,Sheet2!$A$2:$C$397,2,FALSE),"C")</f>
        <v>C</v>
      </c>
      <c r="J440">
        <f>IFERROR(VLOOKUP($C440,Sheet2!$A$2:$C$397,3,FALSE),0)</f>
        <v>0</v>
      </c>
      <c r="K440">
        <f>VLOOKUP($I440,Sheet2!$F$4:$G$16,2,FALSE)</f>
        <v>2</v>
      </c>
      <c r="L440">
        <f t="shared" si="49"/>
        <v>43</v>
      </c>
      <c r="M440">
        <f t="shared" si="50"/>
        <v>31</v>
      </c>
      <c r="N440">
        <f t="shared" si="51"/>
        <v>12</v>
      </c>
      <c r="O440" t="str">
        <f t="shared" si="52"/>
        <v>PA15o_2010</v>
      </c>
      <c r="P440" t="str">
        <f t="shared" si="53"/>
        <v>15</v>
      </c>
      <c r="Q440">
        <f t="shared" si="54"/>
        <v>2010</v>
      </c>
      <c r="R440" t="str">
        <f t="shared" si="55"/>
        <v>o</v>
      </c>
    </row>
    <row r="441" spans="1:18" x14ac:dyDescent="0.3">
      <c r="A441" t="s">
        <v>2188</v>
      </c>
      <c r="B441">
        <v>17</v>
      </c>
      <c r="C441" t="s">
        <v>139</v>
      </c>
      <c r="D441">
        <v>404</v>
      </c>
      <c r="E441" t="s">
        <v>420</v>
      </c>
      <c r="F441" s="2">
        <v>40472</v>
      </c>
      <c r="G441">
        <v>52</v>
      </c>
      <c r="H441">
        <v>40</v>
      </c>
      <c r="I441" t="str">
        <f>IFERROR(VLOOKUP($C441,Sheet2!$A$2:$C$397,2,FALSE),"C")</f>
        <v>B-</v>
      </c>
      <c r="J441">
        <f>IFERROR(VLOOKUP($C441,Sheet2!$A$2:$C$397,3,FALSE),0)</f>
        <v>2.5287500000000001</v>
      </c>
      <c r="K441">
        <f>VLOOKUP($I441,Sheet2!$F$4:$G$16,2,FALSE)</f>
        <v>2.7</v>
      </c>
      <c r="L441">
        <f t="shared" si="49"/>
        <v>53.264375000000001</v>
      </c>
      <c r="M441">
        <f t="shared" si="50"/>
        <v>38.735624999999999</v>
      </c>
      <c r="N441">
        <f t="shared" si="51"/>
        <v>14.528750000000002</v>
      </c>
      <c r="O441" t="str">
        <f t="shared" si="52"/>
        <v>TX17o_2010</v>
      </c>
      <c r="P441" t="str">
        <f t="shared" si="53"/>
        <v>17</v>
      </c>
      <c r="Q441">
        <f t="shared" si="54"/>
        <v>2010</v>
      </c>
      <c r="R441" t="str">
        <f t="shared" si="55"/>
        <v>o</v>
      </c>
    </row>
    <row r="442" spans="1:18" x14ac:dyDescent="0.3">
      <c r="A442" t="s">
        <v>2140</v>
      </c>
      <c r="B442">
        <v>2</v>
      </c>
      <c r="C442" t="s">
        <v>2167</v>
      </c>
      <c r="D442">
        <v>446</v>
      </c>
      <c r="E442" t="s">
        <v>420</v>
      </c>
      <c r="F442" s="2">
        <v>40465</v>
      </c>
      <c r="G442">
        <v>50</v>
      </c>
      <c r="H442">
        <v>38</v>
      </c>
      <c r="I442" t="str">
        <f>IFERROR(VLOOKUP($C442,Sheet2!$A$2:$C$397,2,FALSE),"C")</f>
        <v>C</v>
      </c>
      <c r="J442">
        <f>IFERROR(VLOOKUP($C442,Sheet2!$A$2:$C$397,3,FALSE),0)</f>
        <v>0</v>
      </c>
      <c r="K442">
        <f>VLOOKUP($I442,Sheet2!$F$4:$G$16,2,FALSE)</f>
        <v>2</v>
      </c>
      <c r="L442">
        <f t="shared" si="49"/>
        <v>50</v>
      </c>
      <c r="M442">
        <f t="shared" si="50"/>
        <v>38</v>
      </c>
      <c r="N442">
        <f t="shared" si="51"/>
        <v>12</v>
      </c>
      <c r="O442" t="str">
        <f t="shared" si="52"/>
        <v>AR02o_2010</v>
      </c>
      <c r="P442" t="str">
        <f t="shared" si="53"/>
        <v>02</v>
      </c>
      <c r="Q442">
        <f t="shared" si="54"/>
        <v>2010</v>
      </c>
      <c r="R442" t="str">
        <f t="shared" si="55"/>
        <v>o</v>
      </c>
    </row>
    <row r="443" spans="1:18" x14ac:dyDescent="0.3">
      <c r="A443" t="s">
        <v>2140</v>
      </c>
      <c r="B443">
        <v>2</v>
      </c>
      <c r="C443" t="s">
        <v>2167</v>
      </c>
      <c r="D443">
        <v>716</v>
      </c>
      <c r="E443" t="s">
        <v>420</v>
      </c>
      <c r="F443" s="2">
        <v>40407</v>
      </c>
      <c r="G443">
        <v>52</v>
      </c>
      <c r="H443">
        <v>35</v>
      </c>
      <c r="I443" t="str">
        <f>IFERROR(VLOOKUP($C443,Sheet2!$A$2:$C$397,2,FALSE),"C")</f>
        <v>C</v>
      </c>
      <c r="J443">
        <f>IFERROR(VLOOKUP($C443,Sheet2!$A$2:$C$397,3,FALSE),0)</f>
        <v>0</v>
      </c>
      <c r="K443">
        <f>VLOOKUP($I443,Sheet2!$F$4:$G$16,2,FALSE)</f>
        <v>2</v>
      </c>
      <c r="L443">
        <f t="shared" si="49"/>
        <v>52</v>
      </c>
      <c r="M443">
        <f t="shared" si="50"/>
        <v>35</v>
      </c>
      <c r="N443">
        <f t="shared" si="51"/>
        <v>17</v>
      </c>
      <c r="O443" t="str">
        <f t="shared" si="52"/>
        <v>AR02o_2010</v>
      </c>
      <c r="P443" t="str">
        <f t="shared" si="53"/>
        <v>02</v>
      </c>
      <c r="Q443">
        <f t="shared" si="54"/>
        <v>2010</v>
      </c>
      <c r="R443" t="str">
        <f t="shared" si="55"/>
        <v>o</v>
      </c>
    </row>
    <row r="444" spans="1:18" x14ac:dyDescent="0.3">
      <c r="A444" t="s">
        <v>2132</v>
      </c>
      <c r="B444">
        <v>11</v>
      </c>
      <c r="C444" t="s">
        <v>293</v>
      </c>
      <c r="D444">
        <v>829</v>
      </c>
      <c r="E444" t="s">
        <v>420</v>
      </c>
      <c r="F444" s="2">
        <v>40482</v>
      </c>
      <c r="G444">
        <v>55</v>
      </c>
      <c r="H444">
        <v>45</v>
      </c>
      <c r="I444" t="str">
        <f>IFERROR(VLOOKUP($C444,Sheet2!$A$2:$C$397,2,FALSE),"C")</f>
        <v>C</v>
      </c>
      <c r="J444">
        <f>IFERROR(VLOOKUP($C444,Sheet2!$A$2:$C$397,3,FALSE),0)</f>
        <v>-0.91666667000000002</v>
      </c>
      <c r="K444">
        <f>VLOOKUP($I444,Sheet2!$F$4:$G$16,2,FALSE)</f>
        <v>2</v>
      </c>
      <c r="L444">
        <f t="shared" si="49"/>
        <v>54.541666665000001</v>
      </c>
      <c r="M444">
        <f t="shared" si="50"/>
        <v>45.458333334999999</v>
      </c>
      <c r="N444">
        <f t="shared" si="51"/>
        <v>9.0833333300000021</v>
      </c>
      <c r="O444" t="str">
        <f t="shared" si="52"/>
        <v>IL11o_2010</v>
      </c>
      <c r="P444" t="str">
        <f t="shared" si="53"/>
        <v>11</v>
      </c>
      <c r="Q444">
        <f t="shared" si="54"/>
        <v>2010</v>
      </c>
      <c r="R444" t="str">
        <f t="shared" si="55"/>
        <v>o</v>
      </c>
    </row>
    <row r="445" spans="1:18" x14ac:dyDescent="0.3">
      <c r="A445" t="s">
        <v>2132</v>
      </c>
      <c r="B445">
        <v>11</v>
      </c>
      <c r="C445" t="s">
        <v>139</v>
      </c>
      <c r="D445">
        <v>401</v>
      </c>
      <c r="E445" t="s">
        <v>420</v>
      </c>
      <c r="F445" s="2">
        <v>40451</v>
      </c>
      <c r="G445">
        <v>49</v>
      </c>
      <c r="H445">
        <v>31</v>
      </c>
      <c r="I445" t="str">
        <f>IFERROR(VLOOKUP($C445,Sheet2!$A$2:$C$397,2,FALSE),"C")</f>
        <v>B-</v>
      </c>
      <c r="J445">
        <f>IFERROR(VLOOKUP($C445,Sheet2!$A$2:$C$397,3,FALSE),0)</f>
        <v>2.5287500000000001</v>
      </c>
      <c r="K445">
        <f>VLOOKUP($I445,Sheet2!$F$4:$G$16,2,FALSE)</f>
        <v>2.7</v>
      </c>
      <c r="L445">
        <f t="shared" si="49"/>
        <v>50.264375000000001</v>
      </c>
      <c r="M445">
        <f t="shared" si="50"/>
        <v>29.735624999999999</v>
      </c>
      <c r="N445">
        <f t="shared" si="51"/>
        <v>20.528750000000002</v>
      </c>
      <c r="O445" t="str">
        <f t="shared" si="52"/>
        <v>IL11o_2010</v>
      </c>
      <c r="P445" t="str">
        <f t="shared" si="53"/>
        <v>11</v>
      </c>
      <c r="Q445">
        <f t="shared" si="54"/>
        <v>2010</v>
      </c>
      <c r="R445" t="str">
        <f t="shared" si="55"/>
        <v>o</v>
      </c>
    </row>
    <row r="446" spans="1:18" x14ac:dyDescent="0.3">
      <c r="A446" t="s">
        <v>2132</v>
      </c>
      <c r="B446">
        <v>11</v>
      </c>
      <c r="C446" t="s">
        <v>293</v>
      </c>
      <c r="D446">
        <v>1015</v>
      </c>
      <c r="E446" t="s">
        <v>431</v>
      </c>
      <c r="F446" s="2">
        <v>40394</v>
      </c>
      <c r="G446">
        <v>52</v>
      </c>
      <c r="H446">
        <v>32</v>
      </c>
      <c r="I446" t="str">
        <f>IFERROR(VLOOKUP($C446,Sheet2!$A$2:$C$397,2,FALSE),"C")</f>
        <v>C</v>
      </c>
      <c r="J446">
        <f>IFERROR(VLOOKUP($C446,Sheet2!$A$2:$C$397,3,FALSE),0)</f>
        <v>-0.91666667000000002</v>
      </c>
      <c r="K446">
        <f>VLOOKUP($I446,Sheet2!$F$4:$G$16,2,FALSE)</f>
        <v>2</v>
      </c>
      <c r="L446">
        <f t="shared" si="49"/>
        <v>51.541666665000001</v>
      </c>
      <c r="M446">
        <f t="shared" si="50"/>
        <v>32.458333334999999</v>
      </c>
      <c r="N446">
        <f t="shared" si="51"/>
        <v>19.083333330000002</v>
      </c>
      <c r="O446" t="str">
        <f t="shared" si="52"/>
        <v>IL11o_2010</v>
      </c>
      <c r="P446" t="str">
        <f t="shared" si="53"/>
        <v>11</v>
      </c>
      <c r="Q446">
        <f t="shared" si="54"/>
        <v>2010</v>
      </c>
      <c r="R446" t="str">
        <f t="shared" si="55"/>
        <v>o</v>
      </c>
    </row>
    <row r="447" spans="1:18" x14ac:dyDescent="0.3">
      <c r="A447" t="s">
        <v>2142</v>
      </c>
      <c r="B447">
        <v>6</v>
      </c>
      <c r="C447" t="s">
        <v>358</v>
      </c>
      <c r="D447">
        <v>582</v>
      </c>
      <c r="E447" t="s">
        <v>420</v>
      </c>
      <c r="F447" s="2">
        <v>40436</v>
      </c>
      <c r="G447">
        <v>49</v>
      </c>
      <c r="H447">
        <v>40</v>
      </c>
      <c r="I447" t="str">
        <f>IFERROR(VLOOKUP($C447,Sheet2!$A$2:$C$397,2,FALSE),"C")</f>
        <v>A</v>
      </c>
      <c r="J447">
        <f>IFERROR(VLOOKUP($C447,Sheet2!$A$2:$C$397,3,FALSE),0)</f>
        <v>0.2</v>
      </c>
      <c r="K447">
        <f>VLOOKUP($I447,Sheet2!$F$4:$G$16,2,FALSE)</f>
        <v>4</v>
      </c>
      <c r="L447">
        <f t="shared" si="49"/>
        <v>49.1</v>
      </c>
      <c r="M447">
        <f t="shared" si="50"/>
        <v>39.9</v>
      </c>
      <c r="N447">
        <f t="shared" si="51"/>
        <v>9.2000000000000028</v>
      </c>
      <c r="O447" t="str">
        <f t="shared" si="52"/>
        <v>MN06o_2010</v>
      </c>
      <c r="P447" t="str">
        <f t="shared" si="53"/>
        <v>06</v>
      </c>
      <c r="Q447">
        <f t="shared" si="54"/>
        <v>2010</v>
      </c>
      <c r="R447" t="str">
        <f t="shared" si="55"/>
        <v>o</v>
      </c>
    </row>
    <row r="448" spans="1:18" x14ac:dyDescent="0.3">
      <c r="A448" t="s">
        <v>2142</v>
      </c>
      <c r="B448">
        <v>6</v>
      </c>
      <c r="C448" t="s">
        <v>358</v>
      </c>
      <c r="D448">
        <v>565</v>
      </c>
      <c r="E448" t="s">
        <v>420</v>
      </c>
      <c r="F448" s="2">
        <v>40370</v>
      </c>
      <c r="G448">
        <v>48</v>
      </c>
      <c r="H448">
        <v>39</v>
      </c>
      <c r="I448" t="str">
        <f>IFERROR(VLOOKUP($C448,Sheet2!$A$2:$C$397,2,FALSE),"C")</f>
        <v>A</v>
      </c>
      <c r="J448">
        <f>IFERROR(VLOOKUP($C448,Sheet2!$A$2:$C$397,3,FALSE),0)</f>
        <v>0.2</v>
      </c>
      <c r="K448">
        <f>VLOOKUP($I448,Sheet2!$F$4:$G$16,2,FALSE)</f>
        <v>4</v>
      </c>
      <c r="L448">
        <f t="shared" si="49"/>
        <v>48.1</v>
      </c>
      <c r="M448">
        <f t="shared" si="50"/>
        <v>38.9</v>
      </c>
      <c r="N448">
        <f t="shared" si="51"/>
        <v>9.2000000000000028</v>
      </c>
      <c r="O448" t="str">
        <f t="shared" si="52"/>
        <v>MN06o_2010</v>
      </c>
      <c r="P448" t="str">
        <f t="shared" si="53"/>
        <v>06</v>
      </c>
      <c r="Q448">
        <f t="shared" si="54"/>
        <v>2010</v>
      </c>
      <c r="R448" t="str">
        <f t="shared" si="55"/>
        <v>o</v>
      </c>
    </row>
    <row r="449" spans="1:18" x14ac:dyDescent="0.3">
      <c r="A449" t="s">
        <v>2189</v>
      </c>
      <c r="B449">
        <v>12</v>
      </c>
      <c r="C449" t="s">
        <v>293</v>
      </c>
      <c r="D449">
        <v>995</v>
      </c>
      <c r="E449" t="s">
        <v>431</v>
      </c>
      <c r="F449" s="2">
        <v>40394</v>
      </c>
      <c r="G449">
        <v>51</v>
      </c>
      <c r="H449">
        <v>34</v>
      </c>
      <c r="I449" t="str">
        <f>IFERROR(VLOOKUP($C449,Sheet2!$A$2:$C$397,2,FALSE),"C")</f>
        <v>C</v>
      </c>
      <c r="J449">
        <f>IFERROR(VLOOKUP($C449,Sheet2!$A$2:$C$397,3,FALSE),0)</f>
        <v>-0.91666667000000002</v>
      </c>
      <c r="K449">
        <f>VLOOKUP($I449,Sheet2!$F$4:$G$16,2,FALSE)</f>
        <v>2</v>
      </c>
      <c r="L449">
        <f t="shared" si="49"/>
        <v>50.541666665000001</v>
      </c>
      <c r="M449">
        <f t="shared" si="50"/>
        <v>34.458333334999999</v>
      </c>
      <c r="N449">
        <f t="shared" si="51"/>
        <v>16.083333330000002</v>
      </c>
      <c r="O449" t="str">
        <f t="shared" si="52"/>
        <v>OH12o_2010</v>
      </c>
      <c r="P449" t="str">
        <f t="shared" si="53"/>
        <v>12</v>
      </c>
      <c r="Q449">
        <f t="shared" si="54"/>
        <v>2010</v>
      </c>
      <c r="R449" t="str">
        <f t="shared" si="55"/>
        <v>o</v>
      </c>
    </row>
    <row r="450" spans="1:18" x14ac:dyDescent="0.3">
      <c r="A450" t="s">
        <v>2189</v>
      </c>
      <c r="B450">
        <v>15</v>
      </c>
      <c r="C450" t="s">
        <v>139</v>
      </c>
      <c r="D450">
        <v>404</v>
      </c>
      <c r="E450" t="s">
        <v>420</v>
      </c>
      <c r="F450" s="2">
        <v>40451</v>
      </c>
      <c r="G450">
        <v>47</v>
      </c>
      <c r="H450">
        <v>38</v>
      </c>
      <c r="I450" t="str">
        <f>IFERROR(VLOOKUP($C450,Sheet2!$A$2:$C$397,2,FALSE),"C")</f>
        <v>B-</v>
      </c>
      <c r="J450">
        <f>IFERROR(VLOOKUP($C450,Sheet2!$A$2:$C$397,3,FALSE),0)</f>
        <v>2.5287500000000001</v>
      </c>
      <c r="K450">
        <f>VLOOKUP($I450,Sheet2!$F$4:$G$16,2,FALSE)</f>
        <v>2.7</v>
      </c>
      <c r="L450">
        <f t="shared" si="49"/>
        <v>48.264375000000001</v>
      </c>
      <c r="M450">
        <f t="shared" si="50"/>
        <v>36.735624999999999</v>
      </c>
      <c r="N450">
        <f t="shared" si="51"/>
        <v>11.528750000000002</v>
      </c>
      <c r="O450" t="str">
        <f t="shared" si="52"/>
        <v>OH15o_2010</v>
      </c>
      <c r="P450" t="str">
        <f t="shared" si="53"/>
        <v>15</v>
      </c>
      <c r="Q450">
        <f t="shared" si="54"/>
        <v>2010</v>
      </c>
      <c r="R450" t="str">
        <f t="shared" si="55"/>
        <v>o</v>
      </c>
    </row>
    <row r="451" spans="1:18" x14ac:dyDescent="0.3">
      <c r="A451" t="s">
        <v>2189</v>
      </c>
      <c r="B451">
        <v>15</v>
      </c>
      <c r="C451" t="s">
        <v>293</v>
      </c>
      <c r="D451">
        <v>998</v>
      </c>
      <c r="E451" t="s">
        <v>431</v>
      </c>
      <c r="F451" s="2">
        <v>40394</v>
      </c>
      <c r="G451">
        <v>46</v>
      </c>
      <c r="H451">
        <v>41</v>
      </c>
      <c r="I451" t="str">
        <f>IFERROR(VLOOKUP($C451,Sheet2!$A$2:$C$397,2,FALSE),"C")</f>
        <v>C</v>
      </c>
      <c r="J451">
        <f>IFERROR(VLOOKUP($C451,Sheet2!$A$2:$C$397,3,FALSE),0)</f>
        <v>-0.91666667000000002</v>
      </c>
      <c r="K451">
        <f>VLOOKUP($I451,Sheet2!$F$4:$G$16,2,FALSE)</f>
        <v>2</v>
      </c>
      <c r="L451">
        <f t="shared" si="49"/>
        <v>45.541666665000001</v>
      </c>
      <c r="M451">
        <f t="shared" si="50"/>
        <v>41.458333334999999</v>
      </c>
      <c r="N451">
        <f t="shared" si="51"/>
        <v>4.0833333300000021</v>
      </c>
      <c r="O451" t="str">
        <f t="shared" si="52"/>
        <v>OH15o_2010</v>
      </c>
      <c r="P451" t="str">
        <f t="shared" si="53"/>
        <v>15</v>
      </c>
      <c r="Q451">
        <f t="shared" si="54"/>
        <v>2010</v>
      </c>
      <c r="R451" t="str">
        <f t="shared" si="55"/>
        <v>o</v>
      </c>
    </row>
    <row r="452" spans="1:18" x14ac:dyDescent="0.3">
      <c r="A452" t="s">
        <v>2190</v>
      </c>
      <c r="B452">
        <v>8</v>
      </c>
      <c r="C452" t="s">
        <v>139</v>
      </c>
      <c r="D452">
        <v>416</v>
      </c>
      <c r="E452" t="s">
        <v>420</v>
      </c>
      <c r="F452" s="2">
        <v>40458</v>
      </c>
      <c r="G452">
        <v>47</v>
      </c>
      <c r="H452">
        <v>37</v>
      </c>
      <c r="I452" t="str">
        <f>IFERROR(VLOOKUP($C452,Sheet2!$A$2:$C$397,2,FALSE),"C")</f>
        <v>B-</v>
      </c>
      <c r="J452">
        <f>IFERROR(VLOOKUP($C452,Sheet2!$A$2:$C$397,3,FALSE),0)</f>
        <v>2.5287500000000001</v>
      </c>
      <c r="K452">
        <f>VLOOKUP($I452,Sheet2!$F$4:$G$16,2,FALSE)</f>
        <v>2.7</v>
      </c>
      <c r="L452">
        <f t="shared" si="49"/>
        <v>48.264375000000001</v>
      </c>
      <c r="M452">
        <f t="shared" si="50"/>
        <v>35.735624999999999</v>
      </c>
      <c r="N452">
        <f t="shared" si="51"/>
        <v>12.528750000000002</v>
      </c>
      <c r="O452" t="str">
        <f t="shared" si="52"/>
        <v>TN08o_2010</v>
      </c>
      <c r="P452" t="str">
        <f t="shared" si="53"/>
        <v>08</v>
      </c>
      <c r="Q452">
        <f t="shared" si="54"/>
        <v>2010</v>
      </c>
      <c r="R452" t="str">
        <f t="shared" si="55"/>
        <v>o</v>
      </c>
    </row>
    <row r="453" spans="1:18" x14ac:dyDescent="0.3">
      <c r="A453" t="s">
        <v>2147</v>
      </c>
      <c r="B453">
        <v>1</v>
      </c>
      <c r="C453" t="s">
        <v>272</v>
      </c>
      <c r="D453">
        <v>500</v>
      </c>
      <c r="E453" t="s">
        <v>420</v>
      </c>
      <c r="F453" s="2">
        <v>39740</v>
      </c>
      <c r="G453">
        <v>43</v>
      </c>
      <c r="H453">
        <v>51</v>
      </c>
      <c r="I453" t="str">
        <f>IFERROR(VLOOKUP($C453,Sheet2!$A$2:$C$397,2,FALSE),"C")</f>
        <v>C</v>
      </c>
      <c r="J453">
        <f>IFERROR(VLOOKUP($C453,Sheet2!$A$2:$C$397,3,FALSE),0)</f>
        <v>1.3474286</v>
      </c>
      <c r="K453">
        <f>VLOOKUP($I453,Sheet2!$F$4:$G$16,2,FALSE)</f>
        <v>2</v>
      </c>
      <c r="L453">
        <f t="shared" ref="L453:L516" si="56">G453+(J453/2)</f>
        <v>43.6737143</v>
      </c>
      <c r="M453">
        <f t="shared" ref="M453:M516" si="57">H453-(J453/2)</f>
        <v>50.3262857</v>
      </c>
      <c r="N453">
        <f t="shared" ref="N453:N516" si="58">L453-M453</f>
        <v>-6.6525713999999994</v>
      </c>
      <c r="O453" t="str">
        <f t="shared" ref="O453:O516" si="59">A453&amp;P453&amp;R453&amp;"_"&amp;Q453</f>
        <v>AK01o_2008</v>
      </c>
      <c r="P453" t="str">
        <f t="shared" ref="P453:P516" si="60">TEXT(B453,"00")</f>
        <v>01</v>
      </c>
      <c r="Q453">
        <f t="shared" ref="Q453:Q516" si="61">YEAR(F453)</f>
        <v>2008</v>
      </c>
      <c r="R453" t="str">
        <f t="shared" ref="R453:R516" si="62">IF(AND(OR(Q453=2014,Q453=2012),OR(A453="NC",A453="FL")),"r",IF(AND(OR(Q453=2014,Q453=2012),OR(A453="PA")),"r",IF(Q453&lt;=2010,"o","")))</f>
        <v>o</v>
      </c>
    </row>
    <row r="454" spans="1:18" x14ac:dyDescent="0.3">
      <c r="A454" t="s">
        <v>2147</v>
      </c>
      <c r="B454">
        <v>1</v>
      </c>
      <c r="C454" t="s">
        <v>272</v>
      </c>
      <c r="D454">
        <v>500</v>
      </c>
      <c r="E454" t="s">
        <v>420</v>
      </c>
      <c r="F454" s="2">
        <v>39727</v>
      </c>
      <c r="G454">
        <v>42</v>
      </c>
      <c r="H454">
        <v>51</v>
      </c>
      <c r="I454" t="str">
        <f>IFERROR(VLOOKUP($C454,Sheet2!$A$2:$C$397,2,FALSE),"C")</f>
        <v>C</v>
      </c>
      <c r="J454">
        <f>IFERROR(VLOOKUP($C454,Sheet2!$A$2:$C$397,3,FALSE),0)</f>
        <v>1.3474286</v>
      </c>
      <c r="K454">
        <f>VLOOKUP($I454,Sheet2!$F$4:$G$16,2,FALSE)</f>
        <v>2</v>
      </c>
      <c r="L454">
        <f t="shared" si="56"/>
        <v>42.6737143</v>
      </c>
      <c r="M454">
        <f t="shared" si="57"/>
        <v>50.3262857</v>
      </c>
      <c r="N454">
        <f t="shared" si="58"/>
        <v>-7.6525713999999994</v>
      </c>
      <c r="O454" t="str">
        <f t="shared" si="59"/>
        <v>AK01o_2008</v>
      </c>
      <c r="P454" t="str">
        <f t="shared" si="60"/>
        <v>01</v>
      </c>
      <c r="Q454">
        <f t="shared" si="61"/>
        <v>2008</v>
      </c>
      <c r="R454" t="str">
        <f t="shared" si="62"/>
        <v>o</v>
      </c>
    </row>
    <row r="455" spans="1:18" x14ac:dyDescent="0.3">
      <c r="A455" t="s">
        <v>2147</v>
      </c>
      <c r="B455">
        <v>1</v>
      </c>
      <c r="C455" t="s">
        <v>272</v>
      </c>
      <c r="D455">
        <v>500</v>
      </c>
      <c r="E455" t="s">
        <v>420</v>
      </c>
      <c r="F455" s="2">
        <v>39713</v>
      </c>
      <c r="G455">
        <v>44</v>
      </c>
      <c r="H455">
        <v>49</v>
      </c>
      <c r="I455" t="str">
        <f>IFERROR(VLOOKUP($C455,Sheet2!$A$2:$C$397,2,FALSE),"C")</f>
        <v>C</v>
      </c>
      <c r="J455">
        <f>IFERROR(VLOOKUP($C455,Sheet2!$A$2:$C$397,3,FALSE),0)</f>
        <v>1.3474286</v>
      </c>
      <c r="K455">
        <f>VLOOKUP($I455,Sheet2!$F$4:$G$16,2,FALSE)</f>
        <v>2</v>
      </c>
      <c r="L455">
        <f t="shared" si="56"/>
        <v>44.6737143</v>
      </c>
      <c r="M455">
        <f t="shared" si="57"/>
        <v>48.3262857</v>
      </c>
      <c r="N455">
        <f t="shared" si="58"/>
        <v>-3.6525713999999994</v>
      </c>
      <c r="O455" t="str">
        <f t="shared" si="59"/>
        <v>AK01o_2008</v>
      </c>
      <c r="P455" t="str">
        <f t="shared" si="60"/>
        <v>01</v>
      </c>
      <c r="Q455">
        <f t="shared" si="61"/>
        <v>2008</v>
      </c>
      <c r="R455" t="str">
        <f t="shared" si="62"/>
        <v>o</v>
      </c>
    </row>
    <row r="456" spans="1:18" x14ac:dyDescent="0.3">
      <c r="A456" t="s">
        <v>2189</v>
      </c>
      <c r="B456">
        <v>16</v>
      </c>
      <c r="C456" t="s">
        <v>358</v>
      </c>
      <c r="D456">
        <v>635</v>
      </c>
      <c r="E456" t="s">
        <v>420</v>
      </c>
      <c r="F456" s="2">
        <v>39712</v>
      </c>
      <c r="G456">
        <v>41</v>
      </c>
      <c r="H456">
        <v>48</v>
      </c>
      <c r="I456" t="str">
        <f>IFERROR(VLOOKUP($C456,Sheet2!$A$2:$C$397,2,FALSE),"C")</f>
        <v>A</v>
      </c>
      <c r="J456">
        <f>IFERROR(VLOOKUP($C456,Sheet2!$A$2:$C$397,3,FALSE),0)</f>
        <v>0.2</v>
      </c>
      <c r="K456">
        <f>VLOOKUP($I456,Sheet2!$F$4:$G$16,2,FALSE)</f>
        <v>4</v>
      </c>
      <c r="L456">
        <f t="shared" si="56"/>
        <v>41.1</v>
      </c>
      <c r="M456">
        <f t="shared" si="57"/>
        <v>47.9</v>
      </c>
      <c r="N456">
        <f t="shared" si="58"/>
        <v>-6.7999999999999972</v>
      </c>
      <c r="O456" t="str">
        <f t="shared" si="59"/>
        <v>OH16o_2008</v>
      </c>
      <c r="P456" t="str">
        <f t="shared" si="60"/>
        <v>16</v>
      </c>
      <c r="Q456">
        <f t="shared" si="61"/>
        <v>2008</v>
      </c>
      <c r="R456" t="str">
        <f t="shared" si="62"/>
        <v>o</v>
      </c>
    </row>
    <row r="457" spans="1:18" x14ac:dyDescent="0.3">
      <c r="A457" t="s">
        <v>2188</v>
      </c>
      <c r="B457">
        <v>22</v>
      </c>
      <c r="C457" t="s">
        <v>297</v>
      </c>
      <c r="D457">
        <v>404</v>
      </c>
      <c r="E457" t="s">
        <v>420</v>
      </c>
      <c r="F457" s="2">
        <v>39743</v>
      </c>
      <c r="G457">
        <v>53</v>
      </c>
      <c r="H457">
        <v>36</v>
      </c>
      <c r="I457" t="str">
        <f>IFERROR(VLOOKUP($C457,Sheet2!$A$2:$C$397,2,FALSE),"C")</f>
        <v>C</v>
      </c>
      <c r="J457">
        <f>IFERROR(VLOOKUP($C457,Sheet2!$A$2:$C$397,3,FALSE),0)</f>
        <v>-0.88022842999999995</v>
      </c>
      <c r="K457">
        <f>VLOOKUP($I457,Sheet2!$F$4:$G$16,2,FALSE)</f>
        <v>2</v>
      </c>
      <c r="L457">
        <f t="shared" si="56"/>
        <v>52.559885784999999</v>
      </c>
      <c r="M457">
        <f t="shared" si="57"/>
        <v>36.440114215000001</v>
      </c>
      <c r="N457">
        <f t="shared" si="58"/>
        <v>16.119771569999997</v>
      </c>
      <c r="O457" t="str">
        <f t="shared" si="59"/>
        <v>TX22o_2008</v>
      </c>
      <c r="P457" t="str">
        <f t="shared" si="60"/>
        <v>22</v>
      </c>
      <c r="Q457">
        <f t="shared" si="61"/>
        <v>2008</v>
      </c>
      <c r="R457" t="str">
        <f t="shared" si="62"/>
        <v>o</v>
      </c>
    </row>
    <row r="458" spans="1:18" x14ac:dyDescent="0.3">
      <c r="A458" t="s">
        <v>2132</v>
      </c>
      <c r="B458">
        <v>11</v>
      </c>
      <c r="C458" t="s">
        <v>358</v>
      </c>
      <c r="D458">
        <v>623</v>
      </c>
      <c r="E458" t="s">
        <v>420</v>
      </c>
      <c r="F458" s="2">
        <v>39742</v>
      </c>
      <c r="G458">
        <v>37</v>
      </c>
      <c r="H458">
        <v>50</v>
      </c>
      <c r="I458" t="str">
        <f>IFERROR(VLOOKUP($C458,Sheet2!$A$2:$C$397,2,FALSE),"C")</f>
        <v>A</v>
      </c>
      <c r="J458">
        <f>IFERROR(VLOOKUP($C458,Sheet2!$A$2:$C$397,3,FALSE),0)</f>
        <v>0.2</v>
      </c>
      <c r="K458">
        <f>VLOOKUP($I458,Sheet2!$F$4:$G$16,2,FALSE)</f>
        <v>4</v>
      </c>
      <c r="L458">
        <f t="shared" si="56"/>
        <v>37.1</v>
      </c>
      <c r="M458">
        <f t="shared" si="57"/>
        <v>49.9</v>
      </c>
      <c r="N458">
        <f t="shared" si="58"/>
        <v>-12.799999999999997</v>
      </c>
      <c r="O458" t="str">
        <f t="shared" si="59"/>
        <v>IL11o_2008</v>
      </c>
      <c r="P458" t="str">
        <f t="shared" si="60"/>
        <v>11</v>
      </c>
      <c r="Q458">
        <f t="shared" si="61"/>
        <v>2008</v>
      </c>
      <c r="R458" t="str">
        <f t="shared" si="62"/>
        <v>o</v>
      </c>
    </row>
    <row r="459" spans="1:18" x14ac:dyDescent="0.3">
      <c r="A459" t="s">
        <v>2178</v>
      </c>
      <c r="B459">
        <v>1</v>
      </c>
      <c r="C459" t="s">
        <v>2181</v>
      </c>
      <c r="D459">
        <v>403</v>
      </c>
      <c r="E459" t="s">
        <v>431</v>
      </c>
      <c r="F459" s="2">
        <v>39723</v>
      </c>
      <c r="G459">
        <v>41</v>
      </c>
      <c r="H459">
        <v>43</v>
      </c>
      <c r="I459" t="str">
        <f>IFERROR(VLOOKUP($C459,Sheet2!$A$2:$C$397,2,FALSE),"C")</f>
        <v>C</v>
      </c>
      <c r="J459">
        <f>IFERROR(VLOOKUP($C459,Sheet2!$A$2:$C$397,3,FALSE),0)</f>
        <v>0</v>
      </c>
      <c r="K459">
        <f>VLOOKUP($I459,Sheet2!$F$4:$G$16,2,FALSE)</f>
        <v>2</v>
      </c>
      <c r="L459">
        <f t="shared" si="56"/>
        <v>41</v>
      </c>
      <c r="M459">
        <f t="shared" si="57"/>
        <v>43</v>
      </c>
      <c r="N459">
        <f t="shared" si="58"/>
        <v>-2</v>
      </c>
      <c r="O459" t="str">
        <f t="shared" si="59"/>
        <v>NM01o_2008</v>
      </c>
      <c r="P459" t="str">
        <f t="shared" si="60"/>
        <v>01</v>
      </c>
      <c r="Q459">
        <f t="shared" si="61"/>
        <v>2008</v>
      </c>
      <c r="R459" t="str">
        <f t="shared" si="62"/>
        <v>o</v>
      </c>
    </row>
    <row r="460" spans="1:18" x14ac:dyDescent="0.3">
      <c r="A460" t="s">
        <v>2178</v>
      </c>
      <c r="B460">
        <v>1</v>
      </c>
      <c r="C460" t="s">
        <v>358</v>
      </c>
      <c r="D460">
        <v>631</v>
      </c>
      <c r="E460" t="s">
        <v>420</v>
      </c>
      <c r="F460" s="2">
        <v>39688</v>
      </c>
      <c r="G460">
        <v>46</v>
      </c>
      <c r="H460">
        <v>51</v>
      </c>
      <c r="I460" t="str">
        <f>IFERROR(VLOOKUP($C460,Sheet2!$A$2:$C$397,2,FALSE),"C")</f>
        <v>A</v>
      </c>
      <c r="J460">
        <f>IFERROR(VLOOKUP($C460,Sheet2!$A$2:$C$397,3,FALSE),0)</f>
        <v>0.2</v>
      </c>
      <c r="K460">
        <f>VLOOKUP($I460,Sheet2!$F$4:$G$16,2,FALSE)</f>
        <v>4</v>
      </c>
      <c r="L460">
        <f t="shared" si="56"/>
        <v>46.1</v>
      </c>
      <c r="M460">
        <f t="shared" si="57"/>
        <v>50.9</v>
      </c>
      <c r="N460">
        <f t="shared" si="58"/>
        <v>-4.7999999999999972</v>
      </c>
      <c r="O460" t="str">
        <f t="shared" si="59"/>
        <v>NM01o_2008</v>
      </c>
      <c r="P460" t="str">
        <f t="shared" si="60"/>
        <v>01</v>
      </c>
      <c r="Q460">
        <f t="shared" si="61"/>
        <v>2008</v>
      </c>
      <c r="R460" t="str">
        <f t="shared" si="62"/>
        <v>o</v>
      </c>
    </row>
    <row r="461" spans="1:18" x14ac:dyDescent="0.3">
      <c r="A461" t="s">
        <v>2144</v>
      </c>
      <c r="B461">
        <v>3</v>
      </c>
      <c r="C461" t="s">
        <v>354</v>
      </c>
      <c r="D461">
        <v>430</v>
      </c>
      <c r="E461" t="s">
        <v>420</v>
      </c>
      <c r="F461" s="2">
        <v>39723</v>
      </c>
      <c r="G461">
        <v>44</v>
      </c>
      <c r="H461">
        <v>41</v>
      </c>
      <c r="I461" t="str">
        <f>IFERROR(VLOOKUP($C461,Sheet2!$A$2:$C$397,2,FALSE),"C")</f>
        <v>A+</v>
      </c>
      <c r="J461">
        <f>IFERROR(VLOOKUP($C461,Sheet2!$A$2:$C$397,3,FALSE),0)</f>
        <v>0.2</v>
      </c>
      <c r="K461">
        <f>VLOOKUP($I461,Sheet2!$F$4:$G$16,2,FALSE)</f>
        <v>4</v>
      </c>
      <c r="L461">
        <f t="shared" si="56"/>
        <v>44.1</v>
      </c>
      <c r="M461">
        <f t="shared" si="57"/>
        <v>40.9</v>
      </c>
      <c r="N461">
        <f t="shared" si="58"/>
        <v>3.2000000000000028</v>
      </c>
      <c r="O461" t="str">
        <f t="shared" si="59"/>
        <v>NJ03o_2008</v>
      </c>
      <c r="P461" t="str">
        <f t="shared" si="60"/>
        <v>03</v>
      </c>
      <c r="Q461">
        <f t="shared" si="61"/>
        <v>2008</v>
      </c>
      <c r="R461" t="str">
        <f t="shared" si="62"/>
        <v>o</v>
      </c>
    </row>
    <row r="462" spans="1:18" x14ac:dyDescent="0.3">
      <c r="A462" t="s">
        <v>2144</v>
      </c>
      <c r="B462">
        <v>3</v>
      </c>
      <c r="C462" t="s">
        <v>2145</v>
      </c>
      <c r="D462">
        <v>400</v>
      </c>
      <c r="E462" t="s">
        <v>420</v>
      </c>
      <c r="F462" s="2">
        <v>39711</v>
      </c>
      <c r="G462">
        <v>39</v>
      </c>
      <c r="H462">
        <v>37</v>
      </c>
      <c r="I462" t="str">
        <f>IFERROR(VLOOKUP($C462,Sheet2!$A$2:$C$397,2,FALSE),"C")</f>
        <v>C</v>
      </c>
      <c r="J462">
        <f>IFERROR(VLOOKUP($C462,Sheet2!$A$2:$C$397,3,FALSE),0)</f>
        <v>0</v>
      </c>
      <c r="K462">
        <f>VLOOKUP($I462,Sheet2!$F$4:$G$16,2,FALSE)</f>
        <v>2</v>
      </c>
      <c r="L462">
        <f t="shared" si="56"/>
        <v>39</v>
      </c>
      <c r="M462">
        <f t="shared" si="57"/>
        <v>37</v>
      </c>
      <c r="N462">
        <f t="shared" si="58"/>
        <v>2</v>
      </c>
      <c r="O462" t="str">
        <f t="shared" si="59"/>
        <v>NJ03o_2008</v>
      </c>
      <c r="P462" t="str">
        <f t="shared" si="60"/>
        <v>03</v>
      </c>
      <c r="Q462">
        <f t="shared" si="61"/>
        <v>2008</v>
      </c>
      <c r="R462" t="str">
        <f t="shared" si="62"/>
        <v>o</v>
      </c>
    </row>
    <row r="463" spans="1:18" x14ac:dyDescent="0.3">
      <c r="A463" t="s">
        <v>2169</v>
      </c>
      <c r="B463">
        <v>11</v>
      </c>
      <c r="C463" t="s">
        <v>104</v>
      </c>
      <c r="D463">
        <v>586</v>
      </c>
      <c r="E463" t="s">
        <v>431</v>
      </c>
      <c r="F463" s="2">
        <v>39733</v>
      </c>
      <c r="G463">
        <v>40</v>
      </c>
      <c r="H463">
        <v>35</v>
      </c>
      <c r="I463" t="str">
        <f>IFERROR(VLOOKUP($C463,Sheet2!$A$2:$C$397,2,FALSE),"C")</f>
        <v>B-</v>
      </c>
      <c r="J463">
        <f>IFERROR(VLOOKUP($C463,Sheet2!$A$2:$C$397,3,FALSE),0)</f>
        <v>0.13543478</v>
      </c>
      <c r="K463">
        <f>VLOOKUP($I463,Sheet2!$F$4:$G$16,2,FALSE)</f>
        <v>2.7</v>
      </c>
      <c r="L463">
        <f t="shared" si="56"/>
        <v>40.067717389999999</v>
      </c>
      <c r="M463">
        <f t="shared" si="57"/>
        <v>34.932282610000001</v>
      </c>
      <c r="N463">
        <f t="shared" si="58"/>
        <v>5.1354347799999971</v>
      </c>
      <c r="O463" t="str">
        <f t="shared" si="59"/>
        <v>PA11o_2008</v>
      </c>
      <c r="P463" t="str">
        <f t="shared" si="60"/>
        <v>11</v>
      </c>
      <c r="Q463">
        <f t="shared" si="61"/>
        <v>2008</v>
      </c>
      <c r="R463" t="str">
        <f t="shared" si="62"/>
        <v>o</v>
      </c>
    </row>
    <row r="464" spans="1:18" x14ac:dyDescent="0.3">
      <c r="A464" t="s">
        <v>2169</v>
      </c>
      <c r="B464">
        <v>11</v>
      </c>
      <c r="C464" t="s">
        <v>104</v>
      </c>
      <c r="D464">
        <v>547</v>
      </c>
      <c r="E464" t="s">
        <v>431</v>
      </c>
      <c r="F464" s="2">
        <v>39705</v>
      </c>
      <c r="G464">
        <v>44</v>
      </c>
      <c r="H464">
        <v>35</v>
      </c>
      <c r="I464" t="str">
        <f>IFERROR(VLOOKUP($C464,Sheet2!$A$2:$C$397,2,FALSE),"C")</f>
        <v>B-</v>
      </c>
      <c r="J464">
        <f>IFERROR(VLOOKUP($C464,Sheet2!$A$2:$C$397,3,FALSE),0)</f>
        <v>0.13543478</v>
      </c>
      <c r="K464">
        <f>VLOOKUP($I464,Sheet2!$F$4:$G$16,2,FALSE)</f>
        <v>2.7</v>
      </c>
      <c r="L464">
        <f t="shared" si="56"/>
        <v>44.067717389999999</v>
      </c>
      <c r="M464">
        <f t="shared" si="57"/>
        <v>34.932282610000001</v>
      </c>
      <c r="N464">
        <f t="shared" si="58"/>
        <v>9.1354347799999971</v>
      </c>
      <c r="O464" t="str">
        <f t="shared" si="59"/>
        <v>PA11o_2008</v>
      </c>
      <c r="P464" t="str">
        <f t="shared" si="60"/>
        <v>11</v>
      </c>
      <c r="Q464">
        <f t="shared" si="61"/>
        <v>2008</v>
      </c>
      <c r="R464" t="str">
        <f t="shared" si="62"/>
        <v>o</v>
      </c>
    </row>
    <row r="465" spans="1:18" x14ac:dyDescent="0.3">
      <c r="A465" t="s">
        <v>2189</v>
      </c>
      <c r="B465">
        <v>15</v>
      </c>
      <c r="C465" t="s">
        <v>358</v>
      </c>
      <c r="D465">
        <v>632</v>
      </c>
      <c r="E465" t="s">
        <v>420</v>
      </c>
      <c r="F465" s="2">
        <v>39747</v>
      </c>
      <c r="G465">
        <v>41</v>
      </c>
      <c r="H465">
        <v>47</v>
      </c>
      <c r="I465" t="str">
        <f>IFERROR(VLOOKUP($C465,Sheet2!$A$2:$C$397,2,FALSE),"C")</f>
        <v>A</v>
      </c>
      <c r="J465">
        <f>IFERROR(VLOOKUP($C465,Sheet2!$A$2:$C$397,3,FALSE),0)</f>
        <v>0.2</v>
      </c>
      <c r="K465">
        <f>VLOOKUP($I465,Sheet2!$F$4:$G$16,2,FALSE)</f>
        <v>4</v>
      </c>
      <c r="L465">
        <f t="shared" si="56"/>
        <v>41.1</v>
      </c>
      <c r="M465">
        <f t="shared" si="57"/>
        <v>46.9</v>
      </c>
      <c r="N465">
        <f t="shared" si="58"/>
        <v>-5.7999999999999972</v>
      </c>
      <c r="O465" t="str">
        <f t="shared" si="59"/>
        <v>OH15o_2008</v>
      </c>
      <c r="P465" t="str">
        <f t="shared" si="60"/>
        <v>15</v>
      </c>
      <c r="Q465">
        <f t="shared" si="61"/>
        <v>2008</v>
      </c>
      <c r="R465" t="str">
        <f t="shared" si="62"/>
        <v>o</v>
      </c>
    </row>
    <row r="466" spans="1:18" x14ac:dyDescent="0.3">
      <c r="A466" t="s">
        <v>2189</v>
      </c>
      <c r="B466">
        <v>15</v>
      </c>
      <c r="C466" t="s">
        <v>358</v>
      </c>
      <c r="D466">
        <v>567</v>
      </c>
      <c r="E466" t="s">
        <v>420</v>
      </c>
      <c r="F466" s="2">
        <v>39664</v>
      </c>
      <c r="G466">
        <v>44</v>
      </c>
      <c r="H466">
        <v>47</v>
      </c>
      <c r="I466" t="str">
        <f>IFERROR(VLOOKUP($C466,Sheet2!$A$2:$C$397,2,FALSE),"C")</f>
        <v>A</v>
      </c>
      <c r="J466">
        <f>IFERROR(VLOOKUP($C466,Sheet2!$A$2:$C$397,3,FALSE),0)</f>
        <v>0.2</v>
      </c>
      <c r="K466">
        <f>VLOOKUP($I466,Sheet2!$F$4:$G$16,2,FALSE)</f>
        <v>4</v>
      </c>
      <c r="L466">
        <f t="shared" si="56"/>
        <v>44.1</v>
      </c>
      <c r="M466">
        <f t="shared" si="57"/>
        <v>46.9</v>
      </c>
      <c r="N466">
        <f t="shared" si="58"/>
        <v>-2.7999999999999972</v>
      </c>
      <c r="O466" t="str">
        <f t="shared" si="59"/>
        <v>OH15o_2008</v>
      </c>
      <c r="P466" t="str">
        <f t="shared" si="60"/>
        <v>15</v>
      </c>
      <c r="Q466">
        <f t="shared" si="61"/>
        <v>2008</v>
      </c>
      <c r="R466" t="str">
        <f t="shared" si="62"/>
        <v>o</v>
      </c>
    </row>
    <row r="467" spans="1:18" x14ac:dyDescent="0.3">
      <c r="A467" t="s">
        <v>2186</v>
      </c>
      <c r="B467">
        <v>4</v>
      </c>
      <c r="C467" t="s">
        <v>358</v>
      </c>
      <c r="D467">
        <v>618</v>
      </c>
      <c r="E467" t="s">
        <v>420</v>
      </c>
      <c r="F467" s="2">
        <v>39684</v>
      </c>
      <c r="G467">
        <v>43</v>
      </c>
      <c r="H467">
        <v>50</v>
      </c>
      <c r="I467" t="str">
        <f>IFERROR(VLOOKUP($C467,Sheet2!$A$2:$C$397,2,FALSE),"C")</f>
        <v>A</v>
      </c>
      <c r="J467">
        <f>IFERROR(VLOOKUP($C467,Sheet2!$A$2:$C$397,3,FALSE),0)</f>
        <v>0.2</v>
      </c>
      <c r="K467">
        <f>VLOOKUP($I467,Sheet2!$F$4:$G$16,2,FALSE)</f>
        <v>4</v>
      </c>
      <c r="L467">
        <f t="shared" si="56"/>
        <v>43.1</v>
      </c>
      <c r="M467">
        <f t="shared" si="57"/>
        <v>49.9</v>
      </c>
      <c r="N467">
        <f t="shared" si="58"/>
        <v>-6.7999999999999972</v>
      </c>
      <c r="O467" t="str">
        <f t="shared" si="59"/>
        <v>CO04o_2008</v>
      </c>
      <c r="P467" t="str">
        <f t="shared" si="60"/>
        <v>04</v>
      </c>
      <c r="Q467">
        <f t="shared" si="61"/>
        <v>2008</v>
      </c>
      <c r="R467" t="str">
        <f t="shared" si="62"/>
        <v>o</v>
      </c>
    </row>
    <row r="468" spans="1:18" x14ac:dyDescent="0.3">
      <c r="A468" t="s">
        <v>2180</v>
      </c>
      <c r="B468">
        <v>8</v>
      </c>
      <c r="C468" t="s">
        <v>358</v>
      </c>
      <c r="D468">
        <v>609</v>
      </c>
      <c r="E468" t="s">
        <v>420</v>
      </c>
      <c r="F468" s="2">
        <v>39726</v>
      </c>
      <c r="G468">
        <v>41</v>
      </c>
      <c r="H468">
        <v>49</v>
      </c>
      <c r="I468" t="str">
        <f>IFERROR(VLOOKUP($C468,Sheet2!$A$2:$C$397,2,FALSE),"C")</f>
        <v>A</v>
      </c>
      <c r="J468">
        <f>IFERROR(VLOOKUP($C468,Sheet2!$A$2:$C$397,3,FALSE),0)</f>
        <v>0.2</v>
      </c>
      <c r="K468">
        <f>VLOOKUP($I468,Sheet2!$F$4:$G$16,2,FALSE)</f>
        <v>4</v>
      </c>
      <c r="L468">
        <f t="shared" si="56"/>
        <v>41.1</v>
      </c>
      <c r="M468">
        <f t="shared" si="57"/>
        <v>48.9</v>
      </c>
      <c r="N468">
        <f t="shared" si="58"/>
        <v>-7.7999999999999972</v>
      </c>
      <c r="O468" t="str">
        <f t="shared" si="59"/>
        <v>NC08o_2008</v>
      </c>
      <c r="P468" t="str">
        <f t="shared" si="60"/>
        <v>08</v>
      </c>
      <c r="Q468">
        <f t="shared" si="61"/>
        <v>2008</v>
      </c>
      <c r="R468" t="str">
        <f t="shared" si="62"/>
        <v>o</v>
      </c>
    </row>
    <row r="469" spans="1:18" x14ac:dyDescent="0.3">
      <c r="A469" t="s">
        <v>2180</v>
      </c>
      <c r="B469">
        <v>8</v>
      </c>
      <c r="C469" t="s">
        <v>14</v>
      </c>
      <c r="D469">
        <v>541</v>
      </c>
      <c r="E469" t="s">
        <v>420</v>
      </c>
      <c r="F469" s="2">
        <v>39634</v>
      </c>
      <c r="G469">
        <v>43</v>
      </c>
      <c r="H469">
        <v>36</v>
      </c>
      <c r="I469" t="str">
        <f>IFERROR(VLOOKUP($C469,Sheet2!$A$2:$C$397,2,FALSE),"C")</f>
        <v>B</v>
      </c>
      <c r="J469">
        <f>IFERROR(VLOOKUP($C469,Sheet2!$A$2:$C$397,3,FALSE),0)</f>
        <v>0.26406832000000002</v>
      </c>
      <c r="K469">
        <f>VLOOKUP($I469,Sheet2!$F$4:$G$16,2,FALSE)</f>
        <v>3</v>
      </c>
      <c r="L469">
        <f t="shared" si="56"/>
        <v>43.132034160000003</v>
      </c>
      <c r="M469">
        <f t="shared" si="57"/>
        <v>35.867965839999997</v>
      </c>
      <c r="N469">
        <f t="shared" si="58"/>
        <v>7.2640683200000069</v>
      </c>
      <c r="O469" t="str">
        <f t="shared" si="59"/>
        <v>NC08o_2008</v>
      </c>
      <c r="P469" t="str">
        <f t="shared" si="60"/>
        <v>08</v>
      </c>
      <c r="Q469">
        <f t="shared" si="61"/>
        <v>2008</v>
      </c>
      <c r="R469" t="str">
        <f t="shared" si="62"/>
        <v>o</v>
      </c>
    </row>
    <row r="470" spans="1:18" x14ac:dyDescent="0.3">
      <c r="A470" t="s">
        <v>2157</v>
      </c>
      <c r="B470">
        <v>3</v>
      </c>
      <c r="C470" t="s">
        <v>382</v>
      </c>
      <c r="D470">
        <v>400</v>
      </c>
      <c r="E470" t="s">
        <v>420</v>
      </c>
      <c r="F470" s="2">
        <v>39750</v>
      </c>
      <c r="G470">
        <v>44</v>
      </c>
      <c r="H470">
        <v>44</v>
      </c>
      <c r="I470" t="str">
        <f>IFERROR(VLOOKUP($C470,Sheet2!$A$2:$C$397,2,FALSE),"C")</f>
        <v>B+</v>
      </c>
      <c r="J470">
        <f>IFERROR(VLOOKUP($C470,Sheet2!$A$2:$C$397,3,FALSE),0)</f>
        <v>-0.72027989999999997</v>
      </c>
      <c r="K470">
        <f>VLOOKUP($I470,Sheet2!$F$4:$G$16,2,FALSE)</f>
        <v>3.3</v>
      </c>
      <c r="L470">
        <f t="shared" si="56"/>
        <v>43.639860050000003</v>
      </c>
      <c r="M470">
        <f t="shared" si="57"/>
        <v>44.360139949999997</v>
      </c>
      <c r="N470">
        <f t="shared" si="58"/>
        <v>-0.7202798999999942</v>
      </c>
      <c r="O470" t="str">
        <f t="shared" si="59"/>
        <v>NV03o_2008</v>
      </c>
      <c r="P470" t="str">
        <f t="shared" si="60"/>
        <v>03</v>
      </c>
      <c r="Q470">
        <f t="shared" si="61"/>
        <v>2008</v>
      </c>
      <c r="R470" t="str">
        <f t="shared" si="62"/>
        <v>o</v>
      </c>
    </row>
    <row r="471" spans="1:18" x14ac:dyDescent="0.3">
      <c r="A471" t="s">
        <v>2157</v>
      </c>
      <c r="B471">
        <v>3</v>
      </c>
      <c r="C471" t="s">
        <v>382</v>
      </c>
      <c r="D471">
        <v>236</v>
      </c>
      <c r="E471" t="s">
        <v>431</v>
      </c>
      <c r="F471" s="2">
        <v>39730</v>
      </c>
      <c r="G471">
        <v>43</v>
      </c>
      <c r="H471">
        <v>40</v>
      </c>
      <c r="I471" t="str">
        <f>IFERROR(VLOOKUP($C471,Sheet2!$A$2:$C$397,2,FALSE),"C")</f>
        <v>B+</v>
      </c>
      <c r="J471">
        <f>IFERROR(VLOOKUP($C471,Sheet2!$A$2:$C$397,3,FALSE),0)</f>
        <v>-0.72027989999999997</v>
      </c>
      <c r="K471">
        <f>VLOOKUP($I471,Sheet2!$F$4:$G$16,2,FALSE)</f>
        <v>3.3</v>
      </c>
      <c r="L471">
        <f t="shared" si="56"/>
        <v>42.639860050000003</v>
      </c>
      <c r="M471">
        <f t="shared" si="57"/>
        <v>40.360139949999997</v>
      </c>
      <c r="N471">
        <f t="shared" si="58"/>
        <v>2.2797201000000058</v>
      </c>
      <c r="O471" t="str">
        <f t="shared" si="59"/>
        <v>NV03o_2008</v>
      </c>
      <c r="P471" t="str">
        <f t="shared" si="60"/>
        <v>03</v>
      </c>
      <c r="Q471">
        <f t="shared" si="61"/>
        <v>2008</v>
      </c>
      <c r="R471" t="str">
        <f t="shared" si="62"/>
        <v>o</v>
      </c>
    </row>
    <row r="472" spans="1:18" x14ac:dyDescent="0.3">
      <c r="A472" t="s">
        <v>2157</v>
      </c>
      <c r="B472">
        <v>3</v>
      </c>
      <c r="C472" t="s">
        <v>382</v>
      </c>
      <c r="D472">
        <v>232</v>
      </c>
      <c r="E472" t="s">
        <v>420</v>
      </c>
      <c r="F472" s="2">
        <v>39610</v>
      </c>
      <c r="G472">
        <v>45</v>
      </c>
      <c r="H472">
        <v>42</v>
      </c>
      <c r="I472" t="str">
        <f>IFERROR(VLOOKUP($C472,Sheet2!$A$2:$C$397,2,FALSE),"C")</f>
        <v>B+</v>
      </c>
      <c r="J472">
        <f>IFERROR(VLOOKUP($C472,Sheet2!$A$2:$C$397,3,FALSE),0)</f>
        <v>-0.72027989999999997</v>
      </c>
      <c r="K472">
        <f>VLOOKUP($I472,Sheet2!$F$4:$G$16,2,FALSE)</f>
        <v>3.3</v>
      </c>
      <c r="L472">
        <f t="shared" si="56"/>
        <v>44.639860050000003</v>
      </c>
      <c r="M472">
        <f t="shared" si="57"/>
        <v>42.360139949999997</v>
      </c>
      <c r="N472">
        <f t="shared" si="58"/>
        <v>2.2797201000000058</v>
      </c>
      <c r="O472" t="str">
        <f t="shared" si="59"/>
        <v>NV03o_2008</v>
      </c>
      <c r="P472" t="str">
        <f t="shared" si="60"/>
        <v>03</v>
      </c>
      <c r="Q472">
        <f t="shared" si="61"/>
        <v>2008</v>
      </c>
      <c r="R472" t="str">
        <f t="shared" si="62"/>
        <v>o</v>
      </c>
    </row>
    <row r="473" spans="1:18" x14ac:dyDescent="0.3">
      <c r="A473" t="s">
        <v>2191</v>
      </c>
      <c r="B473">
        <v>8</v>
      </c>
      <c r="C473" t="s">
        <v>358</v>
      </c>
      <c r="D473">
        <v>616</v>
      </c>
      <c r="E473" t="s">
        <v>420</v>
      </c>
      <c r="F473" s="2">
        <v>39726</v>
      </c>
      <c r="G473">
        <v>43</v>
      </c>
      <c r="H473">
        <v>54</v>
      </c>
      <c r="I473" t="str">
        <f>IFERROR(VLOOKUP($C473,Sheet2!$A$2:$C$397,2,FALSE),"C")</f>
        <v>A</v>
      </c>
      <c r="J473">
        <f>IFERROR(VLOOKUP($C473,Sheet2!$A$2:$C$397,3,FALSE),0)</f>
        <v>0.2</v>
      </c>
      <c r="K473">
        <f>VLOOKUP($I473,Sheet2!$F$4:$G$16,2,FALSE)</f>
        <v>4</v>
      </c>
      <c r="L473">
        <f t="shared" si="56"/>
        <v>43.1</v>
      </c>
      <c r="M473">
        <f t="shared" si="57"/>
        <v>53.9</v>
      </c>
      <c r="N473">
        <f t="shared" si="58"/>
        <v>-10.799999999999997</v>
      </c>
      <c r="O473" t="str">
        <f t="shared" si="59"/>
        <v>WI08o_2008</v>
      </c>
      <c r="P473" t="str">
        <f t="shared" si="60"/>
        <v>08</v>
      </c>
      <c r="Q473">
        <f t="shared" si="61"/>
        <v>2008</v>
      </c>
      <c r="R473" t="str">
        <f t="shared" si="62"/>
        <v>o</v>
      </c>
    </row>
    <row r="474" spans="1:18" x14ac:dyDescent="0.3">
      <c r="A474" t="s">
        <v>2192</v>
      </c>
      <c r="B474">
        <v>2</v>
      </c>
      <c r="C474" t="s">
        <v>358</v>
      </c>
      <c r="D474">
        <v>620</v>
      </c>
      <c r="E474" t="s">
        <v>420</v>
      </c>
      <c r="F474" s="2">
        <v>39681</v>
      </c>
      <c r="G474">
        <v>43</v>
      </c>
      <c r="H474">
        <v>50</v>
      </c>
      <c r="I474" t="str">
        <f>IFERROR(VLOOKUP($C474,Sheet2!$A$2:$C$397,2,FALSE),"C")</f>
        <v>A</v>
      </c>
      <c r="J474">
        <f>IFERROR(VLOOKUP($C474,Sheet2!$A$2:$C$397,3,FALSE),0)</f>
        <v>0.2</v>
      </c>
      <c r="K474">
        <f>VLOOKUP($I474,Sheet2!$F$4:$G$16,2,FALSE)</f>
        <v>4</v>
      </c>
      <c r="L474">
        <f t="shared" si="56"/>
        <v>43.1</v>
      </c>
      <c r="M474">
        <f t="shared" si="57"/>
        <v>49.9</v>
      </c>
      <c r="N474">
        <f t="shared" si="58"/>
        <v>-6.7999999999999972</v>
      </c>
      <c r="O474" t="str">
        <f t="shared" si="59"/>
        <v>KS02o_2008</v>
      </c>
      <c r="P474" t="str">
        <f t="shared" si="60"/>
        <v>02</v>
      </c>
      <c r="Q474">
        <f t="shared" si="61"/>
        <v>2008</v>
      </c>
      <c r="R474" t="str">
        <f t="shared" si="62"/>
        <v>o</v>
      </c>
    </row>
    <row r="475" spans="1:18" x14ac:dyDescent="0.3">
      <c r="A475" t="s">
        <v>2148</v>
      </c>
      <c r="B475">
        <v>7</v>
      </c>
      <c r="C475" t="s">
        <v>387</v>
      </c>
      <c r="D475">
        <v>400</v>
      </c>
      <c r="E475" t="s">
        <v>420</v>
      </c>
      <c r="F475" s="2">
        <v>39682</v>
      </c>
      <c r="G475">
        <v>43</v>
      </c>
      <c r="H475">
        <v>40</v>
      </c>
      <c r="I475" t="str">
        <f>IFERROR(VLOOKUP($C475,Sheet2!$A$2:$C$397,2,FALSE),"C")</f>
        <v>B+</v>
      </c>
      <c r="J475">
        <f>IFERROR(VLOOKUP($C475,Sheet2!$A$2:$C$397,3,FALSE),0)</f>
        <v>-0.17242857</v>
      </c>
      <c r="K475">
        <f>VLOOKUP($I475,Sheet2!$F$4:$G$16,2,FALSE)</f>
        <v>3.3</v>
      </c>
      <c r="L475">
        <f t="shared" si="56"/>
        <v>42.913785715000003</v>
      </c>
      <c r="M475">
        <f t="shared" si="57"/>
        <v>40.086214284999997</v>
      </c>
      <c r="N475">
        <f t="shared" si="58"/>
        <v>2.8275714300000061</v>
      </c>
      <c r="O475" t="str">
        <f t="shared" si="59"/>
        <v>MI07o_2008</v>
      </c>
      <c r="P475" t="str">
        <f t="shared" si="60"/>
        <v>07</v>
      </c>
      <c r="Q475">
        <f t="shared" si="61"/>
        <v>2008</v>
      </c>
      <c r="R475" t="str">
        <f t="shared" si="62"/>
        <v>o</v>
      </c>
    </row>
    <row r="476" spans="1:18" x14ac:dyDescent="0.3">
      <c r="A476" t="s">
        <v>2139</v>
      </c>
      <c r="B476">
        <v>1</v>
      </c>
      <c r="C476" t="s">
        <v>62</v>
      </c>
      <c r="D476">
        <v>313</v>
      </c>
      <c r="E476" t="s">
        <v>420</v>
      </c>
      <c r="F476" s="2">
        <v>39751</v>
      </c>
      <c r="G476">
        <v>41</v>
      </c>
      <c r="H476">
        <v>46</v>
      </c>
      <c r="I476" t="str">
        <f>IFERROR(VLOOKUP($C476,Sheet2!$A$2:$C$397,2,FALSE),"C")</f>
        <v>B</v>
      </c>
      <c r="J476">
        <f>IFERROR(VLOOKUP($C476,Sheet2!$A$2:$C$397,3,FALSE),0)</f>
        <v>2.7168800000000002</v>
      </c>
      <c r="K476">
        <f>VLOOKUP($I476,Sheet2!$F$4:$G$16,2,FALSE)</f>
        <v>3</v>
      </c>
      <c r="L476">
        <f t="shared" si="56"/>
        <v>42.358440000000002</v>
      </c>
      <c r="M476">
        <f t="shared" si="57"/>
        <v>44.641559999999998</v>
      </c>
      <c r="N476">
        <f t="shared" si="58"/>
        <v>-2.2831199999999967</v>
      </c>
      <c r="O476" t="str">
        <f t="shared" si="59"/>
        <v>NH01o_2008</v>
      </c>
      <c r="P476" t="str">
        <f t="shared" si="60"/>
        <v>01</v>
      </c>
      <c r="Q476">
        <f t="shared" si="61"/>
        <v>2008</v>
      </c>
      <c r="R476" t="str">
        <f t="shared" si="62"/>
        <v>o</v>
      </c>
    </row>
    <row r="477" spans="1:18" x14ac:dyDescent="0.3">
      <c r="A477" t="s">
        <v>2139</v>
      </c>
      <c r="B477">
        <v>1</v>
      </c>
      <c r="C477" t="s">
        <v>62</v>
      </c>
      <c r="D477">
        <v>358</v>
      </c>
      <c r="E477" t="s">
        <v>420</v>
      </c>
      <c r="F477" s="2">
        <v>39743</v>
      </c>
      <c r="G477">
        <v>39</v>
      </c>
      <c r="H477">
        <v>44</v>
      </c>
      <c r="I477" t="str">
        <f>IFERROR(VLOOKUP($C477,Sheet2!$A$2:$C$397,2,FALSE),"C")</f>
        <v>B</v>
      </c>
      <c r="J477">
        <f>IFERROR(VLOOKUP($C477,Sheet2!$A$2:$C$397,3,FALSE),0)</f>
        <v>2.7168800000000002</v>
      </c>
      <c r="K477">
        <f>VLOOKUP($I477,Sheet2!$F$4:$G$16,2,FALSE)</f>
        <v>3</v>
      </c>
      <c r="L477">
        <f t="shared" si="56"/>
        <v>40.358440000000002</v>
      </c>
      <c r="M477">
        <f t="shared" si="57"/>
        <v>42.641559999999998</v>
      </c>
      <c r="N477">
        <f t="shared" si="58"/>
        <v>-2.2831199999999967</v>
      </c>
      <c r="O477" t="str">
        <f t="shared" si="59"/>
        <v>NH01o_2008</v>
      </c>
      <c r="P477" t="str">
        <f t="shared" si="60"/>
        <v>01</v>
      </c>
      <c r="Q477">
        <f t="shared" si="61"/>
        <v>2008</v>
      </c>
      <c r="R477" t="str">
        <f t="shared" si="62"/>
        <v>o</v>
      </c>
    </row>
    <row r="478" spans="1:18" x14ac:dyDescent="0.3">
      <c r="A478" t="s">
        <v>2139</v>
      </c>
      <c r="B478">
        <v>1</v>
      </c>
      <c r="C478" t="s">
        <v>62</v>
      </c>
      <c r="D478">
        <v>252</v>
      </c>
      <c r="E478" t="s">
        <v>420</v>
      </c>
      <c r="F478" s="2">
        <v>39742</v>
      </c>
      <c r="G478">
        <v>45</v>
      </c>
      <c r="H478">
        <v>42</v>
      </c>
      <c r="I478" t="str">
        <f>IFERROR(VLOOKUP($C478,Sheet2!$A$2:$C$397,2,FALSE),"C")</f>
        <v>B</v>
      </c>
      <c r="J478">
        <f>IFERROR(VLOOKUP($C478,Sheet2!$A$2:$C$397,3,FALSE),0)</f>
        <v>2.7168800000000002</v>
      </c>
      <c r="K478">
        <f>VLOOKUP($I478,Sheet2!$F$4:$G$16,2,FALSE)</f>
        <v>3</v>
      </c>
      <c r="L478">
        <f t="shared" si="56"/>
        <v>46.358440000000002</v>
      </c>
      <c r="M478">
        <f t="shared" si="57"/>
        <v>40.641559999999998</v>
      </c>
      <c r="N478">
        <f t="shared" si="58"/>
        <v>5.7168800000000033</v>
      </c>
      <c r="O478" t="str">
        <f t="shared" si="59"/>
        <v>NH01o_2008</v>
      </c>
      <c r="P478" t="str">
        <f t="shared" si="60"/>
        <v>01</v>
      </c>
      <c r="Q478">
        <f t="shared" si="61"/>
        <v>2008</v>
      </c>
      <c r="R478" t="str">
        <f t="shared" si="62"/>
        <v>o</v>
      </c>
    </row>
    <row r="479" spans="1:18" x14ac:dyDescent="0.3">
      <c r="A479" t="s">
        <v>2139</v>
      </c>
      <c r="B479">
        <v>1</v>
      </c>
      <c r="C479" t="s">
        <v>2193</v>
      </c>
      <c r="D479">
        <v>300</v>
      </c>
      <c r="E479" t="s">
        <v>420</v>
      </c>
      <c r="F479" s="2">
        <v>39740</v>
      </c>
      <c r="G479">
        <v>43</v>
      </c>
      <c r="H479">
        <v>48</v>
      </c>
      <c r="I479" t="str">
        <f>IFERROR(VLOOKUP($C479,Sheet2!$A$2:$C$397,2,FALSE),"C")</f>
        <v>C</v>
      </c>
      <c r="J479">
        <f>IFERROR(VLOOKUP($C479,Sheet2!$A$2:$C$397,3,FALSE),0)</f>
        <v>0</v>
      </c>
      <c r="K479">
        <f>VLOOKUP($I479,Sheet2!$F$4:$G$16,2,FALSE)</f>
        <v>2</v>
      </c>
      <c r="L479">
        <f t="shared" si="56"/>
        <v>43</v>
      </c>
      <c r="M479">
        <f t="shared" si="57"/>
        <v>48</v>
      </c>
      <c r="N479">
        <f t="shared" si="58"/>
        <v>-5</v>
      </c>
      <c r="O479" t="str">
        <f t="shared" si="59"/>
        <v>NH01o_2008</v>
      </c>
      <c r="P479" t="str">
        <f t="shared" si="60"/>
        <v>01</v>
      </c>
      <c r="Q479">
        <f t="shared" si="61"/>
        <v>2008</v>
      </c>
      <c r="R479" t="str">
        <f t="shared" si="62"/>
        <v>o</v>
      </c>
    </row>
    <row r="480" spans="1:18" x14ac:dyDescent="0.3">
      <c r="A480" t="s">
        <v>2139</v>
      </c>
      <c r="B480">
        <v>1</v>
      </c>
      <c r="C480" t="s">
        <v>358</v>
      </c>
      <c r="D480">
        <v>628</v>
      </c>
      <c r="E480" t="s">
        <v>420</v>
      </c>
      <c r="F480" s="2">
        <v>39726</v>
      </c>
      <c r="G480">
        <v>41</v>
      </c>
      <c r="H480">
        <v>50</v>
      </c>
      <c r="I480" t="str">
        <f>IFERROR(VLOOKUP($C480,Sheet2!$A$2:$C$397,2,FALSE),"C")</f>
        <v>A</v>
      </c>
      <c r="J480">
        <f>IFERROR(VLOOKUP($C480,Sheet2!$A$2:$C$397,3,FALSE),0)</f>
        <v>0.2</v>
      </c>
      <c r="K480">
        <f>VLOOKUP($I480,Sheet2!$F$4:$G$16,2,FALSE)</f>
        <v>4</v>
      </c>
      <c r="L480">
        <f t="shared" si="56"/>
        <v>41.1</v>
      </c>
      <c r="M480">
        <f t="shared" si="57"/>
        <v>49.9</v>
      </c>
      <c r="N480">
        <f t="shared" si="58"/>
        <v>-8.7999999999999972</v>
      </c>
      <c r="O480" t="str">
        <f t="shared" si="59"/>
        <v>NH01o_2008</v>
      </c>
      <c r="P480" t="str">
        <f t="shared" si="60"/>
        <v>01</v>
      </c>
      <c r="Q480">
        <f t="shared" si="61"/>
        <v>2008</v>
      </c>
      <c r="R480" t="str">
        <f t="shared" si="62"/>
        <v>o</v>
      </c>
    </row>
    <row r="481" spans="1:18" x14ac:dyDescent="0.3">
      <c r="A481" t="s">
        <v>2139</v>
      </c>
      <c r="B481">
        <v>1</v>
      </c>
      <c r="C481" t="s">
        <v>2193</v>
      </c>
      <c r="D481">
        <v>300</v>
      </c>
      <c r="E481" t="s">
        <v>420</v>
      </c>
      <c r="F481" s="2">
        <v>39715</v>
      </c>
      <c r="G481">
        <v>43</v>
      </c>
      <c r="H481">
        <v>44</v>
      </c>
      <c r="I481" t="str">
        <f>IFERROR(VLOOKUP($C481,Sheet2!$A$2:$C$397,2,FALSE),"C")</f>
        <v>C</v>
      </c>
      <c r="J481">
        <f>IFERROR(VLOOKUP($C481,Sheet2!$A$2:$C$397,3,FALSE),0)</f>
        <v>0</v>
      </c>
      <c r="K481">
        <f>VLOOKUP($I481,Sheet2!$F$4:$G$16,2,FALSE)</f>
        <v>2</v>
      </c>
      <c r="L481">
        <f t="shared" si="56"/>
        <v>43</v>
      </c>
      <c r="M481">
        <f t="shared" si="57"/>
        <v>44</v>
      </c>
      <c r="N481">
        <f t="shared" si="58"/>
        <v>-1</v>
      </c>
      <c r="O481" t="str">
        <f t="shared" si="59"/>
        <v>NH01o_2008</v>
      </c>
      <c r="P481" t="str">
        <f t="shared" si="60"/>
        <v>01</v>
      </c>
      <c r="Q481">
        <f t="shared" si="61"/>
        <v>2008</v>
      </c>
      <c r="R481" t="str">
        <f t="shared" si="62"/>
        <v>o</v>
      </c>
    </row>
    <row r="482" spans="1:18" x14ac:dyDescent="0.3">
      <c r="A482" t="s">
        <v>2139</v>
      </c>
      <c r="B482">
        <v>1</v>
      </c>
      <c r="C482" t="s">
        <v>62</v>
      </c>
      <c r="D482">
        <v>235</v>
      </c>
      <c r="E482" t="s">
        <v>420</v>
      </c>
      <c r="F482" s="2">
        <v>39649</v>
      </c>
      <c r="G482">
        <v>46</v>
      </c>
      <c r="H482">
        <v>40</v>
      </c>
      <c r="I482" t="str">
        <f>IFERROR(VLOOKUP($C482,Sheet2!$A$2:$C$397,2,FALSE),"C")</f>
        <v>B</v>
      </c>
      <c r="J482">
        <f>IFERROR(VLOOKUP($C482,Sheet2!$A$2:$C$397,3,FALSE),0)</f>
        <v>2.7168800000000002</v>
      </c>
      <c r="K482">
        <f>VLOOKUP($I482,Sheet2!$F$4:$G$16,2,FALSE)</f>
        <v>3</v>
      </c>
      <c r="L482">
        <f t="shared" si="56"/>
        <v>47.358440000000002</v>
      </c>
      <c r="M482">
        <f t="shared" si="57"/>
        <v>38.641559999999998</v>
      </c>
      <c r="N482">
        <f t="shared" si="58"/>
        <v>8.7168800000000033</v>
      </c>
      <c r="O482" t="str">
        <f t="shared" si="59"/>
        <v>NH01o_2008</v>
      </c>
      <c r="P482" t="str">
        <f t="shared" si="60"/>
        <v>01</v>
      </c>
      <c r="Q482">
        <f t="shared" si="61"/>
        <v>2008</v>
      </c>
      <c r="R482" t="str">
        <f t="shared" si="62"/>
        <v>o</v>
      </c>
    </row>
    <row r="483" spans="1:18" x14ac:dyDescent="0.3">
      <c r="A483" t="s">
        <v>2139</v>
      </c>
      <c r="B483">
        <v>1</v>
      </c>
      <c r="C483" t="s">
        <v>62</v>
      </c>
      <c r="D483">
        <v>249</v>
      </c>
      <c r="E483" t="s">
        <v>420</v>
      </c>
      <c r="F483" s="2">
        <v>39568</v>
      </c>
      <c r="G483">
        <v>45</v>
      </c>
      <c r="H483">
        <v>39</v>
      </c>
      <c r="I483" t="str">
        <f>IFERROR(VLOOKUP($C483,Sheet2!$A$2:$C$397,2,FALSE),"C")</f>
        <v>B</v>
      </c>
      <c r="J483">
        <f>IFERROR(VLOOKUP($C483,Sheet2!$A$2:$C$397,3,FALSE),0)</f>
        <v>2.7168800000000002</v>
      </c>
      <c r="K483">
        <f>VLOOKUP($I483,Sheet2!$F$4:$G$16,2,FALSE)</f>
        <v>3</v>
      </c>
      <c r="L483">
        <f t="shared" si="56"/>
        <v>46.358440000000002</v>
      </c>
      <c r="M483">
        <f t="shared" si="57"/>
        <v>37.641559999999998</v>
      </c>
      <c r="N483">
        <f t="shared" si="58"/>
        <v>8.7168800000000033</v>
      </c>
      <c r="O483" t="str">
        <f t="shared" si="59"/>
        <v>NH01o_2008</v>
      </c>
      <c r="P483" t="str">
        <f t="shared" si="60"/>
        <v>01</v>
      </c>
      <c r="Q483">
        <f t="shared" si="61"/>
        <v>2008</v>
      </c>
      <c r="R483" t="str">
        <f t="shared" si="62"/>
        <v>o</v>
      </c>
    </row>
    <row r="484" spans="1:18" x14ac:dyDescent="0.3">
      <c r="A484" t="s">
        <v>2144</v>
      </c>
      <c r="B484">
        <v>7</v>
      </c>
      <c r="C484" t="s">
        <v>354</v>
      </c>
      <c r="D484">
        <v>410</v>
      </c>
      <c r="E484" t="s">
        <v>420</v>
      </c>
      <c r="F484" s="2">
        <v>39723</v>
      </c>
      <c r="G484">
        <v>43</v>
      </c>
      <c r="H484">
        <v>39</v>
      </c>
      <c r="I484" t="str">
        <f>IFERROR(VLOOKUP($C484,Sheet2!$A$2:$C$397,2,FALSE),"C")</f>
        <v>A+</v>
      </c>
      <c r="J484">
        <f>IFERROR(VLOOKUP($C484,Sheet2!$A$2:$C$397,3,FALSE),0)</f>
        <v>0.2</v>
      </c>
      <c r="K484">
        <f>VLOOKUP($I484,Sheet2!$F$4:$G$16,2,FALSE)</f>
        <v>4</v>
      </c>
      <c r="L484">
        <f t="shared" si="56"/>
        <v>43.1</v>
      </c>
      <c r="M484">
        <f t="shared" si="57"/>
        <v>38.9</v>
      </c>
      <c r="N484">
        <f t="shared" si="58"/>
        <v>4.2000000000000028</v>
      </c>
      <c r="O484" t="str">
        <f t="shared" si="59"/>
        <v>NJ07o_2008</v>
      </c>
      <c r="P484" t="str">
        <f t="shared" si="60"/>
        <v>07</v>
      </c>
      <c r="Q484">
        <f t="shared" si="61"/>
        <v>2008</v>
      </c>
      <c r="R484" t="str">
        <f t="shared" si="62"/>
        <v>o</v>
      </c>
    </row>
    <row r="485" spans="1:18" x14ac:dyDescent="0.3">
      <c r="A485" t="s">
        <v>2142</v>
      </c>
      <c r="B485">
        <v>3</v>
      </c>
      <c r="C485" t="s">
        <v>358</v>
      </c>
      <c r="D485">
        <v>647</v>
      </c>
      <c r="E485" t="s">
        <v>420</v>
      </c>
      <c r="F485" s="2">
        <v>39751</v>
      </c>
      <c r="G485">
        <v>46</v>
      </c>
      <c r="H485">
        <v>41</v>
      </c>
      <c r="I485" t="str">
        <f>IFERROR(VLOOKUP($C485,Sheet2!$A$2:$C$397,2,FALSE),"C")</f>
        <v>A</v>
      </c>
      <c r="J485">
        <f>IFERROR(VLOOKUP($C485,Sheet2!$A$2:$C$397,3,FALSE),0)</f>
        <v>0.2</v>
      </c>
      <c r="K485">
        <f>VLOOKUP($I485,Sheet2!$F$4:$G$16,2,FALSE)</f>
        <v>4</v>
      </c>
      <c r="L485">
        <f t="shared" si="56"/>
        <v>46.1</v>
      </c>
      <c r="M485">
        <f t="shared" si="57"/>
        <v>40.9</v>
      </c>
      <c r="N485">
        <f t="shared" si="58"/>
        <v>5.2000000000000028</v>
      </c>
      <c r="O485" t="str">
        <f t="shared" si="59"/>
        <v>MN03o_2008</v>
      </c>
      <c r="P485" t="str">
        <f t="shared" si="60"/>
        <v>03</v>
      </c>
      <c r="Q485">
        <f t="shared" si="61"/>
        <v>2008</v>
      </c>
      <c r="R485" t="str">
        <f t="shared" si="62"/>
        <v>o</v>
      </c>
    </row>
    <row r="486" spans="1:18" x14ac:dyDescent="0.3">
      <c r="A486" t="s">
        <v>2142</v>
      </c>
      <c r="B486">
        <v>3</v>
      </c>
      <c r="C486" t="s">
        <v>358</v>
      </c>
      <c r="D486">
        <v>643</v>
      </c>
      <c r="E486" t="s">
        <v>420</v>
      </c>
      <c r="F486" s="2">
        <v>39748</v>
      </c>
      <c r="G486">
        <v>45</v>
      </c>
      <c r="H486">
        <v>44</v>
      </c>
      <c r="I486" t="str">
        <f>IFERROR(VLOOKUP($C486,Sheet2!$A$2:$C$397,2,FALSE),"C")</f>
        <v>A</v>
      </c>
      <c r="J486">
        <f>IFERROR(VLOOKUP($C486,Sheet2!$A$2:$C$397,3,FALSE),0)</f>
        <v>0.2</v>
      </c>
      <c r="K486">
        <f>VLOOKUP($I486,Sheet2!$F$4:$G$16,2,FALSE)</f>
        <v>4</v>
      </c>
      <c r="L486">
        <f t="shared" si="56"/>
        <v>45.1</v>
      </c>
      <c r="M486">
        <f t="shared" si="57"/>
        <v>43.9</v>
      </c>
      <c r="N486">
        <f t="shared" si="58"/>
        <v>1.2000000000000028</v>
      </c>
      <c r="O486" t="str">
        <f t="shared" si="59"/>
        <v>MN03o_2008</v>
      </c>
      <c r="P486" t="str">
        <f t="shared" si="60"/>
        <v>03</v>
      </c>
      <c r="Q486">
        <f t="shared" si="61"/>
        <v>2008</v>
      </c>
      <c r="R486" t="str">
        <f t="shared" si="62"/>
        <v>o</v>
      </c>
    </row>
    <row r="487" spans="1:18" x14ac:dyDescent="0.3">
      <c r="A487" t="s">
        <v>2142</v>
      </c>
      <c r="B487">
        <v>3</v>
      </c>
      <c r="C487" t="s">
        <v>358</v>
      </c>
      <c r="D487">
        <v>634</v>
      </c>
      <c r="E487" t="s">
        <v>420</v>
      </c>
      <c r="F487" s="2">
        <v>39728</v>
      </c>
      <c r="G487">
        <v>43</v>
      </c>
      <c r="H487">
        <v>46</v>
      </c>
      <c r="I487" t="str">
        <f>IFERROR(VLOOKUP($C487,Sheet2!$A$2:$C$397,2,FALSE),"C")</f>
        <v>A</v>
      </c>
      <c r="J487">
        <f>IFERROR(VLOOKUP($C487,Sheet2!$A$2:$C$397,3,FALSE),0)</f>
        <v>0.2</v>
      </c>
      <c r="K487">
        <f>VLOOKUP($I487,Sheet2!$F$4:$G$16,2,FALSE)</f>
        <v>4</v>
      </c>
      <c r="L487">
        <f t="shared" si="56"/>
        <v>43.1</v>
      </c>
      <c r="M487">
        <f t="shared" si="57"/>
        <v>45.9</v>
      </c>
      <c r="N487">
        <f t="shared" si="58"/>
        <v>-2.7999999999999972</v>
      </c>
      <c r="O487" t="str">
        <f t="shared" si="59"/>
        <v>MN03o_2008</v>
      </c>
      <c r="P487" t="str">
        <f t="shared" si="60"/>
        <v>03</v>
      </c>
      <c r="Q487">
        <f t="shared" si="61"/>
        <v>2008</v>
      </c>
      <c r="R487" t="str">
        <f t="shared" si="62"/>
        <v>o</v>
      </c>
    </row>
    <row r="488" spans="1:18" x14ac:dyDescent="0.3">
      <c r="A488" t="s">
        <v>2142</v>
      </c>
      <c r="B488">
        <v>3</v>
      </c>
      <c r="C488" t="s">
        <v>358</v>
      </c>
      <c r="D488">
        <v>636</v>
      </c>
      <c r="E488" t="s">
        <v>420</v>
      </c>
      <c r="F488" s="2">
        <v>39688</v>
      </c>
      <c r="G488">
        <v>44</v>
      </c>
      <c r="H488">
        <v>41</v>
      </c>
      <c r="I488" t="str">
        <f>IFERROR(VLOOKUP($C488,Sheet2!$A$2:$C$397,2,FALSE),"C")</f>
        <v>A</v>
      </c>
      <c r="J488">
        <f>IFERROR(VLOOKUP($C488,Sheet2!$A$2:$C$397,3,FALSE),0)</f>
        <v>0.2</v>
      </c>
      <c r="K488">
        <f>VLOOKUP($I488,Sheet2!$F$4:$G$16,2,FALSE)</f>
        <v>4</v>
      </c>
      <c r="L488">
        <f t="shared" si="56"/>
        <v>44.1</v>
      </c>
      <c r="M488">
        <f t="shared" si="57"/>
        <v>40.9</v>
      </c>
      <c r="N488">
        <f t="shared" si="58"/>
        <v>3.2000000000000028</v>
      </c>
      <c r="O488" t="str">
        <f t="shared" si="59"/>
        <v>MN03o_2008</v>
      </c>
      <c r="P488" t="str">
        <f t="shared" si="60"/>
        <v>03</v>
      </c>
      <c r="Q488">
        <f t="shared" si="61"/>
        <v>2008</v>
      </c>
      <c r="R488" t="str">
        <f t="shared" si="62"/>
        <v>o</v>
      </c>
    </row>
    <row r="489" spans="1:18" x14ac:dyDescent="0.3">
      <c r="A489" t="s">
        <v>2169</v>
      </c>
      <c r="B489">
        <v>10</v>
      </c>
      <c r="C489" t="s">
        <v>258</v>
      </c>
      <c r="D489">
        <v>441</v>
      </c>
      <c r="E489" t="s">
        <v>420</v>
      </c>
      <c r="F489" s="2">
        <v>39744</v>
      </c>
      <c r="G489">
        <v>35</v>
      </c>
      <c r="H489">
        <v>50</v>
      </c>
      <c r="I489" t="str">
        <f>IFERROR(VLOOKUP($C489,Sheet2!$A$2:$C$397,2,FALSE),"C")</f>
        <v>C</v>
      </c>
      <c r="J489">
        <f>IFERROR(VLOOKUP($C489,Sheet2!$A$2:$C$397,3,FALSE),0)</f>
        <v>0.66212121000000002</v>
      </c>
      <c r="K489">
        <f>VLOOKUP($I489,Sheet2!$F$4:$G$16,2,FALSE)</f>
        <v>2</v>
      </c>
      <c r="L489">
        <f t="shared" si="56"/>
        <v>35.331060604999998</v>
      </c>
      <c r="M489">
        <f t="shared" si="57"/>
        <v>49.668939395000002</v>
      </c>
      <c r="N489">
        <f t="shared" si="58"/>
        <v>-14.337878790000005</v>
      </c>
      <c r="O489" t="str">
        <f t="shared" si="59"/>
        <v>PA10o_2008</v>
      </c>
      <c r="P489" t="str">
        <f t="shared" si="60"/>
        <v>10</v>
      </c>
      <c r="Q489">
        <f t="shared" si="61"/>
        <v>2008</v>
      </c>
      <c r="R489" t="str">
        <f t="shared" si="62"/>
        <v>o</v>
      </c>
    </row>
    <row r="490" spans="1:18" x14ac:dyDescent="0.3">
      <c r="A490" t="s">
        <v>2169</v>
      </c>
      <c r="B490">
        <v>10</v>
      </c>
      <c r="C490" t="s">
        <v>104</v>
      </c>
      <c r="D490">
        <v>713</v>
      </c>
      <c r="E490" t="s">
        <v>431</v>
      </c>
      <c r="F490" s="2">
        <v>39726</v>
      </c>
      <c r="G490">
        <v>33</v>
      </c>
      <c r="H490">
        <v>48</v>
      </c>
      <c r="I490" t="str">
        <f>IFERROR(VLOOKUP($C490,Sheet2!$A$2:$C$397,2,FALSE),"C")</f>
        <v>B-</v>
      </c>
      <c r="J490">
        <f>IFERROR(VLOOKUP($C490,Sheet2!$A$2:$C$397,3,FALSE),0)</f>
        <v>0.13543478</v>
      </c>
      <c r="K490">
        <f>VLOOKUP($I490,Sheet2!$F$4:$G$16,2,FALSE)</f>
        <v>2.7</v>
      </c>
      <c r="L490">
        <f t="shared" si="56"/>
        <v>33.067717389999999</v>
      </c>
      <c r="M490">
        <f t="shared" si="57"/>
        <v>47.932282610000001</v>
      </c>
      <c r="N490">
        <f t="shared" si="58"/>
        <v>-14.864565220000003</v>
      </c>
      <c r="O490" t="str">
        <f t="shared" si="59"/>
        <v>PA10o_2008</v>
      </c>
      <c r="P490" t="str">
        <f t="shared" si="60"/>
        <v>10</v>
      </c>
      <c r="Q490">
        <f t="shared" si="61"/>
        <v>2008</v>
      </c>
      <c r="R490" t="str">
        <f t="shared" si="62"/>
        <v>o</v>
      </c>
    </row>
    <row r="491" spans="1:18" x14ac:dyDescent="0.3">
      <c r="A491" t="s">
        <v>2169</v>
      </c>
      <c r="B491">
        <v>10</v>
      </c>
      <c r="C491" t="s">
        <v>358</v>
      </c>
      <c r="D491">
        <v>623</v>
      </c>
      <c r="E491" t="s">
        <v>420</v>
      </c>
      <c r="F491" s="2">
        <v>39685</v>
      </c>
      <c r="G491">
        <v>45</v>
      </c>
      <c r="H491">
        <v>49</v>
      </c>
      <c r="I491" t="str">
        <f>IFERROR(VLOOKUP($C491,Sheet2!$A$2:$C$397,2,FALSE),"C")</f>
        <v>A</v>
      </c>
      <c r="J491">
        <f>IFERROR(VLOOKUP($C491,Sheet2!$A$2:$C$397,3,FALSE),0)</f>
        <v>0.2</v>
      </c>
      <c r="K491">
        <f>VLOOKUP($I491,Sheet2!$F$4:$G$16,2,FALSE)</f>
        <v>4</v>
      </c>
      <c r="L491">
        <f t="shared" si="56"/>
        <v>45.1</v>
      </c>
      <c r="M491">
        <f t="shared" si="57"/>
        <v>48.9</v>
      </c>
      <c r="N491">
        <f t="shared" si="58"/>
        <v>-3.7999999999999972</v>
      </c>
      <c r="O491" t="str">
        <f t="shared" si="59"/>
        <v>PA10o_2008</v>
      </c>
      <c r="P491" t="str">
        <f t="shared" si="60"/>
        <v>10</v>
      </c>
      <c r="Q491">
        <f t="shared" si="61"/>
        <v>2008</v>
      </c>
      <c r="R491" t="str">
        <f t="shared" si="62"/>
        <v>o</v>
      </c>
    </row>
    <row r="492" spans="1:18" x14ac:dyDescent="0.3">
      <c r="A492" t="s">
        <v>2194</v>
      </c>
      <c r="B492">
        <v>2</v>
      </c>
      <c r="C492" t="s">
        <v>358</v>
      </c>
      <c r="D492">
        <v>622</v>
      </c>
      <c r="E492" t="s">
        <v>420</v>
      </c>
      <c r="F492" s="2">
        <v>39688</v>
      </c>
      <c r="G492">
        <v>56</v>
      </c>
      <c r="H492">
        <v>38</v>
      </c>
      <c r="I492" t="str">
        <f>IFERROR(VLOOKUP($C492,Sheet2!$A$2:$C$397,2,FALSE),"C")</f>
        <v>A</v>
      </c>
      <c r="J492">
        <f>IFERROR(VLOOKUP($C492,Sheet2!$A$2:$C$397,3,FALSE),0)</f>
        <v>0.2</v>
      </c>
      <c r="K492">
        <f>VLOOKUP($I492,Sheet2!$F$4:$G$16,2,FALSE)</f>
        <v>4</v>
      </c>
      <c r="L492">
        <f t="shared" si="56"/>
        <v>56.1</v>
      </c>
      <c r="M492">
        <f t="shared" si="57"/>
        <v>37.9</v>
      </c>
      <c r="N492">
        <f t="shared" si="58"/>
        <v>18.200000000000003</v>
      </c>
      <c r="O492" t="str">
        <f t="shared" si="59"/>
        <v>AL02o_2008</v>
      </c>
      <c r="P492" t="str">
        <f t="shared" si="60"/>
        <v>02</v>
      </c>
      <c r="Q492">
        <f t="shared" si="61"/>
        <v>2008</v>
      </c>
      <c r="R492" t="str">
        <f t="shared" si="62"/>
        <v>o</v>
      </c>
    </row>
    <row r="493" spans="1:18" x14ac:dyDescent="0.3">
      <c r="A493" t="s">
        <v>2194</v>
      </c>
      <c r="B493">
        <v>2</v>
      </c>
      <c r="C493" t="s">
        <v>101</v>
      </c>
      <c r="D493">
        <v>505</v>
      </c>
      <c r="E493" t="s">
        <v>420</v>
      </c>
      <c r="F493" s="2">
        <v>39667</v>
      </c>
      <c r="G493">
        <v>37</v>
      </c>
      <c r="H493">
        <v>47</v>
      </c>
      <c r="I493" t="str">
        <f>IFERROR(VLOOKUP($C493,Sheet2!$A$2:$C$397,2,FALSE),"C")</f>
        <v>B-</v>
      </c>
      <c r="J493">
        <f>IFERROR(VLOOKUP($C493,Sheet2!$A$2:$C$397,3,FALSE),0)</f>
        <v>6.7058820000000005E-2</v>
      </c>
      <c r="K493">
        <f>VLOOKUP($I493,Sheet2!$F$4:$G$16,2,FALSE)</f>
        <v>2.7</v>
      </c>
      <c r="L493">
        <f t="shared" si="56"/>
        <v>37.03352941</v>
      </c>
      <c r="M493">
        <f t="shared" si="57"/>
        <v>46.96647059</v>
      </c>
      <c r="N493">
        <f t="shared" si="58"/>
        <v>-9.9329411800000003</v>
      </c>
      <c r="O493" t="str">
        <f t="shared" si="59"/>
        <v>AL02o_2008</v>
      </c>
      <c r="P493" t="str">
        <f t="shared" si="60"/>
        <v>02</v>
      </c>
      <c r="Q493">
        <f t="shared" si="61"/>
        <v>2008</v>
      </c>
      <c r="R493" t="str">
        <f t="shared" si="62"/>
        <v>o</v>
      </c>
    </row>
    <row r="494" spans="1:18" x14ac:dyDescent="0.3">
      <c r="A494" t="s">
        <v>2148</v>
      </c>
      <c r="B494">
        <v>9</v>
      </c>
      <c r="C494" t="s">
        <v>387</v>
      </c>
      <c r="D494">
        <v>400</v>
      </c>
      <c r="E494" t="s">
        <v>420</v>
      </c>
      <c r="F494" s="2">
        <v>39683</v>
      </c>
      <c r="G494">
        <v>43</v>
      </c>
      <c r="H494">
        <v>36</v>
      </c>
      <c r="I494" t="str">
        <f>IFERROR(VLOOKUP($C494,Sheet2!$A$2:$C$397,2,FALSE),"C")</f>
        <v>B+</v>
      </c>
      <c r="J494">
        <f>IFERROR(VLOOKUP($C494,Sheet2!$A$2:$C$397,3,FALSE),0)</f>
        <v>-0.17242857</v>
      </c>
      <c r="K494">
        <f>VLOOKUP($I494,Sheet2!$F$4:$G$16,2,FALSE)</f>
        <v>3.3</v>
      </c>
      <c r="L494">
        <f t="shared" si="56"/>
        <v>42.913785715000003</v>
      </c>
      <c r="M494">
        <f t="shared" si="57"/>
        <v>36.086214284999997</v>
      </c>
      <c r="N494">
        <f t="shared" si="58"/>
        <v>6.8275714300000061</v>
      </c>
      <c r="O494" t="str">
        <f t="shared" si="59"/>
        <v>MI09o_2008</v>
      </c>
      <c r="P494" t="str">
        <f t="shared" si="60"/>
        <v>09</v>
      </c>
      <c r="Q494">
        <f t="shared" si="61"/>
        <v>2008</v>
      </c>
      <c r="R494" t="str">
        <f t="shared" si="62"/>
        <v>o</v>
      </c>
    </row>
    <row r="495" spans="1:18" x14ac:dyDescent="0.3">
      <c r="A495" t="s">
        <v>2184</v>
      </c>
      <c r="B495">
        <v>1</v>
      </c>
      <c r="C495" t="s">
        <v>358</v>
      </c>
      <c r="D495">
        <v>613</v>
      </c>
      <c r="E495" t="s">
        <v>420</v>
      </c>
      <c r="F495" s="2">
        <v>39740</v>
      </c>
      <c r="G495">
        <v>45</v>
      </c>
      <c r="H495">
        <v>51</v>
      </c>
      <c r="I495" t="str">
        <f>IFERROR(VLOOKUP($C495,Sheet2!$A$2:$C$397,2,FALSE),"C")</f>
        <v>A</v>
      </c>
      <c r="J495">
        <f>IFERROR(VLOOKUP($C495,Sheet2!$A$2:$C$397,3,FALSE),0)</f>
        <v>0.2</v>
      </c>
      <c r="K495">
        <f>VLOOKUP($I495,Sheet2!$F$4:$G$16,2,FALSE)</f>
        <v>4</v>
      </c>
      <c r="L495">
        <f t="shared" si="56"/>
        <v>45.1</v>
      </c>
      <c r="M495">
        <f t="shared" si="57"/>
        <v>50.9</v>
      </c>
      <c r="N495">
        <f t="shared" si="58"/>
        <v>-5.7999999999999972</v>
      </c>
      <c r="O495" t="str">
        <f t="shared" si="59"/>
        <v>ID01o_2008</v>
      </c>
      <c r="P495" t="str">
        <f t="shared" si="60"/>
        <v>01</v>
      </c>
      <c r="Q495">
        <f t="shared" si="61"/>
        <v>2008</v>
      </c>
      <c r="R495" t="str">
        <f t="shared" si="62"/>
        <v>o</v>
      </c>
    </row>
    <row r="496" spans="1:18" x14ac:dyDescent="0.3">
      <c r="A496" t="s">
        <v>2132</v>
      </c>
      <c r="B496">
        <v>10</v>
      </c>
      <c r="C496" t="s">
        <v>358</v>
      </c>
      <c r="D496">
        <v>623</v>
      </c>
      <c r="E496" t="s">
        <v>420</v>
      </c>
      <c r="F496" s="2">
        <v>39726</v>
      </c>
      <c r="G496">
        <v>44</v>
      </c>
      <c r="H496">
        <v>52</v>
      </c>
      <c r="I496" t="str">
        <f>IFERROR(VLOOKUP($C496,Sheet2!$A$2:$C$397,2,FALSE),"C")</f>
        <v>A</v>
      </c>
      <c r="J496">
        <f>IFERROR(VLOOKUP($C496,Sheet2!$A$2:$C$397,3,FALSE),0)</f>
        <v>0.2</v>
      </c>
      <c r="K496">
        <f>VLOOKUP($I496,Sheet2!$F$4:$G$16,2,FALSE)</f>
        <v>4</v>
      </c>
      <c r="L496">
        <f t="shared" si="56"/>
        <v>44.1</v>
      </c>
      <c r="M496">
        <f t="shared" si="57"/>
        <v>51.9</v>
      </c>
      <c r="N496">
        <f t="shared" si="58"/>
        <v>-7.7999999999999972</v>
      </c>
      <c r="O496" t="str">
        <f t="shared" si="59"/>
        <v>IL10o_2008</v>
      </c>
      <c r="P496" t="str">
        <f t="shared" si="60"/>
        <v>10</v>
      </c>
      <c r="Q496">
        <f t="shared" si="61"/>
        <v>2008</v>
      </c>
      <c r="R496" t="str">
        <f t="shared" si="62"/>
        <v>o</v>
      </c>
    </row>
    <row r="497" spans="1:18" x14ac:dyDescent="0.3">
      <c r="A497" t="s">
        <v>2134</v>
      </c>
      <c r="B497">
        <v>29</v>
      </c>
      <c r="C497" t="s">
        <v>358</v>
      </c>
      <c r="D497">
        <v>602</v>
      </c>
      <c r="E497" t="s">
        <v>420</v>
      </c>
      <c r="F497" s="2">
        <v>39726</v>
      </c>
      <c r="G497">
        <v>44</v>
      </c>
      <c r="H497">
        <v>51</v>
      </c>
      <c r="I497" t="str">
        <f>IFERROR(VLOOKUP($C497,Sheet2!$A$2:$C$397,2,FALSE),"C")</f>
        <v>A</v>
      </c>
      <c r="J497">
        <f>IFERROR(VLOOKUP($C497,Sheet2!$A$2:$C$397,3,FALSE),0)</f>
        <v>0.2</v>
      </c>
      <c r="K497">
        <f>VLOOKUP($I497,Sheet2!$F$4:$G$16,2,FALSE)</f>
        <v>4</v>
      </c>
      <c r="L497">
        <f t="shared" si="56"/>
        <v>44.1</v>
      </c>
      <c r="M497">
        <f t="shared" si="57"/>
        <v>50.9</v>
      </c>
      <c r="N497">
        <f t="shared" si="58"/>
        <v>-6.7999999999999972</v>
      </c>
      <c r="O497" t="str">
        <f t="shared" si="59"/>
        <v>NY29o_2008</v>
      </c>
      <c r="P497" t="str">
        <f t="shared" si="60"/>
        <v>29</v>
      </c>
      <c r="Q497">
        <f t="shared" si="61"/>
        <v>2008</v>
      </c>
      <c r="R497" t="str">
        <f t="shared" si="62"/>
        <v>o</v>
      </c>
    </row>
    <row r="498" spans="1:18" x14ac:dyDescent="0.3">
      <c r="A498" t="s">
        <v>2154</v>
      </c>
      <c r="B498">
        <v>8</v>
      </c>
      <c r="C498" t="s">
        <v>358</v>
      </c>
      <c r="D498">
        <v>641</v>
      </c>
      <c r="E498" t="s">
        <v>420</v>
      </c>
      <c r="F498" s="2">
        <v>39743</v>
      </c>
      <c r="G498">
        <v>46</v>
      </c>
      <c r="H498">
        <v>46</v>
      </c>
      <c r="I498" t="str">
        <f>IFERROR(VLOOKUP($C498,Sheet2!$A$2:$C$397,2,FALSE),"C")</f>
        <v>A</v>
      </c>
      <c r="J498">
        <f>IFERROR(VLOOKUP($C498,Sheet2!$A$2:$C$397,3,FALSE),0)</f>
        <v>0.2</v>
      </c>
      <c r="K498">
        <f>VLOOKUP($I498,Sheet2!$F$4:$G$16,2,FALSE)</f>
        <v>4</v>
      </c>
      <c r="L498">
        <f t="shared" si="56"/>
        <v>46.1</v>
      </c>
      <c r="M498">
        <f t="shared" si="57"/>
        <v>45.9</v>
      </c>
      <c r="N498">
        <f t="shared" si="58"/>
        <v>0.20000000000000284</v>
      </c>
      <c r="O498" t="str">
        <f t="shared" si="59"/>
        <v>WA08o_2008</v>
      </c>
      <c r="P498" t="str">
        <f t="shared" si="60"/>
        <v>08</v>
      </c>
      <c r="Q498">
        <f t="shared" si="61"/>
        <v>2008</v>
      </c>
      <c r="R498" t="str">
        <f t="shared" si="62"/>
        <v>o</v>
      </c>
    </row>
    <row r="499" spans="1:18" x14ac:dyDescent="0.3">
      <c r="A499" t="s">
        <v>2154</v>
      </c>
      <c r="B499">
        <v>8</v>
      </c>
      <c r="C499" t="s">
        <v>358</v>
      </c>
      <c r="D499">
        <v>686</v>
      </c>
      <c r="E499" t="s">
        <v>420</v>
      </c>
      <c r="F499" s="2">
        <v>39701</v>
      </c>
      <c r="G499">
        <v>54</v>
      </c>
      <c r="H499">
        <v>44</v>
      </c>
      <c r="I499" t="str">
        <f>IFERROR(VLOOKUP($C499,Sheet2!$A$2:$C$397,2,FALSE),"C")</f>
        <v>A</v>
      </c>
      <c r="J499">
        <f>IFERROR(VLOOKUP($C499,Sheet2!$A$2:$C$397,3,FALSE),0)</f>
        <v>0.2</v>
      </c>
      <c r="K499">
        <f>VLOOKUP($I499,Sheet2!$F$4:$G$16,2,FALSE)</f>
        <v>4</v>
      </c>
      <c r="L499">
        <f t="shared" si="56"/>
        <v>54.1</v>
      </c>
      <c r="M499">
        <f t="shared" si="57"/>
        <v>43.9</v>
      </c>
      <c r="N499">
        <f t="shared" si="58"/>
        <v>10.200000000000003</v>
      </c>
      <c r="O499" t="str">
        <f t="shared" si="59"/>
        <v>WA08o_2008</v>
      </c>
      <c r="P499" t="str">
        <f t="shared" si="60"/>
        <v>08</v>
      </c>
      <c r="Q499">
        <f t="shared" si="61"/>
        <v>2008</v>
      </c>
      <c r="R499" t="str">
        <f t="shared" si="62"/>
        <v>o</v>
      </c>
    </row>
    <row r="500" spans="1:18" x14ac:dyDescent="0.3">
      <c r="A500" t="s">
        <v>2154</v>
      </c>
      <c r="B500">
        <v>8</v>
      </c>
      <c r="C500" t="s">
        <v>358</v>
      </c>
      <c r="D500">
        <v>688</v>
      </c>
      <c r="E500" t="s">
        <v>420</v>
      </c>
      <c r="F500" s="2">
        <v>39658</v>
      </c>
      <c r="G500">
        <v>50</v>
      </c>
      <c r="H500">
        <v>44</v>
      </c>
      <c r="I500" t="str">
        <f>IFERROR(VLOOKUP($C500,Sheet2!$A$2:$C$397,2,FALSE),"C")</f>
        <v>A</v>
      </c>
      <c r="J500">
        <f>IFERROR(VLOOKUP($C500,Sheet2!$A$2:$C$397,3,FALSE),0)</f>
        <v>0.2</v>
      </c>
      <c r="K500">
        <f>VLOOKUP($I500,Sheet2!$F$4:$G$16,2,FALSE)</f>
        <v>4</v>
      </c>
      <c r="L500">
        <f t="shared" si="56"/>
        <v>50.1</v>
      </c>
      <c r="M500">
        <f t="shared" si="57"/>
        <v>43.9</v>
      </c>
      <c r="N500">
        <f t="shared" si="58"/>
        <v>6.2000000000000028</v>
      </c>
      <c r="O500" t="str">
        <f t="shared" si="59"/>
        <v>WA08o_2008</v>
      </c>
      <c r="P500" t="str">
        <f t="shared" si="60"/>
        <v>08</v>
      </c>
      <c r="Q500">
        <f t="shared" si="61"/>
        <v>2008</v>
      </c>
      <c r="R500" t="str">
        <f t="shared" si="62"/>
        <v>o</v>
      </c>
    </row>
    <row r="501" spans="1:18" x14ac:dyDescent="0.3">
      <c r="A501" t="s">
        <v>2154</v>
      </c>
      <c r="B501">
        <v>8</v>
      </c>
      <c r="C501" t="s">
        <v>358</v>
      </c>
      <c r="D501">
        <v>679</v>
      </c>
      <c r="E501" t="s">
        <v>420</v>
      </c>
      <c r="F501" s="2">
        <v>39616</v>
      </c>
      <c r="G501">
        <v>51</v>
      </c>
      <c r="H501">
        <v>45</v>
      </c>
      <c r="I501" t="str">
        <f>IFERROR(VLOOKUP($C501,Sheet2!$A$2:$C$397,2,FALSE),"C")</f>
        <v>A</v>
      </c>
      <c r="J501">
        <f>IFERROR(VLOOKUP($C501,Sheet2!$A$2:$C$397,3,FALSE),0)</f>
        <v>0.2</v>
      </c>
      <c r="K501">
        <f>VLOOKUP($I501,Sheet2!$F$4:$G$16,2,FALSE)</f>
        <v>4</v>
      </c>
      <c r="L501">
        <f t="shared" si="56"/>
        <v>51.1</v>
      </c>
      <c r="M501">
        <f t="shared" si="57"/>
        <v>44.9</v>
      </c>
      <c r="N501">
        <f t="shared" si="58"/>
        <v>6.2000000000000028</v>
      </c>
      <c r="O501" t="str">
        <f t="shared" si="59"/>
        <v>WA08o_2008</v>
      </c>
      <c r="P501" t="str">
        <f t="shared" si="60"/>
        <v>08</v>
      </c>
      <c r="Q501">
        <f t="shared" si="61"/>
        <v>2008</v>
      </c>
      <c r="R501" t="str">
        <f t="shared" si="62"/>
        <v>o</v>
      </c>
    </row>
    <row r="502" spans="1:18" x14ac:dyDescent="0.3">
      <c r="A502" t="s">
        <v>2142</v>
      </c>
      <c r="B502">
        <v>6</v>
      </c>
      <c r="C502" t="s">
        <v>358</v>
      </c>
      <c r="D502">
        <v>625</v>
      </c>
      <c r="E502" t="s">
        <v>420</v>
      </c>
      <c r="F502" s="2">
        <v>39751</v>
      </c>
      <c r="G502">
        <v>46</v>
      </c>
      <c r="H502">
        <v>45</v>
      </c>
      <c r="I502" t="str">
        <f>IFERROR(VLOOKUP($C502,Sheet2!$A$2:$C$397,2,FALSE),"C")</f>
        <v>A</v>
      </c>
      <c r="J502">
        <f>IFERROR(VLOOKUP($C502,Sheet2!$A$2:$C$397,3,FALSE),0)</f>
        <v>0.2</v>
      </c>
      <c r="K502">
        <f>VLOOKUP($I502,Sheet2!$F$4:$G$16,2,FALSE)</f>
        <v>4</v>
      </c>
      <c r="L502">
        <f t="shared" si="56"/>
        <v>46.1</v>
      </c>
      <c r="M502">
        <f t="shared" si="57"/>
        <v>44.9</v>
      </c>
      <c r="N502">
        <f t="shared" si="58"/>
        <v>1.2000000000000028</v>
      </c>
      <c r="O502" t="str">
        <f t="shared" si="59"/>
        <v>MN06o_2008</v>
      </c>
      <c r="P502" t="str">
        <f t="shared" si="60"/>
        <v>06</v>
      </c>
      <c r="Q502">
        <f t="shared" si="61"/>
        <v>2008</v>
      </c>
      <c r="R502" t="str">
        <f t="shared" si="62"/>
        <v>o</v>
      </c>
    </row>
    <row r="503" spans="1:18" x14ac:dyDescent="0.3">
      <c r="A503" t="s">
        <v>2142</v>
      </c>
      <c r="B503">
        <v>6</v>
      </c>
      <c r="C503" t="s">
        <v>2195</v>
      </c>
      <c r="D503">
        <v>430</v>
      </c>
      <c r="E503" t="s">
        <v>420</v>
      </c>
      <c r="F503" s="2">
        <v>39744</v>
      </c>
      <c r="G503">
        <v>43</v>
      </c>
      <c r="H503">
        <v>45</v>
      </c>
      <c r="I503" t="str">
        <f>IFERROR(VLOOKUP($C503,Sheet2!$A$2:$C$397,2,FALSE),"C")</f>
        <v>C</v>
      </c>
      <c r="J503">
        <f>IFERROR(VLOOKUP($C503,Sheet2!$A$2:$C$397,3,FALSE),0)</f>
        <v>0</v>
      </c>
      <c r="K503">
        <f>VLOOKUP($I503,Sheet2!$F$4:$G$16,2,FALSE)</f>
        <v>2</v>
      </c>
      <c r="L503">
        <f t="shared" si="56"/>
        <v>43</v>
      </c>
      <c r="M503">
        <f t="shared" si="57"/>
        <v>45</v>
      </c>
      <c r="N503">
        <f t="shared" si="58"/>
        <v>-2</v>
      </c>
      <c r="O503" t="str">
        <f t="shared" si="59"/>
        <v>MN06o_2008</v>
      </c>
      <c r="P503" t="str">
        <f t="shared" si="60"/>
        <v>06</v>
      </c>
      <c r="Q503">
        <f t="shared" si="61"/>
        <v>2008</v>
      </c>
      <c r="R503" t="str">
        <f t="shared" si="62"/>
        <v>o</v>
      </c>
    </row>
    <row r="504" spans="1:18" x14ac:dyDescent="0.3">
      <c r="A504" t="s">
        <v>2142</v>
      </c>
      <c r="B504">
        <v>6</v>
      </c>
      <c r="C504" t="s">
        <v>358</v>
      </c>
      <c r="D504">
        <v>621</v>
      </c>
      <c r="E504" t="s">
        <v>420</v>
      </c>
      <c r="F504" s="2">
        <v>39743</v>
      </c>
      <c r="G504">
        <v>44</v>
      </c>
      <c r="H504">
        <v>47</v>
      </c>
      <c r="I504" t="str">
        <f>IFERROR(VLOOKUP($C504,Sheet2!$A$2:$C$397,2,FALSE),"C")</f>
        <v>A</v>
      </c>
      <c r="J504">
        <f>IFERROR(VLOOKUP($C504,Sheet2!$A$2:$C$397,3,FALSE),0)</f>
        <v>0.2</v>
      </c>
      <c r="K504">
        <f>VLOOKUP($I504,Sheet2!$F$4:$G$16,2,FALSE)</f>
        <v>4</v>
      </c>
      <c r="L504">
        <f t="shared" si="56"/>
        <v>44.1</v>
      </c>
      <c r="M504">
        <f t="shared" si="57"/>
        <v>46.9</v>
      </c>
      <c r="N504">
        <f t="shared" si="58"/>
        <v>-2.7999999999999972</v>
      </c>
      <c r="O504" t="str">
        <f t="shared" si="59"/>
        <v>MN06o_2008</v>
      </c>
      <c r="P504" t="str">
        <f t="shared" si="60"/>
        <v>06</v>
      </c>
      <c r="Q504">
        <f t="shared" si="61"/>
        <v>2008</v>
      </c>
      <c r="R504" t="str">
        <f t="shared" si="62"/>
        <v>o</v>
      </c>
    </row>
    <row r="505" spans="1:18" x14ac:dyDescent="0.3">
      <c r="A505" t="s">
        <v>2168</v>
      </c>
      <c r="B505">
        <v>4</v>
      </c>
      <c r="C505" t="s">
        <v>372</v>
      </c>
      <c r="D505">
        <v>501</v>
      </c>
      <c r="E505" t="s">
        <v>420</v>
      </c>
      <c r="F505" s="2">
        <v>39736</v>
      </c>
      <c r="G505">
        <v>44</v>
      </c>
      <c r="H505">
        <v>44</v>
      </c>
      <c r="I505" t="str">
        <f>IFERROR(VLOOKUP($C505,Sheet2!$A$2:$C$397,2,FALSE),"C")</f>
        <v>A-</v>
      </c>
      <c r="J505">
        <f>IFERROR(VLOOKUP($C505,Sheet2!$A$2:$C$397,3,FALSE),0)</f>
        <v>-0.36378378</v>
      </c>
      <c r="K505">
        <f>VLOOKUP($I505,Sheet2!$F$4:$G$16,2,FALSE)</f>
        <v>3.7</v>
      </c>
      <c r="L505">
        <f t="shared" si="56"/>
        <v>43.818108109999997</v>
      </c>
      <c r="M505">
        <f t="shared" si="57"/>
        <v>44.181891890000003</v>
      </c>
      <c r="N505">
        <f t="shared" si="58"/>
        <v>-0.36378378000000566</v>
      </c>
      <c r="O505" t="str">
        <f t="shared" si="59"/>
        <v>CT04o_2008</v>
      </c>
      <c r="P505" t="str">
        <f t="shared" si="60"/>
        <v>04</v>
      </c>
      <c r="Q505">
        <f t="shared" si="61"/>
        <v>2008</v>
      </c>
      <c r="R505" t="str">
        <f t="shared" si="62"/>
        <v>o</v>
      </c>
    </row>
    <row r="506" spans="1:18" x14ac:dyDescent="0.3">
      <c r="A506" t="s">
        <v>2168</v>
      </c>
      <c r="B506">
        <v>4</v>
      </c>
      <c r="C506" t="s">
        <v>358</v>
      </c>
      <c r="D506">
        <v>602</v>
      </c>
      <c r="E506" t="s">
        <v>420</v>
      </c>
      <c r="F506" s="2">
        <v>39735</v>
      </c>
      <c r="G506">
        <v>45</v>
      </c>
      <c r="H506">
        <v>48</v>
      </c>
      <c r="I506" t="str">
        <f>IFERROR(VLOOKUP($C506,Sheet2!$A$2:$C$397,2,FALSE),"C")</f>
        <v>A</v>
      </c>
      <c r="J506">
        <f>IFERROR(VLOOKUP($C506,Sheet2!$A$2:$C$397,3,FALSE),0)</f>
        <v>0.2</v>
      </c>
      <c r="K506">
        <f>VLOOKUP($I506,Sheet2!$F$4:$G$16,2,FALSE)</f>
        <v>4</v>
      </c>
      <c r="L506">
        <f t="shared" si="56"/>
        <v>45.1</v>
      </c>
      <c r="M506">
        <f t="shared" si="57"/>
        <v>47.9</v>
      </c>
      <c r="N506">
        <f t="shared" si="58"/>
        <v>-2.7999999999999972</v>
      </c>
      <c r="O506" t="str">
        <f t="shared" si="59"/>
        <v>CT04o_2008</v>
      </c>
      <c r="P506" t="str">
        <f t="shared" si="60"/>
        <v>04</v>
      </c>
      <c r="Q506">
        <f t="shared" si="61"/>
        <v>2008</v>
      </c>
      <c r="R506" t="str">
        <f t="shared" si="62"/>
        <v>o</v>
      </c>
    </row>
    <row r="507" spans="1:18" x14ac:dyDescent="0.3">
      <c r="A507" t="s">
        <v>2189</v>
      </c>
      <c r="B507">
        <v>2</v>
      </c>
      <c r="C507" t="s">
        <v>358</v>
      </c>
      <c r="D507">
        <v>627</v>
      </c>
      <c r="E507" t="s">
        <v>420</v>
      </c>
      <c r="F507" s="2">
        <v>39712</v>
      </c>
      <c r="G507">
        <v>48</v>
      </c>
      <c r="H507">
        <v>40</v>
      </c>
      <c r="I507" t="str">
        <f>IFERROR(VLOOKUP($C507,Sheet2!$A$2:$C$397,2,FALSE),"C")</f>
        <v>A</v>
      </c>
      <c r="J507">
        <f>IFERROR(VLOOKUP($C507,Sheet2!$A$2:$C$397,3,FALSE),0)</f>
        <v>0.2</v>
      </c>
      <c r="K507">
        <f>VLOOKUP($I507,Sheet2!$F$4:$G$16,2,FALSE)</f>
        <v>4</v>
      </c>
      <c r="L507">
        <f t="shared" si="56"/>
        <v>48.1</v>
      </c>
      <c r="M507">
        <f t="shared" si="57"/>
        <v>39.9</v>
      </c>
      <c r="N507">
        <f t="shared" si="58"/>
        <v>8.2000000000000028</v>
      </c>
      <c r="O507" t="str">
        <f t="shared" si="59"/>
        <v>OH02o_2008</v>
      </c>
      <c r="P507" t="str">
        <f t="shared" si="60"/>
        <v>02</v>
      </c>
      <c r="Q507">
        <f t="shared" si="61"/>
        <v>2008</v>
      </c>
      <c r="R507" t="str">
        <f t="shared" si="62"/>
        <v>o</v>
      </c>
    </row>
    <row r="508" spans="1:18" x14ac:dyDescent="0.3">
      <c r="A508" t="s">
        <v>2141</v>
      </c>
      <c r="B508">
        <v>21</v>
      </c>
      <c r="C508" t="s">
        <v>358</v>
      </c>
      <c r="D508">
        <v>632</v>
      </c>
      <c r="E508" t="s">
        <v>420</v>
      </c>
      <c r="F508" s="2">
        <v>39686</v>
      </c>
      <c r="G508">
        <v>46</v>
      </c>
      <c r="H508">
        <v>48</v>
      </c>
      <c r="I508" t="str">
        <f>IFERROR(VLOOKUP($C508,Sheet2!$A$2:$C$397,2,FALSE),"C")</f>
        <v>A</v>
      </c>
      <c r="J508">
        <f>IFERROR(VLOOKUP($C508,Sheet2!$A$2:$C$397,3,FALSE),0)</f>
        <v>0.2</v>
      </c>
      <c r="K508">
        <f>VLOOKUP($I508,Sheet2!$F$4:$G$16,2,FALSE)</f>
        <v>4</v>
      </c>
      <c r="L508">
        <f t="shared" si="56"/>
        <v>46.1</v>
      </c>
      <c r="M508">
        <f t="shared" si="57"/>
        <v>47.9</v>
      </c>
      <c r="N508">
        <f t="shared" si="58"/>
        <v>-1.7999999999999972</v>
      </c>
      <c r="O508" t="str">
        <f t="shared" si="59"/>
        <v>FL21o_2008</v>
      </c>
      <c r="P508" t="str">
        <f t="shared" si="60"/>
        <v>21</v>
      </c>
      <c r="Q508">
        <f t="shared" si="61"/>
        <v>2008</v>
      </c>
      <c r="R508" t="str">
        <f t="shared" si="62"/>
        <v>o</v>
      </c>
    </row>
    <row r="509" spans="1:18" x14ac:dyDescent="0.3">
      <c r="A509" t="s">
        <v>2131</v>
      </c>
      <c r="B509">
        <v>8</v>
      </c>
      <c r="C509" t="s">
        <v>358</v>
      </c>
      <c r="D509">
        <v>634</v>
      </c>
      <c r="E509" t="s">
        <v>420</v>
      </c>
      <c r="F509" s="2">
        <v>39747</v>
      </c>
      <c r="G509">
        <v>45</v>
      </c>
      <c r="H509">
        <v>49</v>
      </c>
      <c r="I509" t="str">
        <f>IFERROR(VLOOKUP($C509,Sheet2!$A$2:$C$397,2,FALSE),"C")</f>
        <v>A</v>
      </c>
      <c r="J509">
        <f>IFERROR(VLOOKUP($C509,Sheet2!$A$2:$C$397,3,FALSE),0)</f>
        <v>0.2</v>
      </c>
      <c r="K509">
        <f>VLOOKUP($I509,Sheet2!$F$4:$G$16,2,FALSE)</f>
        <v>4</v>
      </c>
      <c r="L509">
        <f t="shared" si="56"/>
        <v>45.1</v>
      </c>
      <c r="M509">
        <f t="shared" si="57"/>
        <v>48.9</v>
      </c>
      <c r="N509">
        <f t="shared" si="58"/>
        <v>-3.7999999999999972</v>
      </c>
      <c r="O509" t="str">
        <f t="shared" si="59"/>
        <v>GA08o_2008</v>
      </c>
      <c r="P509" t="str">
        <f t="shared" si="60"/>
        <v>08</v>
      </c>
      <c r="Q509">
        <f t="shared" si="61"/>
        <v>2008</v>
      </c>
      <c r="R509" t="str">
        <f t="shared" si="62"/>
        <v>o</v>
      </c>
    </row>
    <row r="510" spans="1:18" x14ac:dyDescent="0.3">
      <c r="A510" t="s">
        <v>2189</v>
      </c>
      <c r="B510">
        <v>1</v>
      </c>
      <c r="C510" t="s">
        <v>358</v>
      </c>
      <c r="D510">
        <v>645</v>
      </c>
      <c r="E510" t="s">
        <v>420</v>
      </c>
      <c r="F510" s="2">
        <v>39712</v>
      </c>
      <c r="G510">
        <v>46</v>
      </c>
      <c r="H510">
        <v>44</v>
      </c>
      <c r="I510" t="str">
        <f>IFERROR(VLOOKUP($C510,Sheet2!$A$2:$C$397,2,FALSE),"C")</f>
        <v>A</v>
      </c>
      <c r="J510">
        <f>IFERROR(VLOOKUP($C510,Sheet2!$A$2:$C$397,3,FALSE),0)</f>
        <v>0.2</v>
      </c>
      <c r="K510">
        <f>VLOOKUP($I510,Sheet2!$F$4:$G$16,2,FALSE)</f>
        <v>4</v>
      </c>
      <c r="L510">
        <f t="shared" si="56"/>
        <v>46.1</v>
      </c>
      <c r="M510">
        <f t="shared" si="57"/>
        <v>43.9</v>
      </c>
      <c r="N510">
        <f t="shared" si="58"/>
        <v>2.2000000000000028</v>
      </c>
      <c r="O510" t="str">
        <f t="shared" si="59"/>
        <v>OH01o_2008</v>
      </c>
      <c r="P510" t="str">
        <f t="shared" si="60"/>
        <v>01</v>
      </c>
      <c r="Q510">
        <f t="shared" si="61"/>
        <v>2008</v>
      </c>
      <c r="R510" t="str">
        <f t="shared" si="62"/>
        <v>o</v>
      </c>
    </row>
    <row r="511" spans="1:18" x14ac:dyDescent="0.3">
      <c r="A511" t="s">
        <v>2196</v>
      </c>
      <c r="B511">
        <v>1</v>
      </c>
      <c r="C511" t="s">
        <v>358</v>
      </c>
      <c r="D511">
        <v>604</v>
      </c>
      <c r="E511" t="s">
        <v>420</v>
      </c>
      <c r="F511" s="2">
        <v>39740</v>
      </c>
      <c r="G511">
        <v>50</v>
      </c>
      <c r="H511">
        <v>44</v>
      </c>
      <c r="I511" t="str">
        <f>IFERROR(VLOOKUP($C511,Sheet2!$A$2:$C$397,2,FALSE),"C")</f>
        <v>A</v>
      </c>
      <c r="J511">
        <f>IFERROR(VLOOKUP($C511,Sheet2!$A$2:$C$397,3,FALSE),0)</f>
        <v>0.2</v>
      </c>
      <c r="K511">
        <f>VLOOKUP($I511,Sheet2!$F$4:$G$16,2,FALSE)</f>
        <v>4</v>
      </c>
      <c r="L511">
        <f t="shared" si="56"/>
        <v>50.1</v>
      </c>
      <c r="M511">
        <f t="shared" si="57"/>
        <v>43.9</v>
      </c>
      <c r="N511">
        <f t="shared" si="58"/>
        <v>6.2000000000000028</v>
      </c>
      <c r="O511" t="str">
        <f t="shared" si="59"/>
        <v>WY01o_2008</v>
      </c>
      <c r="P511" t="str">
        <f t="shared" si="60"/>
        <v>01</v>
      </c>
      <c r="Q511">
        <f t="shared" si="61"/>
        <v>2008</v>
      </c>
      <c r="R511" t="str">
        <f t="shared" si="62"/>
        <v>o</v>
      </c>
    </row>
    <row r="512" spans="1:18" x14ac:dyDescent="0.3">
      <c r="A512" t="s">
        <v>2182</v>
      </c>
      <c r="B512">
        <v>3</v>
      </c>
      <c r="C512" t="s">
        <v>141</v>
      </c>
      <c r="D512">
        <v>300</v>
      </c>
      <c r="E512" t="s">
        <v>420</v>
      </c>
      <c r="F512" s="2">
        <v>39745</v>
      </c>
      <c r="G512">
        <v>41</v>
      </c>
      <c r="H512">
        <v>44</v>
      </c>
      <c r="I512" t="str">
        <f>IFERROR(VLOOKUP($C512,Sheet2!$A$2:$C$397,2,FALSE),"C")</f>
        <v>B-</v>
      </c>
      <c r="J512">
        <f>IFERROR(VLOOKUP($C512,Sheet2!$A$2:$C$397,3,FALSE),0)</f>
        <v>9.5277780000000006E-2</v>
      </c>
      <c r="K512">
        <f>VLOOKUP($I512,Sheet2!$F$4:$G$16,2,FALSE)</f>
        <v>2.7</v>
      </c>
      <c r="L512">
        <f t="shared" si="56"/>
        <v>41.047638890000002</v>
      </c>
      <c r="M512">
        <f t="shared" si="57"/>
        <v>43.952361109999998</v>
      </c>
      <c r="N512">
        <f t="shared" si="58"/>
        <v>-2.9047222199999965</v>
      </c>
      <c r="O512" t="str">
        <f t="shared" si="59"/>
        <v>IN03o_2008</v>
      </c>
      <c r="P512" t="str">
        <f t="shared" si="60"/>
        <v>03</v>
      </c>
      <c r="Q512">
        <f t="shared" si="61"/>
        <v>2008</v>
      </c>
      <c r="R512" t="str">
        <f t="shared" si="62"/>
        <v>o</v>
      </c>
    </row>
    <row r="513" spans="1:18" x14ac:dyDescent="0.3">
      <c r="A513" t="s">
        <v>2197</v>
      </c>
      <c r="B513">
        <v>1</v>
      </c>
      <c r="C513" t="s">
        <v>358</v>
      </c>
      <c r="D513">
        <v>600</v>
      </c>
      <c r="E513" t="s">
        <v>420</v>
      </c>
      <c r="F513" s="2">
        <v>39747</v>
      </c>
      <c r="G513">
        <v>50</v>
      </c>
      <c r="H513">
        <v>45</v>
      </c>
      <c r="I513" t="str">
        <f>IFERROR(VLOOKUP($C513,Sheet2!$A$2:$C$397,2,FALSE),"C")</f>
        <v>A</v>
      </c>
      <c r="J513">
        <f>IFERROR(VLOOKUP($C513,Sheet2!$A$2:$C$397,3,FALSE),0)</f>
        <v>0.2</v>
      </c>
      <c r="K513">
        <f>VLOOKUP($I513,Sheet2!$F$4:$G$16,2,FALSE)</f>
        <v>4</v>
      </c>
      <c r="L513">
        <f t="shared" si="56"/>
        <v>50.1</v>
      </c>
      <c r="M513">
        <f t="shared" si="57"/>
        <v>44.9</v>
      </c>
      <c r="N513">
        <f t="shared" si="58"/>
        <v>5.2000000000000028</v>
      </c>
      <c r="O513" t="str">
        <f t="shared" si="59"/>
        <v>SC01o_2008</v>
      </c>
      <c r="P513" t="str">
        <f t="shared" si="60"/>
        <v>01</v>
      </c>
      <c r="Q513">
        <f t="shared" si="61"/>
        <v>2008</v>
      </c>
      <c r="R513" t="str">
        <f t="shared" si="62"/>
        <v>o</v>
      </c>
    </row>
    <row r="514" spans="1:18" x14ac:dyDescent="0.3">
      <c r="A514" t="s">
        <v>2174</v>
      </c>
      <c r="B514">
        <v>3</v>
      </c>
      <c r="C514" t="s">
        <v>358</v>
      </c>
      <c r="D514">
        <v>612</v>
      </c>
      <c r="E514" t="s">
        <v>420</v>
      </c>
      <c r="F514" s="2">
        <v>39743</v>
      </c>
      <c r="G514">
        <v>41</v>
      </c>
      <c r="H514">
        <v>57</v>
      </c>
      <c r="I514" t="str">
        <f>IFERROR(VLOOKUP($C514,Sheet2!$A$2:$C$397,2,FALSE),"C")</f>
        <v>A</v>
      </c>
      <c r="J514">
        <f>IFERROR(VLOOKUP($C514,Sheet2!$A$2:$C$397,3,FALSE),0)</f>
        <v>0.2</v>
      </c>
      <c r="K514">
        <f>VLOOKUP($I514,Sheet2!$F$4:$G$16,2,FALSE)</f>
        <v>4</v>
      </c>
      <c r="L514">
        <f t="shared" si="56"/>
        <v>41.1</v>
      </c>
      <c r="M514">
        <f t="shared" si="57"/>
        <v>56.9</v>
      </c>
      <c r="N514">
        <f t="shared" si="58"/>
        <v>-15.799999999999997</v>
      </c>
      <c r="O514" t="str">
        <f t="shared" si="59"/>
        <v>KY03o_2008</v>
      </c>
      <c r="P514" t="str">
        <f t="shared" si="60"/>
        <v>03</v>
      </c>
      <c r="Q514">
        <f t="shared" si="61"/>
        <v>2008</v>
      </c>
      <c r="R514" t="str">
        <f t="shared" si="62"/>
        <v>o</v>
      </c>
    </row>
    <row r="515" spans="1:18" x14ac:dyDescent="0.3">
      <c r="A515" t="s">
        <v>2174</v>
      </c>
      <c r="B515">
        <v>3</v>
      </c>
      <c r="C515" t="s">
        <v>358</v>
      </c>
      <c r="D515">
        <v>613</v>
      </c>
      <c r="E515" t="s">
        <v>420</v>
      </c>
      <c r="F515" s="2">
        <v>39736</v>
      </c>
      <c r="G515">
        <v>41</v>
      </c>
      <c r="H515">
        <v>57</v>
      </c>
      <c r="I515" t="str">
        <f>IFERROR(VLOOKUP($C515,Sheet2!$A$2:$C$397,2,FALSE),"C")</f>
        <v>A</v>
      </c>
      <c r="J515">
        <f>IFERROR(VLOOKUP($C515,Sheet2!$A$2:$C$397,3,FALSE),0)</f>
        <v>0.2</v>
      </c>
      <c r="K515">
        <f>VLOOKUP($I515,Sheet2!$F$4:$G$16,2,FALSE)</f>
        <v>4</v>
      </c>
      <c r="L515">
        <f t="shared" si="56"/>
        <v>41.1</v>
      </c>
      <c r="M515">
        <f t="shared" si="57"/>
        <v>56.9</v>
      </c>
      <c r="N515">
        <f t="shared" si="58"/>
        <v>-15.799999999999997</v>
      </c>
      <c r="O515" t="str">
        <f t="shared" si="59"/>
        <v>KY03o_2008</v>
      </c>
      <c r="P515" t="str">
        <f t="shared" si="60"/>
        <v>03</v>
      </c>
      <c r="Q515">
        <f t="shared" si="61"/>
        <v>2008</v>
      </c>
      <c r="R515" t="str">
        <f t="shared" si="62"/>
        <v>o</v>
      </c>
    </row>
    <row r="516" spans="1:18" x14ac:dyDescent="0.3">
      <c r="A516" t="s">
        <v>2174</v>
      </c>
      <c r="B516">
        <v>3</v>
      </c>
      <c r="C516" t="s">
        <v>358</v>
      </c>
      <c r="D516">
        <v>646</v>
      </c>
      <c r="E516" t="s">
        <v>420</v>
      </c>
      <c r="F516" s="2">
        <v>39698</v>
      </c>
      <c r="G516">
        <v>45</v>
      </c>
      <c r="H516">
        <v>53</v>
      </c>
      <c r="I516" t="str">
        <f>IFERROR(VLOOKUP($C516,Sheet2!$A$2:$C$397,2,FALSE),"C")</f>
        <v>A</v>
      </c>
      <c r="J516">
        <f>IFERROR(VLOOKUP($C516,Sheet2!$A$2:$C$397,3,FALSE),0)</f>
        <v>0.2</v>
      </c>
      <c r="K516">
        <f>VLOOKUP($I516,Sheet2!$F$4:$G$16,2,FALSE)</f>
        <v>4</v>
      </c>
      <c r="L516">
        <f t="shared" si="56"/>
        <v>45.1</v>
      </c>
      <c r="M516">
        <f t="shared" si="57"/>
        <v>52.9</v>
      </c>
      <c r="N516">
        <f t="shared" si="58"/>
        <v>-7.7999999999999972</v>
      </c>
      <c r="O516" t="str">
        <f t="shared" si="59"/>
        <v>KY03o_2008</v>
      </c>
      <c r="P516" t="str">
        <f t="shared" si="60"/>
        <v>03</v>
      </c>
      <c r="Q516">
        <f t="shared" si="61"/>
        <v>2008</v>
      </c>
      <c r="R516" t="str">
        <f t="shared" si="62"/>
        <v>o</v>
      </c>
    </row>
    <row r="517" spans="1:18" x14ac:dyDescent="0.3">
      <c r="A517" t="s">
        <v>2174</v>
      </c>
      <c r="B517">
        <v>3</v>
      </c>
      <c r="C517" t="s">
        <v>358</v>
      </c>
      <c r="D517">
        <v>621</v>
      </c>
      <c r="E517" t="s">
        <v>420</v>
      </c>
      <c r="F517" s="2">
        <v>39649</v>
      </c>
      <c r="G517">
        <v>43</v>
      </c>
      <c r="H517">
        <v>53</v>
      </c>
      <c r="I517" t="str">
        <f>IFERROR(VLOOKUP($C517,Sheet2!$A$2:$C$397,2,FALSE),"C")</f>
        <v>A</v>
      </c>
      <c r="J517">
        <f>IFERROR(VLOOKUP($C517,Sheet2!$A$2:$C$397,3,FALSE),0)</f>
        <v>0.2</v>
      </c>
      <c r="K517">
        <f>VLOOKUP($I517,Sheet2!$F$4:$G$16,2,FALSE)</f>
        <v>4</v>
      </c>
      <c r="L517">
        <f t="shared" ref="L517:L571" si="63">G517+(J517/2)</f>
        <v>43.1</v>
      </c>
      <c r="M517">
        <f t="shared" ref="M517:M571" si="64">H517-(J517/2)</f>
        <v>52.9</v>
      </c>
      <c r="N517">
        <f t="shared" ref="N517:N571" si="65">L517-M517</f>
        <v>-9.7999999999999972</v>
      </c>
      <c r="O517" t="str">
        <f t="shared" ref="O517:O571" si="66">A517&amp;P517&amp;R517&amp;"_"&amp;Q517</f>
        <v>KY03o_2008</v>
      </c>
      <c r="P517" t="str">
        <f t="shared" ref="P517:P570" si="67">TEXT(B517,"00")</f>
        <v>03</v>
      </c>
      <c r="Q517">
        <f t="shared" ref="Q517:Q571" si="68">YEAR(F517)</f>
        <v>2008</v>
      </c>
      <c r="R517" t="str">
        <f t="shared" ref="R517:R571" si="69">IF(AND(OR(Q517=2014,Q517=2012),OR(A517="NC",A517="FL")),"r",IF(AND(OR(Q517=2014,Q517=2012),OR(A517="PA")),"r",IF(Q517&lt;=2010,"o","")))</f>
        <v>o</v>
      </c>
    </row>
    <row r="518" spans="1:18" x14ac:dyDescent="0.3">
      <c r="A518" t="s">
        <v>2174</v>
      </c>
      <c r="B518">
        <v>3</v>
      </c>
      <c r="C518" t="s">
        <v>358</v>
      </c>
      <c r="D518">
        <v>646</v>
      </c>
      <c r="E518" t="s">
        <v>420</v>
      </c>
      <c r="F518" s="2">
        <v>39607</v>
      </c>
      <c r="G518">
        <v>40</v>
      </c>
      <c r="H518">
        <v>57</v>
      </c>
      <c r="I518" t="str">
        <f>IFERROR(VLOOKUP($C518,Sheet2!$A$2:$C$397,2,FALSE),"C")</f>
        <v>A</v>
      </c>
      <c r="J518">
        <f>IFERROR(VLOOKUP($C518,Sheet2!$A$2:$C$397,3,FALSE),0)</f>
        <v>0.2</v>
      </c>
      <c r="K518">
        <f>VLOOKUP($I518,Sheet2!$F$4:$G$16,2,FALSE)</f>
        <v>4</v>
      </c>
      <c r="L518">
        <f t="shared" si="63"/>
        <v>40.1</v>
      </c>
      <c r="M518">
        <f t="shared" si="64"/>
        <v>56.9</v>
      </c>
      <c r="N518">
        <f t="shared" si="65"/>
        <v>-16.799999999999997</v>
      </c>
      <c r="O518" t="str">
        <f t="shared" si="66"/>
        <v>KY03o_2008</v>
      </c>
      <c r="P518" t="str">
        <f t="shared" si="67"/>
        <v>03</v>
      </c>
      <c r="Q518">
        <f t="shared" si="68"/>
        <v>2008</v>
      </c>
      <c r="R518" t="str">
        <f t="shared" si="69"/>
        <v>o</v>
      </c>
    </row>
    <row r="519" spans="1:18" x14ac:dyDescent="0.3">
      <c r="A519" t="s">
        <v>2143</v>
      </c>
      <c r="B519">
        <v>39</v>
      </c>
      <c r="C519" t="s">
        <v>294</v>
      </c>
      <c r="D519">
        <v>761</v>
      </c>
      <c r="E519" t="s">
        <v>420</v>
      </c>
      <c r="F519" s="2">
        <v>43111</v>
      </c>
      <c r="G519">
        <v>41</v>
      </c>
      <c r="H519">
        <v>38</v>
      </c>
      <c r="I519" t="str">
        <f>IFERROR(VLOOKUP($C519,Sheet2!$A$2:$C$397,2,FALSE),"C")</f>
        <v>C</v>
      </c>
      <c r="J519">
        <f>IFERROR(VLOOKUP($C519,Sheet2!$A$2:$C$397,3,FALSE),0)</f>
        <v>1.0727419</v>
      </c>
      <c r="K519">
        <f>VLOOKUP($I519,Sheet2!$F$4:$G$16,2,FALSE)</f>
        <v>2</v>
      </c>
      <c r="L519">
        <f t="shared" si="63"/>
        <v>41.536370949999998</v>
      </c>
      <c r="M519">
        <f t="shared" si="64"/>
        <v>37.463629050000002</v>
      </c>
      <c r="N519">
        <f t="shared" si="65"/>
        <v>4.0727418999999969</v>
      </c>
      <c r="O519" t="str">
        <f t="shared" si="66"/>
        <v>CA39_2018</v>
      </c>
      <c r="P519" t="str">
        <f t="shared" si="67"/>
        <v>39</v>
      </c>
      <c r="Q519">
        <f t="shared" si="68"/>
        <v>2018</v>
      </c>
      <c r="R519" t="str">
        <f t="shared" si="69"/>
        <v/>
      </c>
    </row>
    <row r="520" spans="1:18" x14ac:dyDescent="0.3">
      <c r="A520" t="s">
        <v>2150</v>
      </c>
      <c r="B520">
        <v>4</v>
      </c>
      <c r="C520" t="s">
        <v>168</v>
      </c>
      <c r="D520">
        <v>400</v>
      </c>
      <c r="E520" t="s">
        <v>431</v>
      </c>
      <c r="F520" s="2">
        <v>43122</v>
      </c>
      <c r="G520">
        <v>47</v>
      </c>
      <c r="H520">
        <v>42</v>
      </c>
      <c r="I520" t="str">
        <f>IFERROR(VLOOKUP($C520,Sheet2!$A$2:$C$397,2,FALSE),"C")</f>
        <v>C+</v>
      </c>
      <c r="J520">
        <f>IFERROR(VLOOKUP($C520,Sheet2!$A$2:$C$397,3,FALSE),0)</f>
        <v>1.0585245999999999</v>
      </c>
      <c r="K520">
        <f>VLOOKUP($I520,Sheet2!$F$4:$G$16,2,FALSE)</f>
        <v>2.2999999999999998</v>
      </c>
      <c r="L520">
        <f t="shared" si="63"/>
        <v>47.529262299999999</v>
      </c>
      <c r="M520">
        <f t="shared" si="64"/>
        <v>41.470737700000001</v>
      </c>
      <c r="N520">
        <f t="shared" si="65"/>
        <v>6.0585245999999984</v>
      </c>
      <c r="O520" t="str">
        <f t="shared" si="66"/>
        <v>UT04_2018</v>
      </c>
      <c r="P520" t="str">
        <f t="shared" si="67"/>
        <v>04</v>
      </c>
      <c r="Q520">
        <f t="shared" si="68"/>
        <v>2018</v>
      </c>
      <c r="R520" t="str">
        <f t="shared" si="69"/>
        <v/>
      </c>
    </row>
    <row r="521" spans="1:18" x14ac:dyDescent="0.3">
      <c r="A521" t="s">
        <v>2150</v>
      </c>
      <c r="B521">
        <v>4</v>
      </c>
      <c r="C521" t="s">
        <v>168</v>
      </c>
      <c r="D521">
        <v>404</v>
      </c>
      <c r="E521" t="s">
        <v>431</v>
      </c>
      <c r="F521" s="2">
        <v>43152</v>
      </c>
      <c r="G521">
        <v>49</v>
      </c>
      <c r="H521">
        <v>43</v>
      </c>
      <c r="I521" t="str">
        <f>IFERROR(VLOOKUP($C521,Sheet2!$A$2:$C$397,2,FALSE),"C")</f>
        <v>C+</v>
      </c>
      <c r="J521">
        <f>IFERROR(VLOOKUP($C521,Sheet2!$A$2:$C$397,3,FALSE),0)</f>
        <v>1.0585245999999999</v>
      </c>
      <c r="K521">
        <f>VLOOKUP($I521,Sheet2!$F$4:$G$16,2,FALSE)</f>
        <v>2.2999999999999998</v>
      </c>
      <c r="L521">
        <f t="shared" si="63"/>
        <v>49.529262299999999</v>
      </c>
      <c r="M521">
        <f t="shared" si="64"/>
        <v>42.470737700000001</v>
      </c>
      <c r="N521">
        <f t="shared" si="65"/>
        <v>7.0585245999999984</v>
      </c>
      <c r="O521" t="str">
        <f t="shared" si="66"/>
        <v>UT04_2018</v>
      </c>
      <c r="P521" t="str">
        <f t="shared" si="67"/>
        <v>04</v>
      </c>
      <c r="Q521">
        <f t="shared" si="68"/>
        <v>2018</v>
      </c>
      <c r="R521" t="str">
        <f t="shared" si="69"/>
        <v/>
      </c>
    </row>
    <row r="522" spans="1:18" x14ac:dyDescent="0.3">
      <c r="A522" t="s">
        <v>2134</v>
      </c>
      <c r="B522">
        <v>22</v>
      </c>
      <c r="C522" t="s">
        <v>297</v>
      </c>
      <c r="D522">
        <v>358</v>
      </c>
      <c r="E522" t="s">
        <v>420</v>
      </c>
      <c r="F522" s="2">
        <v>43217</v>
      </c>
      <c r="G522">
        <v>45</v>
      </c>
      <c r="H522">
        <v>55</v>
      </c>
      <c r="I522" t="str">
        <f>IFERROR(VLOOKUP($C522,Sheet2!$A$2:$C$397,2,FALSE),"C")</f>
        <v>C</v>
      </c>
      <c r="J522">
        <f>IFERROR(VLOOKUP($C522,Sheet2!$A$2:$C$397,3,FALSE),0)</f>
        <v>-0.88022842999999995</v>
      </c>
      <c r="K522">
        <f>VLOOKUP($I522,Sheet2!$F$4:$G$16,2,FALSE)</f>
        <v>2</v>
      </c>
      <c r="L522">
        <f t="shared" si="63"/>
        <v>44.559885784999999</v>
      </c>
      <c r="M522">
        <f t="shared" si="64"/>
        <v>55.440114215000001</v>
      </c>
      <c r="N522">
        <f t="shared" si="65"/>
        <v>-10.880228430000003</v>
      </c>
      <c r="O522" t="str">
        <f t="shared" si="66"/>
        <v>NY22_2018</v>
      </c>
      <c r="P522" t="str">
        <f t="shared" si="67"/>
        <v>22</v>
      </c>
      <c r="Q522">
        <f t="shared" si="68"/>
        <v>2018</v>
      </c>
      <c r="R522" t="str">
        <f t="shared" si="69"/>
        <v/>
      </c>
    </row>
    <row r="523" spans="1:18" x14ac:dyDescent="0.3">
      <c r="A523" t="s">
        <v>2169</v>
      </c>
      <c r="B523">
        <v>17</v>
      </c>
      <c r="C523" t="s">
        <v>359</v>
      </c>
      <c r="D523">
        <v>408</v>
      </c>
      <c r="E523" t="s">
        <v>431</v>
      </c>
      <c r="F523" s="2">
        <v>43223</v>
      </c>
      <c r="G523">
        <v>31</v>
      </c>
      <c r="H523">
        <v>42</v>
      </c>
      <c r="I523" t="str">
        <f>IFERROR(VLOOKUP($C523,Sheet2!$A$2:$C$397,2,FALSE),"C")</f>
        <v>A</v>
      </c>
      <c r="J523">
        <f>IFERROR(VLOOKUP($C523,Sheet2!$A$2:$C$397,3,FALSE),0)</f>
        <v>-0.21109090999999999</v>
      </c>
      <c r="K523">
        <f>VLOOKUP($I523,Sheet2!$F$4:$G$16,2,FALSE)</f>
        <v>4</v>
      </c>
      <c r="L523">
        <f t="shared" si="63"/>
        <v>30.894454544999999</v>
      </c>
      <c r="M523">
        <f t="shared" si="64"/>
        <v>42.105545454999998</v>
      </c>
      <c r="N523">
        <f t="shared" si="65"/>
        <v>-11.211090909999999</v>
      </c>
      <c r="O523" t="str">
        <f t="shared" si="66"/>
        <v>PA17_2018</v>
      </c>
      <c r="P523" t="str">
        <f t="shared" si="67"/>
        <v>17</v>
      </c>
      <c r="Q523">
        <f t="shared" si="68"/>
        <v>2018</v>
      </c>
      <c r="R523" t="str">
        <f t="shared" si="69"/>
        <v/>
      </c>
    </row>
    <row r="524" spans="1:18" x14ac:dyDescent="0.3">
      <c r="A524" t="s">
        <v>2169</v>
      </c>
      <c r="B524">
        <v>1</v>
      </c>
      <c r="C524" t="s">
        <v>354</v>
      </c>
      <c r="D524">
        <v>254</v>
      </c>
      <c r="E524" t="s">
        <v>420</v>
      </c>
      <c r="F524" s="2">
        <v>43254</v>
      </c>
      <c r="G524">
        <v>48</v>
      </c>
      <c r="H524">
        <v>47</v>
      </c>
      <c r="I524" t="str">
        <f>IFERROR(VLOOKUP($C524,Sheet2!$A$2:$C$397,2,FALSE),"C")</f>
        <v>A+</v>
      </c>
      <c r="J524">
        <f>IFERROR(VLOOKUP($C524,Sheet2!$A$2:$C$397,3,FALSE),0)</f>
        <v>0.2</v>
      </c>
      <c r="K524">
        <f>VLOOKUP($I524,Sheet2!$F$4:$G$16,2,FALSE)</f>
        <v>4</v>
      </c>
      <c r="L524">
        <f t="shared" si="63"/>
        <v>48.1</v>
      </c>
      <c r="M524">
        <f t="shared" si="64"/>
        <v>46.9</v>
      </c>
      <c r="N524">
        <f t="shared" si="65"/>
        <v>1.2000000000000028</v>
      </c>
      <c r="O524" t="str">
        <f t="shared" si="66"/>
        <v>PA01_2018</v>
      </c>
      <c r="P524" t="str">
        <f t="shared" si="67"/>
        <v>01</v>
      </c>
      <c r="Q524">
        <f t="shared" si="68"/>
        <v>2018</v>
      </c>
      <c r="R524" t="str">
        <f t="shared" si="69"/>
        <v/>
      </c>
    </row>
    <row r="525" spans="1:18" x14ac:dyDescent="0.3">
      <c r="A525" t="s">
        <v>2150</v>
      </c>
      <c r="B525">
        <v>4</v>
      </c>
      <c r="C525" t="s">
        <v>168</v>
      </c>
      <c r="D525">
        <v>405</v>
      </c>
      <c r="E525" t="s">
        <v>420</v>
      </c>
      <c r="F525" s="2">
        <v>43256</v>
      </c>
      <c r="G525">
        <v>47</v>
      </c>
      <c r="H525">
        <v>43</v>
      </c>
      <c r="I525" t="str">
        <f>IFERROR(VLOOKUP($C525,Sheet2!$A$2:$C$397,2,FALSE),"C")</f>
        <v>C+</v>
      </c>
      <c r="J525">
        <f>IFERROR(VLOOKUP($C525,Sheet2!$A$2:$C$397,3,FALSE),0)</f>
        <v>1.0585245999999999</v>
      </c>
      <c r="K525">
        <f>VLOOKUP($I525,Sheet2!$F$4:$G$16,2,FALSE)</f>
        <v>2.2999999999999998</v>
      </c>
      <c r="L525">
        <f t="shared" si="63"/>
        <v>47.529262299999999</v>
      </c>
      <c r="M525">
        <f t="shared" si="64"/>
        <v>42.470737700000001</v>
      </c>
      <c r="N525">
        <f t="shared" si="65"/>
        <v>5.0585245999999984</v>
      </c>
      <c r="O525" t="str">
        <f t="shared" si="66"/>
        <v>UT04_2018</v>
      </c>
      <c r="P525" t="str">
        <f t="shared" si="67"/>
        <v>04</v>
      </c>
      <c r="Q525">
        <f t="shared" si="68"/>
        <v>2018</v>
      </c>
      <c r="R525" t="str">
        <f t="shared" si="69"/>
        <v/>
      </c>
    </row>
    <row r="526" spans="1:18" x14ac:dyDescent="0.3">
      <c r="A526" t="s">
        <v>2146</v>
      </c>
      <c r="B526">
        <v>1</v>
      </c>
      <c r="C526" t="s">
        <v>225</v>
      </c>
      <c r="D526">
        <v>469</v>
      </c>
      <c r="E526" t="s">
        <v>420</v>
      </c>
      <c r="F526" s="2">
        <v>43264</v>
      </c>
      <c r="G526">
        <v>43</v>
      </c>
      <c r="H526">
        <v>49</v>
      </c>
      <c r="I526" t="str">
        <f>IFERROR(VLOOKUP($C526,Sheet2!$A$2:$C$397,2,FALSE),"C")</f>
        <v>C+</v>
      </c>
      <c r="J526">
        <f>IFERROR(VLOOKUP($C526,Sheet2!$A$2:$C$397,3,FALSE),0)</f>
        <v>-1.5</v>
      </c>
      <c r="K526">
        <f>VLOOKUP($I526,Sheet2!$F$4:$G$16,2,FALSE)</f>
        <v>2.2999999999999998</v>
      </c>
      <c r="L526">
        <f t="shared" si="63"/>
        <v>42.25</v>
      </c>
      <c r="M526">
        <f t="shared" si="64"/>
        <v>49.75</v>
      </c>
      <c r="N526">
        <f t="shared" si="65"/>
        <v>-7.5</v>
      </c>
      <c r="O526" t="str">
        <f t="shared" si="66"/>
        <v>MT01_2018</v>
      </c>
      <c r="P526" t="str">
        <f t="shared" si="67"/>
        <v>01</v>
      </c>
      <c r="Q526">
        <f t="shared" si="68"/>
        <v>2018</v>
      </c>
      <c r="R526" t="str">
        <f t="shared" si="69"/>
        <v/>
      </c>
    </row>
    <row r="527" spans="1:18" x14ac:dyDescent="0.3">
      <c r="A527" t="s">
        <v>2163</v>
      </c>
      <c r="B527">
        <v>1</v>
      </c>
      <c r="C527" t="s">
        <v>382</v>
      </c>
      <c r="D527">
        <v>625</v>
      </c>
      <c r="E527" t="s">
        <v>431</v>
      </c>
      <c r="F527" s="2">
        <v>43266</v>
      </c>
      <c r="G527">
        <v>46</v>
      </c>
      <c r="H527">
        <v>35</v>
      </c>
      <c r="I527" t="str">
        <f>IFERROR(VLOOKUP($C527,Sheet2!$A$2:$C$397,2,FALSE),"C")</f>
        <v>B+</v>
      </c>
      <c r="J527">
        <f>IFERROR(VLOOKUP($C527,Sheet2!$A$2:$C$397,3,FALSE),0)</f>
        <v>-0.72027989999999997</v>
      </c>
      <c r="K527">
        <f>VLOOKUP($I527,Sheet2!$F$4:$G$16,2,FALSE)</f>
        <v>3.3</v>
      </c>
      <c r="L527">
        <f t="shared" si="63"/>
        <v>45.639860050000003</v>
      </c>
      <c r="M527">
        <f t="shared" si="64"/>
        <v>35.360139949999997</v>
      </c>
      <c r="N527">
        <f t="shared" si="65"/>
        <v>10.279720100000006</v>
      </c>
      <c r="O527" t="str">
        <f t="shared" si="66"/>
        <v>ND01_2018</v>
      </c>
      <c r="P527" t="str">
        <f t="shared" si="67"/>
        <v>01</v>
      </c>
      <c r="Q527">
        <f t="shared" si="68"/>
        <v>2018</v>
      </c>
      <c r="R527" t="str">
        <f t="shared" si="69"/>
        <v/>
      </c>
    </row>
    <row r="528" spans="1:18" x14ac:dyDescent="0.3">
      <c r="A528" t="s">
        <v>2178</v>
      </c>
      <c r="B528">
        <v>1</v>
      </c>
      <c r="C528" t="s">
        <v>2200</v>
      </c>
      <c r="D528">
        <v>419</v>
      </c>
      <c r="E528" t="s">
        <v>420</v>
      </c>
      <c r="F528" s="2">
        <v>43267</v>
      </c>
      <c r="G528">
        <v>43</v>
      </c>
      <c r="H528">
        <v>47</v>
      </c>
      <c r="I528" t="str">
        <f>IFERROR(VLOOKUP($C528,Sheet2!$A$2:$C$397,2,FALSE),"C")</f>
        <v>C</v>
      </c>
      <c r="J528">
        <f>IFERROR(VLOOKUP($C528,Sheet2!$A$2:$C$397,3,FALSE),0)</f>
        <v>0</v>
      </c>
      <c r="K528">
        <f>VLOOKUP($I528,Sheet2!$F$4:$G$16,2,FALSE)</f>
        <v>2</v>
      </c>
      <c r="L528">
        <f t="shared" si="63"/>
        <v>43</v>
      </c>
      <c r="M528">
        <f t="shared" si="64"/>
        <v>47</v>
      </c>
      <c r="N528">
        <f t="shared" si="65"/>
        <v>-4</v>
      </c>
      <c r="O528" t="str">
        <f t="shared" si="66"/>
        <v>NM01_2018</v>
      </c>
      <c r="P528" t="str">
        <f t="shared" si="67"/>
        <v>01</v>
      </c>
      <c r="Q528">
        <f t="shared" si="68"/>
        <v>2018</v>
      </c>
      <c r="R528" t="str">
        <f t="shared" si="69"/>
        <v/>
      </c>
    </row>
    <row r="529" spans="1:18" x14ac:dyDescent="0.3">
      <c r="A529" t="s">
        <v>2178</v>
      </c>
      <c r="B529">
        <v>2</v>
      </c>
      <c r="C529" t="s">
        <v>2200</v>
      </c>
      <c r="D529">
        <v>334</v>
      </c>
      <c r="E529" t="s">
        <v>420</v>
      </c>
      <c r="F529" s="2">
        <v>43267</v>
      </c>
      <c r="G529">
        <v>49</v>
      </c>
      <c r="H529">
        <v>35</v>
      </c>
      <c r="I529" t="str">
        <f>IFERROR(VLOOKUP($C529,Sheet2!$A$2:$C$397,2,FALSE),"C")</f>
        <v>C</v>
      </c>
      <c r="J529">
        <f>IFERROR(VLOOKUP($C529,Sheet2!$A$2:$C$397,3,FALSE),0)</f>
        <v>0</v>
      </c>
      <c r="K529">
        <f>VLOOKUP($I529,Sheet2!$F$4:$G$16,2,FALSE)</f>
        <v>2</v>
      </c>
      <c r="L529">
        <f t="shared" si="63"/>
        <v>49</v>
      </c>
      <c r="M529">
        <f t="shared" si="64"/>
        <v>35</v>
      </c>
      <c r="N529">
        <f t="shared" si="65"/>
        <v>14</v>
      </c>
      <c r="O529" t="str">
        <f t="shared" si="66"/>
        <v>NM02_2018</v>
      </c>
      <c r="P529" t="str">
        <f t="shared" si="67"/>
        <v>02</v>
      </c>
      <c r="Q529">
        <f t="shared" si="68"/>
        <v>2018</v>
      </c>
      <c r="R529" t="str">
        <f t="shared" si="69"/>
        <v/>
      </c>
    </row>
    <row r="530" spans="1:18" x14ac:dyDescent="0.3">
      <c r="A530" t="s">
        <v>2178</v>
      </c>
      <c r="B530">
        <v>3</v>
      </c>
      <c r="C530" t="s">
        <v>2200</v>
      </c>
      <c r="D530">
        <v>446</v>
      </c>
      <c r="E530" t="s">
        <v>420</v>
      </c>
      <c r="F530" s="2">
        <v>43267</v>
      </c>
      <c r="G530">
        <v>30</v>
      </c>
      <c r="H530">
        <v>58</v>
      </c>
      <c r="I530" t="str">
        <f>IFERROR(VLOOKUP($C530,Sheet2!$A$2:$C$397,2,FALSE),"C")</f>
        <v>C</v>
      </c>
      <c r="J530">
        <f>IFERROR(VLOOKUP($C530,Sheet2!$A$2:$C$397,3,FALSE),0)</f>
        <v>0</v>
      </c>
      <c r="K530">
        <f>VLOOKUP($I530,Sheet2!$F$4:$G$16,2,FALSE)</f>
        <v>2</v>
      </c>
      <c r="L530">
        <f t="shared" si="63"/>
        <v>30</v>
      </c>
      <c r="M530">
        <f t="shared" si="64"/>
        <v>58</v>
      </c>
      <c r="N530">
        <f t="shared" si="65"/>
        <v>-28</v>
      </c>
      <c r="O530" t="str">
        <f t="shared" si="66"/>
        <v>NM03_2018</v>
      </c>
      <c r="P530" t="str">
        <f t="shared" si="67"/>
        <v>03</v>
      </c>
      <c r="Q530">
        <f t="shared" si="68"/>
        <v>2018</v>
      </c>
      <c r="R530" t="str">
        <f t="shared" si="69"/>
        <v/>
      </c>
    </row>
    <row r="531" spans="1:18" x14ac:dyDescent="0.3">
      <c r="A531" t="s">
        <v>2150</v>
      </c>
      <c r="B531">
        <v>4</v>
      </c>
      <c r="C531" t="s">
        <v>2201</v>
      </c>
      <c r="D531">
        <v>379</v>
      </c>
      <c r="E531" t="s">
        <v>431</v>
      </c>
      <c r="F531" s="2">
        <v>43269</v>
      </c>
      <c r="G531">
        <v>45</v>
      </c>
      <c r="H531">
        <v>39</v>
      </c>
      <c r="I531" t="str">
        <f>IFERROR(VLOOKUP($C531,Sheet2!$A$2:$C$397,2,FALSE),"C")</f>
        <v>C</v>
      </c>
      <c r="J531">
        <f>IFERROR(VLOOKUP($C531,Sheet2!$A$2:$C$397,3,FALSE),0)</f>
        <v>0</v>
      </c>
      <c r="K531">
        <f>VLOOKUP($I531,Sheet2!$F$4:$G$16,2,FALSE)</f>
        <v>2</v>
      </c>
      <c r="L531">
        <f t="shared" si="63"/>
        <v>45</v>
      </c>
      <c r="M531">
        <f t="shared" si="64"/>
        <v>39</v>
      </c>
      <c r="N531">
        <f t="shared" si="65"/>
        <v>6</v>
      </c>
      <c r="O531" t="str">
        <f t="shared" si="66"/>
        <v>UT04_2018</v>
      </c>
      <c r="P531" t="str">
        <f t="shared" si="67"/>
        <v>04</v>
      </c>
      <c r="Q531">
        <f t="shared" si="68"/>
        <v>2018</v>
      </c>
      <c r="R531" t="str">
        <f t="shared" si="69"/>
        <v/>
      </c>
    </row>
    <row r="532" spans="1:18" x14ac:dyDescent="0.3">
      <c r="A532" t="s">
        <v>2173</v>
      </c>
      <c r="B532">
        <v>1</v>
      </c>
      <c r="C532" t="s">
        <v>354</v>
      </c>
      <c r="D532">
        <v>72</v>
      </c>
      <c r="E532" t="s">
        <v>420</v>
      </c>
      <c r="F532" s="2">
        <v>43269</v>
      </c>
      <c r="G532">
        <v>72</v>
      </c>
      <c r="H532">
        <v>24</v>
      </c>
      <c r="I532" t="str">
        <f>IFERROR(VLOOKUP($C532,Sheet2!$A$2:$C$397,2,FALSE),"C")</f>
        <v>A+</v>
      </c>
      <c r="J532">
        <f>IFERROR(VLOOKUP($C532,Sheet2!$A$2:$C$397,3,FALSE),0)</f>
        <v>0.2</v>
      </c>
      <c r="K532">
        <f>VLOOKUP($I532,Sheet2!$F$4:$G$16,2,FALSE)</f>
        <v>4</v>
      </c>
      <c r="L532">
        <f t="shared" si="63"/>
        <v>72.099999999999994</v>
      </c>
      <c r="M532">
        <f t="shared" si="64"/>
        <v>23.9</v>
      </c>
      <c r="N532">
        <f t="shared" si="65"/>
        <v>48.199999999999996</v>
      </c>
      <c r="O532" t="str">
        <f t="shared" si="66"/>
        <v>WV01_2018</v>
      </c>
      <c r="P532" t="str">
        <f t="shared" si="67"/>
        <v>01</v>
      </c>
      <c r="Q532">
        <f t="shared" si="68"/>
        <v>2018</v>
      </c>
      <c r="R532" t="str">
        <f t="shared" si="69"/>
        <v/>
      </c>
    </row>
    <row r="533" spans="1:18" x14ac:dyDescent="0.3">
      <c r="A533" t="s">
        <v>2173</v>
      </c>
      <c r="B533">
        <v>2</v>
      </c>
      <c r="C533" t="s">
        <v>354</v>
      </c>
      <c r="D533">
        <v>112</v>
      </c>
      <c r="E533" t="s">
        <v>420</v>
      </c>
      <c r="F533" s="2">
        <v>43269</v>
      </c>
      <c r="G533">
        <v>52</v>
      </c>
      <c r="H533">
        <v>38</v>
      </c>
      <c r="I533" t="str">
        <f>IFERROR(VLOOKUP($C533,Sheet2!$A$2:$C$397,2,FALSE),"C")</f>
        <v>A+</v>
      </c>
      <c r="J533">
        <f>IFERROR(VLOOKUP($C533,Sheet2!$A$2:$C$397,3,FALSE),0)</f>
        <v>0.2</v>
      </c>
      <c r="K533">
        <f>VLOOKUP($I533,Sheet2!$F$4:$G$16,2,FALSE)</f>
        <v>4</v>
      </c>
      <c r="L533">
        <f t="shared" si="63"/>
        <v>52.1</v>
      </c>
      <c r="M533">
        <f t="shared" si="64"/>
        <v>37.9</v>
      </c>
      <c r="N533">
        <f t="shared" si="65"/>
        <v>14.200000000000003</v>
      </c>
      <c r="O533" t="str">
        <f t="shared" si="66"/>
        <v>WV02_2018</v>
      </c>
      <c r="P533" t="str">
        <f t="shared" si="67"/>
        <v>02</v>
      </c>
      <c r="Q533">
        <f t="shared" si="68"/>
        <v>2018</v>
      </c>
      <c r="R533" t="str">
        <f t="shared" si="69"/>
        <v/>
      </c>
    </row>
    <row r="534" spans="1:18" x14ac:dyDescent="0.3">
      <c r="A534" t="s">
        <v>2173</v>
      </c>
      <c r="B534">
        <v>3</v>
      </c>
      <c r="C534" t="s">
        <v>354</v>
      </c>
      <c r="D534">
        <v>343</v>
      </c>
      <c r="E534" t="s">
        <v>420</v>
      </c>
      <c r="F534" s="2">
        <v>43269</v>
      </c>
      <c r="G534">
        <v>41</v>
      </c>
      <c r="H534">
        <v>47</v>
      </c>
      <c r="I534" t="str">
        <f>IFERROR(VLOOKUP($C534,Sheet2!$A$2:$C$397,2,FALSE),"C")</f>
        <v>A+</v>
      </c>
      <c r="J534">
        <f>IFERROR(VLOOKUP($C534,Sheet2!$A$2:$C$397,3,FALSE),0)</f>
        <v>0.2</v>
      </c>
      <c r="K534">
        <f>VLOOKUP($I534,Sheet2!$F$4:$G$16,2,FALSE)</f>
        <v>4</v>
      </c>
      <c r="L534">
        <f t="shared" si="63"/>
        <v>41.1</v>
      </c>
      <c r="M534">
        <f t="shared" si="64"/>
        <v>46.9</v>
      </c>
      <c r="N534">
        <f t="shared" si="65"/>
        <v>-5.7999999999999972</v>
      </c>
      <c r="O534" t="str">
        <f t="shared" si="66"/>
        <v>WV03_2018</v>
      </c>
      <c r="P534" t="str">
        <f t="shared" si="67"/>
        <v>03</v>
      </c>
      <c r="Q534">
        <f t="shared" si="68"/>
        <v>2018</v>
      </c>
      <c r="R534" t="str">
        <f t="shared" si="69"/>
        <v/>
      </c>
    </row>
    <row r="535" spans="1:18" x14ac:dyDescent="0.3">
      <c r="A535" t="s">
        <v>2166</v>
      </c>
      <c r="B535">
        <v>10</v>
      </c>
      <c r="C535" t="s">
        <v>354</v>
      </c>
      <c r="D535">
        <v>338</v>
      </c>
      <c r="E535" t="s">
        <v>420</v>
      </c>
      <c r="F535" s="2">
        <v>43275</v>
      </c>
      <c r="G535">
        <v>41</v>
      </c>
      <c r="H535">
        <v>50</v>
      </c>
      <c r="I535" t="str">
        <f>IFERROR(VLOOKUP($C535,Sheet2!$A$2:$C$397,2,FALSE),"C")</f>
        <v>A+</v>
      </c>
      <c r="J535">
        <f>IFERROR(VLOOKUP($C535,Sheet2!$A$2:$C$397,3,FALSE),0)</f>
        <v>0.2</v>
      </c>
      <c r="K535">
        <f>VLOOKUP($I535,Sheet2!$F$4:$G$16,2,FALSE)</f>
        <v>4</v>
      </c>
      <c r="L535">
        <f t="shared" si="63"/>
        <v>41.1</v>
      </c>
      <c r="M535">
        <f t="shared" si="64"/>
        <v>49.9</v>
      </c>
      <c r="N535">
        <f t="shared" si="65"/>
        <v>-8.7999999999999972</v>
      </c>
      <c r="O535" t="str">
        <f t="shared" si="66"/>
        <v>VA10_2018</v>
      </c>
      <c r="P535" t="str">
        <f t="shared" si="67"/>
        <v>10</v>
      </c>
      <c r="Q535">
        <f t="shared" si="68"/>
        <v>2018</v>
      </c>
      <c r="R535" t="str">
        <f t="shared" si="69"/>
        <v/>
      </c>
    </row>
    <row r="536" spans="1:18" x14ac:dyDescent="0.3">
      <c r="A536" t="s">
        <v>2144</v>
      </c>
      <c r="B536">
        <v>11</v>
      </c>
      <c r="C536" t="s">
        <v>354</v>
      </c>
      <c r="D536">
        <v>339</v>
      </c>
      <c r="E536" t="s">
        <v>420</v>
      </c>
      <c r="F536" s="2">
        <v>43276</v>
      </c>
      <c r="G536">
        <v>40</v>
      </c>
      <c r="H536">
        <v>44</v>
      </c>
      <c r="I536" t="str">
        <f>IFERROR(VLOOKUP($C536,Sheet2!$A$2:$C$397,2,FALSE),"C")</f>
        <v>A+</v>
      </c>
      <c r="J536">
        <f>IFERROR(VLOOKUP($C536,Sheet2!$A$2:$C$397,3,FALSE),0)</f>
        <v>0.2</v>
      </c>
      <c r="K536">
        <f>VLOOKUP($I536,Sheet2!$F$4:$G$16,2,FALSE)</f>
        <v>4</v>
      </c>
      <c r="L536">
        <f t="shared" si="63"/>
        <v>40.1</v>
      </c>
      <c r="M536">
        <f t="shared" si="64"/>
        <v>43.9</v>
      </c>
      <c r="N536">
        <f t="shared" si="65"/>
        <v>-3.7999999999999972</v>
      </c>
      <c r="O536" t="str">
        <f t="shared" si="66"/>
        <v>NJ11_2018</v>
      </c>
      <c r="P536" t="str">
        <f t="shared" si="67"/>
        <v>11</v>
      </c>
      <c r="Q536">
        <f t="shared" si="68"/>
        <v>2018</v>
      </c>
      <c r="R536" t="str">
        <f t="shared" si="69"/>
        <v/>
      </c>
    </row>
    <row r="537" spans="1:18" x14ac:dyDescent="0.3">
      <c r="A537" t="s">
        <v>2150</v>
      </c>
      <c r="B537">
        <v>2</v>
      </c>
      <c r="C537" t="s">
        <v>2201</v>
      </c>
      <c r="D537">
        <v>147</v>
      </c>
      <c r="E537" t="s">
        <v>431</v>
      </c>
      <c r="F537" s="2">
        <v>43299</v>
      </c>
      <c r="G537">
        <v>48</v>
      </c>
      <c r="H537">
        <v>24</v>
      </c>
      <c r="I537" t="str">
        <f>IFERROR(VLOOKUP($C537,Sheet2!$A$2:$C$397,2,FALSE),"C")</f>
        <v>C</v>
      </c>
      <c r="J537">
        <f>IFERROR(VLOOKUP($C537,Sheet2!$A$2:$C$397,3,FALSE),0)</f>
        <v>0</v>
      </c>
      <c r="K537">
        <f>VLOOKUP($I537,Sheet2!$F$4:$G$16,2,FALSE)</f>
        <v>2</v>
      </c>
      <c r="L537">
        <f t="shared" si="63"/>
        <v>48</v>
      </c>
      <c r="M537">
        <f t="shared" si="64"/>
        <v>24</v>
      </c>
      <c r="N537">
        <f t="shared" si="65"/>
        <v>24</v>
      </c>
      <c r="O537" t="str">
        <f t="shared" si="66"/>
        <v>UT02_2018</v>
      </c>
      <c r="P537" t="str">
        <f t="shared" si="67"/>
        <v>02</v>
      </c>
      <c r="Q537">
        <f t="shared" si="68"/>
        <v>2018</v>
      </c>
      <c r="R537" t="str">
        <f t="shared" si="69"/>
        <v/>
      </c>
    </row>
    <row r="538" spans="1:18" x14ac:dyDescent="0.3">
      <c r="A538" t="s">
        <v>2180</v>
      </c>
      <c r="B538">
        <v>9</v>
      </c>
      <c r="C538" t="s">
        <v>358</v>
      </c>
      <c r="D538">
        <v>543</v>
      </c>
      <c r="E538" t="s">
        <v>420</v>
      </c>
      <c r="F538" s="2">
        <v>43289</v>
      </c>
      <c r="G538">
        <v>36</v>
      </c>
      <c r="H538">
        <v>43</v>
      </c>
      <c r="I538" t="str">
        <f>IFERROR(VLOOKUP($C538,Sheet2!$A$2:$C$397,2,FALSE),"C")</f>
        <v>A</v>
      </c>
      <c r="J538">
        <f>IFERROR(VLOOKUP($C538,Sheet2!$A$2:$C$397,3,FALSE),0)</f>
        <v>0.2</v>
      </c>
      <c r="K538">
        <f>VLOOKUP($I538,Sheet2!$F$4:$G$16,2,FALSE)</f>
        <v>4</v>
      </c>
      <c r="L538">
        <f t="shared" si="63"/>
        <v>36.1</v>
      </c>
      <c r="M538">
        <f t="shared" si="64"/>
        <v>42.9</v>
      </c>
      <c r="N538">
        <f t="shared" si="65"/>
        <v>-6.7999999999999972</v>
      </c>
      <c r="O538" t="str">
        <f t="shared" si="66"/>
        <v>NC09_2018</v>
      </c>
      <c r="P538" t="str">
        <f t="shared" si="67"/>
        <v>09</v>
      </c>
      <c r="Q538">
        <f t="shared" si="68"/>
        <v>2018</v>
      </c>
      <c r="R538" t="str">
        <f t="shared" si="69"/>
        <v/>
      </c>
    </row>
    <row r="539" spans="1:18" x14ac:dyDescent="0.3">
      <c r="A539" t="s">
        <v>2143</v>
      </c>
      <c r="B539">
        <v>48</v>
      </c>
      <c r="C539" t="s">
        <v>354</v>
      </c>
      <c r="D539">
        <v>361</v>
      </c>
      <c r="E539" t="s">
        <v>420</v>
      </c>
      <c r="F539" s="2">
        <v>43296</v>
      </c>
      <c r="G539">
        <v>45</v>
      </c>
      <c r="H539">
        <v>47</v>
      </c>
      <c r="I539" t="str">
        <f>IFERROR(VLOOKUP($C539,Sheet2!$A$2:$C$397,2,FALSE),"C")</f>
        <v>A+</v>
      </c>
      <c r="J539">
        <f>IFERROR(VLOOKUP($C539,Sheet2!$A$2:$C$397,3,FALSE),0)</f>
        <v>0.2</v>
      </c>
      <c r="K539">
        <f>VLOOKUP($I539,Sheet2!$F$4:$G$16,2,FALSE)</f>
        <v>4</v>
      </c>
      <c r="L539">
        <f t="shared" si="63"/>
        <v>45.1</v>
      </c>
      <c r="M539">
        <f t="shared" si="64"/>
        <v>46.9</v>
      </c>
      <c r="N539">
        <f t="shared" si="65"/>
        <v>-1.7999999999999972</v>
      </c>
      <c r="O539" t="str">
        <f t="shared" si="66"/>
        <v>CA48_2018</v>
      </c>
      <c r="P539" t="str">
        <f t="shared" si="67"/>
        <v>48</v>
      </c>
      <c r="Q539">
        <f t="shared" si="68"/>
        <v>2018</v>
      </c>
      <c r="R539" t="str">
        <f t="shared" si="69"/>
        <v/>
      </c>
    </row>
    <row r="540" spans="1:18" x14ac:dyDescent="0.3">
      <c r="A540" t="s">
        <v>2180</v>
      </c>
      <c r="B540">
        <v>13</v>
      </c>
      <c r="C540" t="s">
        <v>358</v>
      </c>
      <c r="D540">
        <v>537</v>
      </c>
      <c r="E540" t="s">
        <v>420</v>
      </c>
      <c r="F540" s="2">
        <v>43297</v>
      </c>
      <c r="G540">
        <v>40</v>
      </c>
      <c r="H540">
        <v>35</v>
      </c>
      <c r="I540" t="str">
        <f>IFERROR(VLOOKUP($C540,Sheet2!$A$2:$C$397,2,FALSE),"C")</f>
        <v>A</v>
      </c>
      <c r="J540">
        <f>IFERROR(VLOOKUP($C540,Sheet2!$A$2:$C$397,3,FALSE),0)</f>
        <v>0.2</v>
      </c>
      <c r="K540">
        <f>VLOOKUP($I540,Sheet2!$F$4:$G$16,2,FALSE)</f>
        <v>4</v>
      </c>
      <c r="L540">
        <f t="shared" si="63"/>
        <v>40.1</v>
      </c>
      <c r="M540">
        <f t="shared" si="64"/>
        <v>34.9</v>
      </c>
      <c r="N540">
        <f t="shared" si="65"/>
        <v>5.2000000000000028</v>
      </c>
      <c r="O540" t="str">
        <f t="shared" si="66"/>
        <v>NC13_2018</v>
      </c>
      <c r="P540" t="str">
        <f t="shared" si="67"/>
        <v>13</v>
      </c>
      <c r="Q540">
        <f t="shared" si="68"/>
        <v>2018</v>
      </c>
      <c r="R540" t="str">
        <f t="shared" si="69"/>
        <v/>
      </c>
    </row>
    <row r="541" spans="1:18" x14ac:dyDescent="0.3">
      <c r="A541" t="s">
        <v>2169</v>
      </c>
      <c r="B541">
        <v>17</v>
      </c>
      <c r="C541" t="s">
        <v>354</v>
      </c>
      <c r="D541">
        <v>355</v>
      </c>
      <c r="E541" t="s">
        <v>420</v>
      </c>
      <c r="F541" s="2">
        <v>43303</v>
      </c>
      <c r="G541">
        <v>40</v>
      </c>
      <c r="H541">
        <v>53</v>
      </c>
      <c r="I541" t="str">
        <f>IFERROR(VLOOKUP($C541,Sheet2!$A$2:$C$397,2,FALSE),"C")</f>
        <v>A+</v>
      </c>
      <c r="J541">
        <f>IFERROR(VLOOKUP($C541,Sheet2!$A$2:$C$397,3,FALSE),0)</f>
        <v>0.2</v>
      </c>
      <c r="K541">
        <f>VLOOKUP($I541,Sheet2!$F$4:$G$16,2,FALSE)</f>
        <v>4</v>
      </c>
      <c r="L541">
        <f t="shared" si="63"/>
        <v>40.1</v>
      </c>
      <c r="M541">
        <f t="shared" si="64"/>
        <v>52.9</v>
      </c>
      <c r="N541">
        <f t="shared" si="65"/>
        <v>-12.799999999999997</v>
      </c>
      <c r="O541" t="str">
        <f t="shared" si="66"/>
        <v>PA17_2018</v>
      </c>
      <c r="P541" t="str">
        <f t="shared" si="67"/>
        <v>17</v>
      </c>
      <c r="Q541">
        <f t="shared" si="68"/>
        <v>2018</v>
      </c>
      <c r="R541" t="str">
        <f t="shared" si="69"/>
        <v/>
      </c>
    </row>
    <row r="542" spans="1:18" x14ac:dyDescent="0.3">
      <c r="A542" t="s">
        <v>2132</v>
      </c>
      <c r="B542">
        <v>6</v>
      </c>
      <c r="C542" t="s">
        <v>2202</v>
      </c>
      <c r="D542">
        <v>600</v>
      </c>
      <c r="E542" t="s">
        <v>420</v>
      </c>
      <c r="F542" s="2">
        <v>43306</v>
      </c>
      <c r="G542">
        <v>44</v>
      </c>
      <c r="H542">
        <v>37</v>
      </c>
      <c r="I542" t="str">
        <f>IFERROR(VLOOKUP($C542,Sheet2!$A$2:$C$397,2,FALSE),"C")</f>
        <v>C</v>
      </c>
      <c r="J542">
        <f>IFERROR(VLOOKUP($C542,Sheet2!$A$2:$C$397,3,FALSE),0)</f>
        <v>0</v>
      </c>
      <c r="K542">
        <f>VLOOKUP($I542,Sheet2!$F$4:$G$16,2,FALSE)</f>
        <v>2</v>
      </c>
      <c r="L542">
        <f t="shared" si="63"/>
        <v>44</v>
      </c>
      <c r="M542">
        <f t="shared" si="64"/>
        <v>37</v>
      </c>
      <c r="N542">
        <f t="shared" si="65"/>
        <v>7</v>
      </c>
      <c r="O542" t="str">
        <f t="shared" si="66"/>
        <v>IL06_2018</v>
      </c>
      <c r="P542" t="str">
        <f t="shared" si="67"/>
        <v>06</v>
      </c>
      <c r="Q542">
        <f t="shared" si="68"/>
        <v>2018</v>
      </c>
      <c r="R542" t="str">
        <f t="shared" si="69"/>
        <v/>
      </c>
    </row>
    <row r="543" spans="1:18" x14ac:dyDescent="0.3">
      <c r="A543" t="s">
        <v>2148</v>
      </c>
      <c r="B543">
        <v>8</v>
      </c>
      <c r="C543" t="s">
        <v>275</v>
      </c>
      <c r="D543">
        <v>400</v>
      </c>
      <c r="E543" t="s">
        <v>431</v>
      </c>
      <c r="F543" s="2">
        <v>43195</v>
      </c>
      <c r="G543">
        <v>45</v>
      </c>
      <c r="H543">
        <v>39</v>
      </c>
      <c r="I543" t="str">
        <f>IFERROR(VLOOKUP($C543,Sheet2!$A$2:$C$397,2,FALSE),"C")</f>
        <v>C</v>
      </c>
      <c r="J543">
        <f>IFERROR(VLOOKUP($C543,Sheet2!$A$2:$C$397,3,FALSE),0)</f>
        <v>0</v>
      </c>
      <c r="K543">
        <f>VLOOKUP($I543,Sheet2!$F$4:$G$16,2,FALSE)</f>
        <v>2</v>
      </c>
      <c r="L543">
        <f t="shared" si="63"/>
        <v>45</v>
      </c>
      <c r="M543">
        <f t="shared" si="64"/>
        <v>39</v>
      </c>
      <c r="N543">
        <f t="shared" si="65"/>
        <v>6</v>
      </c>
      <c r="O543" t="str">
        <f t="shared" si="66"/>
        <v>MI08_2018</v>
      </c>
      <c r="P543" t="str">
        <f t="shared" si="67"/>
        <v>08</v>
      </c>
      <c r="Q543">
        <f t="shared" si="68"/>
        <v>2018</v>
      </c>
      <c r="R543" t="str">
        <f t="shared" si="69"/>
        <v/>
      </c>
    </row>
    <row r="544" spans="1:18" x14ac:dyDescent="0.3">
      <c r="A544" t="s">
        <v>2203</v>
      </c>
      <c r="B544">
        <v>1</v>
      </c>
      <c r="C544" t="s">
        <v>207</v>
      </c>
      <c r="D544">
        <v>525</v>
      </c>
      <c r="E544" t="s">
        <v>420</v>
      </c>
      <c r="F544" s="2">
        <v>43312</v>
      </c>
      <c r="G544">
        <v>57</v>
      </c>
      <c r="H544">
        <v>28</v>
      </c>
      <c r="I544" t="str">
        <f>IFERROR(VLOOKUP($C544,Sheet2!$A$2:$C$397,2,FALSE),"C")</f>
        <v>C+</v>
      </c>
      <c r="J544">
        <f>IFERROR(VLOOKUP($C544,Sheet2!$A$2:$C$397,3,FALSE),0)</f>
        <v>-0.13612903000000001</v>
      </c>
      <c r="K544">
        <f>VLOOKUP($I544,Sheet2!$F$4:$G$16,2,FALSE)</f>
        <v>2.2999999999999998</v>
      </c>
      <c r="L544">
        <f t="shared" si="63"/>
        <v>56.931935484999997</v>
      </c>
      <c r="M544">
        <f t="shared" si="64"/>
        <v>28.068064515</v>
      </c>
      <c r="N544">
        <f t="shared" si="65"/>
        <v>28.863870969999997</v>
      </c>
      <c r="O544" t="str">
        <f t="shared" si="66"/>
        <v>MS01_2018</v>
      </c>
      <c r="P544" t="str">
        <f t="shared" si="67"/>
        <v>01</v>
      </c>
      <c r="Q544">
        <f t="shared" si="68"/>
        <v>2018</v>
      </c>
      <c r="R544" t="str">
        <f t="shared" si="69"/>
        <v/>
      </c>
    </row>
    <row r="545" spans="1:18" x14ac:dyDescent="0.3">
      <c r="A545" t="s">
        <v>2203</v>
      </c>
      <c r="B545">
        <v>2</v>
      </c>
      <c r="C545" t="s">
        <v>207</v>
      </c>
      <c r="D545">
        <v>525</v>
      </c>
      <c r="E545" t="s">
        <v>420</v>
      </c>
      <c r="F545" s="2">
        <v>43312</v>
      </c>
      <c r="G545">
        <v>22</v>
      </c>
      <c r="H545">
        <v>51</v>
      </c>
      <c r="I545" t="str">
        <f>IFERROR(VLOOKUP($C545,Sheet2!$A$2:$C$397,2,FALSE),"C")</f>
        <v>C+</v>
      </c>
      <c r="J545">
        <f>IFERROR(VLOOKUP($C545,Sheet2!$A$2:$C$397,3,FALSE),0)</f>
        <v>-0.13612903000000001</v>
      </c>
      <c r="K545">
        <f>VLOOKUP($I545,Sheet2!$F$4:$G$16,2,FALSE)</f>
        <v>2.2999999999999998</v>
      </c>
      <c r="L545">
        <f t="shared" si="63"/>
        <v>21.931935485</v>
      </c>
      <c r="M545">
        <f t="shared" si="64"/>
        <v>51.068064515000003</v>
      </c>
      <c r="N545">
        <f t="shared" si="65"/>
        <v>-29.136129030000003</v>
      </c>
      <c r="O545" t="str">
        <f t="shared" si="66"/>
        <v>MS02_2018</v>
      </c>
      <c r="P545" t="str">
        <f t="shared" si="67"/>
        <v>02</v>
      </c>
      <c r="Q545">
        <f t="shared" si="68"/>
        <v>2018</v>
      </c>
      <c r="R545" t="str">
        <f t="shared" si="69"/>
        <v/>
      </c>
    </row>
    <row r="546" spans="1:18" x14ac:dyDescent="0.3">
      <c r="A546" t="s">
        <v>2203</v>
      </c>
      <c r="B546">
        <v>3</v>
      </c>
      <c r="C546" t="s">
        <v>207</v>
      </c>
      <c r="D546">
        <v>525</v>
      </c>
      <c r="E546" t="s">
        <v>420</v>
      </c>
      <c r="F546" s="2">
        <v>43312</v>
      </c>
      <c r="G546">
        <v>56</v>
      </c>
      <c r="H546">
        <v>27</v>
      </c>
      <c r="I546" t="str">
        <f>IFERROR(VLOOKUP($C546,Sheet2!$A$2:$C$397,2,FALSE),"C")</f>
        <v>C+</v>
      </c>
      <c r="J546">
        <f>IFERROR(VLOOKUP($C546,Sheet2!$A$2:$C$397,3,FALSE),0)</f>
        <v>-0.13612903000000001</v>
      </c>
      <c r="K546">
        <f>VLOOKUP($I546,Sheet2!$F$4:$G$16,2,FALSE)</f>
        <v>2.2999999999999998</v>
      </c>
      <c r="L546">
        <f t="shared" si="63"/>
        <v>55.931935484999997</v>
      </c>
      <c r="M546">
        <f t="shared" si="64"/>
        <v>27.068064515</v>
      </c>
      <c r="N546">
        <f t="shared" si="65"/>
        <v>28.863870969999997</v>
      </c>
      <c r="O546" t="str">
        <f t="shared" si="66"/>
        <v>MS03_2018</v>
      </c>
      <c r="P546" t="str">
        <f t="shared" si="67"/>
        <v>03</v>
      </c>
      <c r="Q546">
        <f t="shared" si="68"/>
        <v>2018</v>
      </c>
      <c r="R546" t="str">
        <f t="shared" si="69"/>
        <v/>
      </c>
    </row>
    <row r="547" spans="1:18" x14ac:dyDescent="0.3">
      <c r="A547" t="s">
        <v>2203</v>
      </c>
      <c r="B547">
        <v>4</v>
      </c>
      <c r="C547" t="s">
        <v>207</v>
      </c>
      <c r="D547">
        <v>525</v>
      </c>
      <c r="E547" t="s">
        <v>420</v>
      </c>
      <c r="F547" s="2">
        <v>43312</v>
      </c>
      <c r="G547">
        <v>54</v>
      </c>
      <c r="H547">
        <v>37</v>
      </c>
      <c r="I547" t="str">
        <f>IFERROR(VLOOKUP($C547,Sheet2!$A$2:$C$397,2,FALSE),"C")</f>
        <v>C+</v>
      </c>
      <c r="J547">
        <f>IFERROR(VLOOKUP($C547,Sheet2!$A$2:$C$397,3,FALSE),0)</f>
        <v>-0.13612903000000001</v>
      </c>
      <c r="K547">
        <f>VLOOKUP($I547,Sheet2!$F$4:$G$16,2,FALSE)</f>
        <v>2.2999999999999998</v>
      </c>
      <c r="L547">
        <f t="shared" si="63"/>
        <v>53.931935484999997</v>
      </c>
      <c r="M547">
        <f t="shared" si="64"/>
        <v>37.068064515000003</v>
      </c>
      <c r="N547">
        <f t="shared" si="65"/>
        <v>16.863870969999994</v>
      </c>
      <c r="O547" t="str">
        <f t="shared" si="66"/>
        <v>MS04_2018</v>
      </c>
      <c r="P547" t="str">
        <f t="shared" si="67"/>
        <v>04</v>
      </c>
      <c r="Q547">
        <f t="shared" si="68"/>
        <v>2018</v>
      </c>
      <c r="R547" t="str">
        <f t="shared" si="69"/>
        <v/>
      </c>
    </row>
    <row r="548" spans="1:18" x14ac:dyDescent="0.3">
      <c r="A548" t="s">
        <v>2143</v>
      </c>
      <c r="B548">
        <v>25</v>
      </c>
      <c r="C548" t="s">
        <v>251</v>
      </c>
      <c r="D548">
        <v>400</v>
      </c>
      <c r="E548" t="s">
        <v>431</v>
      </c>
      <c r="F548" s="2">
        <v>43293</v>
      </c>
      <c r="G548">
        <v>47</v>
      </c>
      <c r="H548">
        <v>47</v>
      </c>
      <c r="I548" t="str">
        <f>IFERROR(VLOOKUP($C548,Sheet2!$A$2:$C$397,2,FALSE),"C")</f>
        <v>C+</v>
      </c>
      <c r="J548">
        <f>IFERROR(VLOOKUP($C548,Sheet2!$A$2:$C$397,3,FALSE),0)</f>
        <v>-0.25580645000000002</v>
      </c>
      <c r="K548">
        <f>VLOOKUP($I548,Sheet2!$F$4:$G$16,2,FALSE)</f>
        <v>2.2999999999999998</v>
      </c>
      <c r="L548">
        <f t="shared" si="63"/>
        <v>46.872096775000003</v>
      </c>
      <c r="M548">
        <f t="shared" si="64"/>
        <v>47.127903224999997</v>
      </c>
      <c r="N548">
        <f t="shared" si="65"/>
        <v>-0.25580644999999436</v>
      </c>
      <c r="O548" t="str">
        <f t="shared" si="66"/>
        <v>CA25_2018</v>
      </c>
      <c r="P548" t="str">
        <f t="shared" si="67"/>
        <v>25</v>
      </c>
      <c r="Q548">
        <f t="shared" si="68"/>
        <v>2018</v>
      </c>
      <c r="R548" t="str">
        <f t="shared" si="69"/>
        <v/>
      </c>
    </row>
    <row r="549" spans="1:18" x14ac:dyDescent="0.3">
      <c r="A549" t="s">
        <v>2186</v>
      </c>
      <c r="B549">
        <v>6</v>
      </c>
      <c r="C549" t="s">
        <v>251</v>
      </c>
      <c r="D549">
        <v>400</v>
      </c>
      <c r="E549" t="s">
        <v>431</v>
      </c>
      <c r="F549" s="2">
        <v>43293</v>
      </c>
      <c r="G549">
        <v>45</v>
      </c>
      <c r="H549">
        <v>45</v>
      </c>
      <c r="I549" t="str">
        <f>IFERROR(VLOOKUP($C549,Sheet2!$A$2:$C$397,2,FALSE),"C")</f>
        <v>C+</v>
      </c>
      <c r="J549">
        <f>IFERROR(VLOOKUP($C549,Sheet2!$A$2:$C$397,3,FALSE),0)</f>
        <v>-0.25580645000000002</v>
      </c>
      <c r="K549">
        <f>VLOOKUP($I549,Sheet2!$F$4:$G$16,2,FALSE)</f>
        <v>2.2999999999999998</v>
      </c>
      <c r="L549">
        <f t="shared" si="63"/>
        <v>44.872096775000003</v>
      </c>
      <c r="M549">
        <f t="shared" si="64"/>
        <v>45.127903224999997</v>
      </c>
      <c r="N549">
        <f t="shared" si="65"/>
        <v>-0.25580644999999436</v>
      </c>
      <c r="O549" t="str">
        <f t="shared" si="66"/>
        <v>CO06_2018</v>
      </c>
      <c r="P549" t="str">
        <f t="shared" si="67"/>
        <v>06</v>
      </c>
      <c r="Q549">
        <f t="shared" si="68"/>
        <v>2018</v>
      </c>
      <c r="R549" t="str">
        <f t="shared" si="69"/>
        <v/>
      </c>
    </row>
    <row r="550" spans="1:18" x14ac:dyDescent="0.3">
      <c r="A550" t="s">
        <v>2134</v>
      </c>
      <c r="B550">
        <v>19</v>
      </c>
      <c r="C550" t="s">
        <v>251</v>
      </c>
      <c r="D550">
        <v>400</v>
      </c>
      <c r="E550" t="s">
        <v>431</v>
      </c>
      <c r="F550" s="2">
        <v>43293</v>
      </c>
      <c r="G550">
        <v>49</v>
      </c>
      <c r="H550">
        <v>45</v>
      </c>
      <c r="I550" t="str">
        <f>IFERROR(VLOOKUP($C550,Sheet2!$A$2:$C$397,2,FALSE),"C")</f>
        <v>C+</v>
      </c>
      <c r="J550">
        <f>IFERROR(VLOOKUP($C550,Sheet2!$A$2:$C$397,3,FALSE),0)</f>
        <v>-0.25580645000000002</v>
      </c>
      <c r="K550">
        <f>VLOOKUP($I550,Sheet2!$F$4:$G$16,2,FALSE)</f>
        <v>2.2999999999999998</v>
      </c>
      <c r="L550">
        <f t="shared" si="63"/>
        <v>48.872096775000003</v>
      </c>
      <c r="M550">
        <f t="shared" si="64"/>
        <v>45.127903224999997</v>
      </c>
      <c r="N550">
        <f t="shared" si="65"/>
        <v>3.7441935500000056</v>
      </c>
      <c r="O550" t="str">
        <f t="shared" si="66"/>
        <v>NY19_2018</v>
      </c>
      <c r="P550" t="str">
        <f t="shared" si="67"/>
        <v>19</v>
      </c>
      <c r="Q550">
        <f t="shared" si="68"/>
        <v>2018</v>
      </c>
      <c r="R550" t="str">
        <f t="shared" si="69"/>
        <v/>
      </c>
    </row>
    <row r="551" spans="1:18" x14ac:dyDescent="0.3">
      <c r="A551" t="s">
        <v>2144</v>
      </c>
      <c r="B551">
        <v>3</v>
      </c>
      <c r="C551" t="s">
        <v>354</v>
      </c>
      <c r="D551">
        <v>300</v>
      </c>
      <c r="E551" t="s">
        <v>420</v>
      </c>
      <c r="F551" s="2">
        <v>43321</v>
      </c>
      <c r="G551">
        <v>44</v>
      </c>
      <c r="H551">
        <v>45</v>
      </c>
      <c r="I551" t="str">
        <f>IFERROR(VLOOKUP($C551,Sheet2!$A$2:$C$397,2,FALSE),"C")</f>
        <v>A+</v>
      </c>
      <c r="J551">
        <f>IFERROR(VLOOKUP($C551,Sheet2!$A$2:$C$397,3,FALSE),0)</f>
        <v>0.2</v>
      </c>
      <c r="K551">
        <f>VLOOKUP($I551,Sheet2!$F$4:$G$16,2,FALSE)</f>
        <v>4</v>
      </c>
      <c r="L551">
        <f t="shared" si="63"/>
        <v>44.1</v>
      </c>
      <c r="M551">
        <f t="shared" si="64"/>
        <v>44.9</v>
      </c>
      <c r="N551">
        <f t="shared" si="65"/>
        <v>-0.79999999999999716</v>
      </c>
      <c r="O551" t="str">
        <f t="shared" si="66"/>
        <v>NJ03_2018</v>
      </c>
      <c r="P551" t="str">
        <f t="shared" si="67"/>
        <v>03</v>
      </c>
      <c r="Q551">
        <f t="shared" si="68"/>
        <v>2018</v>
      </c>
      <c r="R551" t="str">
        <f t="shared" si="69"/>
        <v/>
      </c>
    </row>
    <row r="552" spans="1:18" x14ac:dyDescent="0.3">
      <c r="A552" t="s">
        <v>2134</v>
      </c>
      <c r="B552">
        <v>25</v>
      </c>
      <c r="C552" t="s">
        <v>364</v>
      </c>
      <c r="D552">
        <v>500</v>
      </c>
      <c r="E552" t="s">
        <v>420</v>
      </c>
      <c r="F552" s="2">
        <v>43331</v>
      </c>
      <c r="G552">
        <v>31</v>
      </c>
      <c r="H552">
        <v>55</v>
      </c>
      <c r="I552" t="str">
        <f>IFERROR(VLOOKUP($C552,Sheet2!$A$2:$C$397,2,FALSE),"C")</f>
        <v>A</v>
      </c>
      <c r="J552">
        <f>IFERROR(VLOOKUP($C552,Sheet2!$A$2:$C$397,3,FALSE),0)</f>
        <v>0.4</v>
      </c>
      <c r="K552">
        <f>VLOOKUP($I552,Sheet2!$F$4:$G$16,2,FALSE)</f>
        <v>4</v>
      </c>
      <c r="L552">
        <f t="shared" si="63"/>
        <v>31.2</v>
      </c>
      <c r="M552">
        <f t="shared" si="64"/>
        <v>54.8</v>
      </c>
      <c r="N552">
        <f t="shared" si="65"/>
        <v>-23.599999999999998</v>
      </c>
      <c r="O552" t="str">
        <f t="shared" si="66"/>
        <v>NY25_2018</v>
      </c>
      <c r="P552" t="str">
        <f t="shared" si="67"/>
        <v>25</v>
      </c>
      <c r="Q552">
        <f t="shared" si="68"/>
        <v>2018</v>
      </c>
      <c r="R552" t="str">
        <f t="shared" si="69"/>
        <v/>
      </c>
    </row>
    <row r="553" spans="1:18" x14ac:dyDescent="0.3">
      <c r="A553" t="s">
        <v>2171</v>
      </c>
      <c r="B553">
        <v>2</v>
      </c>
      <c r="C553" t="s">
        <v>294</v>
      </c>
      <c r="D553">
        <v>983</v>
      </c>
      <c r="E553" t="s">
        <v>420</v>
      </c>
      <c r="F553" s="2">
        <v>43335</v>
      </c>
      <c r="G553">
        <v>51</v>
      </c>
      <c r="H553">
        <v>40</v>
      </c>
      <c r="I553" t="str">
        <f>IFERROR(VLOOKUP($C553,Sheet2!$A$2:$C$397,2,FALSE),"C")</f>
        <v>C</v>
      </c>
      <c r="J553">
        <f>IFERROR(VLOOKUP($C553,Sheet2!$A$2:$C$397,3,FALSE),0)</f>
        <v>1.0727419</v>
      </c>
      <c r="K553">
        <f>VLOOKUP($I553,Sheet2!$F$4:$G$16,2,FALSE)</f>
        <v>2</v>
      </c>
      <c r="L553">
        <f t="shared" si="63"/>
        <v>51.536370949999998</v>
      </c>
      <c r="M553">
        <f t="shared" si="64"/>
        <v>39.463629050000002</v>
      </c>
      <c r="N553">
        <f t="shared" si="65"/>
        <v>12.072741899999997</v>
      </c>
      <c r="O553" t="str">
        <f t="shared" si="66"/>
        <v>MO02_2018</v>
      </c>
      <c r="P553" t="str">
        <f t="shared" si="67"/>
        <v>02</v>
      </c>
      <c r="Q553">
        <f t="shared" si="68"/>
        <v>2018</v>
      </c>
      <c r="R553" t="str">
        <f t="shared" si="69"/>
        <v/>
      </c>
    </row>
    <row r="554" spans="1:18" x14ac:dyDescent="0.3">
      <c r="A554" t="s">
        <v>2143</v>
      </c>
      <c r="B554">
        <v>50</v>
      </c>
      <c r="C554" t="s">
        <v>358</v>
      </c>
      <c r="D554">
        <v>539</v>
      </c>
      <c r="E554" t="s">
        <v>420</v>
      </c>
      <c r="F554" s="2">
        <v>43338</v>
      </c>
      <c r="G554">
        <v>47</v>
      </c>
      <c r="H554">
        <v>39</v>
      </c>
      <c r="I554" t="str">
        <f>IFERROR(VLOOKUP($C554,Sheet2!$A$2:$C$397,2,FALSE),"C")</f>
        <v>A</v>
      </c>
      <c r="J554">
        <f>IFERROR(VLOOKUP($C554,Sheet2!$A$2:$C$397,3,FALSE),0)</f>
        <v>0.2</v>
      </c>
      <c r="K554">
        <f>VLOOKUP($I554,Sheet2!$F$4:$G$16,2,FALSE)</f>
        <v>4</v>
      </c>
      <c r="L554">
        <f t="shared" si="63"/>
        <v>47.1</v>
      </c>
      <c r="M554">
        <f t="shared" si="64"/>
        <v>38.9</v>
      </c>
      <c r="N554">
        <f t="shared" si="65"/>
        <v>8.2000000000000028</v>
      </c>
      <c r="O554" t="str">
        <f t="shared" si="66"/>
        <v>CA50_2018</v>
      </c>
      <c r="P554" t="str">
        <f t="shared" si="67"/>
        <v>50</v>
      </c>
      <c r="Q554">
        <f t="shared" si="68"/>
        <v>2018</v>
      </c>
      <c r="R554" t="str">
        <f t="shared" si="69"/>
        <v/>
      </c>
    </row>
    <row r="555" spans="1:18" x14ac:dyDescent="0.3">
      <c r="A555" t="s">
        <v>2134</v>
      </c>
      <c r="B555">
        <v>22</v>
      </c>
      <c r="C555" t="s">
        <v>364</v>
      </c>
      <c r="D555">
        <v>499</v>
      </c>
      <c r="E555" t="s">
        <v>420</v>
      </c>
      <c r="F555" s="2">
        <v>43338</v>
      </c>
      <c r="G555">
        <v>44</v>
      </c>
      <c r="H555">
        <v>46</v>
      </c>
      <c r="I555" t="str">
        <f>IFERROR(VLOOKUP($C555,Sheet2!$A$2:$C$397,2,FALSE),"C")</f>
        <v>A</v>
      </c>
      <c r="J555">
        <f>IFERROR(VLOOKUP($C555,Sheet2!$A$2:$C$397,3,FALSE),0)</f>
        <v>0.4</v>
      </c>
      <c r="K555">
        <f>VLOOKUP($I555,Sheet2!$F$4:$G$16,2,FALSE)</f>
        <v>4</v>
      </c>
      <c r="L555">
        <f t="shared" si="63"/>
        <v>44.2</v>
      </c>
      <c r="M555">
        <f t="shared" si="64"/>
        <v>45.8</v>
      </c>
      <c r="N555">
        <f t="shared" si="65"/>
        <v>-1.5999999999999943</v>
      </c>
      <c r="O555" t="str">
        <f t="shared" si="66"/>
        <v>NY22_2018</v>
      </c>
      <c r="P555" t="str">
        <f t="shared" si="67"/>
        <v>22</v>
      </c>
      <c r="Q555">
        <f t="shared" si="68"/>
        <v>2018</v>
      </c>
      <c r="R555" t="str">
        <f t="shared" si="69"/>
        <v/>
      </c>
    </row>
    <row r="556" spans="1:18" x14ac:dyDescent="0.3">
      <c r="A556" t="s">
        <v>2134</v>
      </c>
      <c r="B556">
        <v>19</v>
      </c>
      <c r="C556" t="s">
        <v>364</v>
      </c>
      <c r="D556">
        <v>501</v>
      </c>
      <c r="E556" t="s">
        <v>420</v>
      </c>
      <c r="F556" s="2">
        <v>43338</v>
      </c>
      <c r="G556">
        <v>45</v>
      </c>
      <c r="H556">
        <v>40</v>
      </c>
      <c r="I556" t="str">
        <f>IFERROR(VLOOKUP($C556,Sheet2!$A$2:$C$397,2,FALSE),"C")</f>
        <v>A</v>
      </c>
      <c r="J556">
        <f>IFERROR(VLOOKUP($C556,Sheet2!$A$2:$C$397,3,FALSE),0)</f>
        <v>0.4</v>
      </c>
      <c r="K556">
        <f>VLOOKUP($I556,Sheet2!$F$4:$G$16,2,FALSE)</f>
        <v>4</v>
      </c>
      <c r="L556">
        <f t="shared" si="63"/>
        <v>45.2</v>
      </c>
      <c r="M556">
        <f t="shared" si="64"/>
        <v>39.799999999999997</v>
      </c>
      <c r="N556">
        <f t="shared" si="65"/>
        <v>5.4000000000000057</v>
      </c>
      <c r="O556" t="str">
        <f t="shared" si="66"/>
        <v>NY19_2018</v>
      </c>
      <c r="P556" t="str">
        <f t="shared" si="67"/>
        <v>19</v>
      </c>
      <c r="Q556">
        <f t="shared" si="68"/>
        <v>2018</v>
      </c>
      <c r="R556" t="str">
        <f t="shared" si="69"/>
        <v/>
      </c>
    </row>
    <row r="557" spans="1:18" x14ac:dyDescent="0.3">
      <c r="A557" t="s">
        <v>2132</v>
      </c>
      <c r="B557">
        <v>6</v>
      </c>
      <c r="C557" t="s">
        <v>364</v>
      </c>
      <c r="D557">
        <v>512</v>
      </c>
      <c r="E557" t="s">
        <v>420</v>
      </c>
      <c r="F557" s="2">
        <v>43349</v>
      </c>
      <c r="G557">
        <v>45</v>
      </c>
      <c r="H557">
        <v>44</v>
      </c>
      <c r="I557" t="str">
        <f>IFERROR(VLOOKUP($C557,Sheet2!$A$2:$C$397,2,FALSE),"C")</f>
        <v>A</v>
      </c>
      <c r="J557">
        <f>IFERROR(VLOOKUP($C557,Sheet2!$A$2:$C$397,3,FALSE),0)</f>
        <v>0.4</v>
      </c>
      <c r="K557">
        <f>VLOOKUP($I557,Sheet2!$F$4:$G$16,2,FALSE)</f>
        <v>4</v>
      </c>
      <c r="L557">
        <f t="shared" si="63"/>
        <v>45.2</v>
      </c>
      <c r="M557">
        <f t="shared" si="64"/>
        <v>43.8</v>
      </c>
      <c r="N557">
        <f t="shared" si="65"/>
        <v>1.4000000000000057</v>
      </c>
      <c r="O557" t="str">
        <f t="shared" si="66"/>
        <v>IL06_2018</v>
      </c>
      <c r="P557" t="str">
        <f t="shared" si="67"/>
        <v>06</v>
      </c>
      <c r="Q557">
        <f t="shared" si="68"/>
        <v>2018</v>
      </c>
      <c r="R557" t="str">
        <f t="shared" si="69"/>
        <v/>
      </c>
    </row>
    <row r="558" spans="1:18" x14ac:dyDescent="0.3">
      <c r="A558" t="s">
        <v>2132</v>
      </c>
      <c r="B558">
        <v>12</v>
      </c>
      <c r="C558" t="s">
        <v>364</v>
      </c>
      <c r="D558">
        <v>533</v>
      </c>
      <c r="E558" t="s">
        <v>420</v>
      </c>
      <c r="F558" s="2">
        <v>43349</v>
      </c>
      <c r="G558">
        <v>44</v>
      </c>
      <c r="H558">
        <v>43</v>
      </c>
      <c r="I558" t="str">
        <f>IFERROR(VLOOKUP($C558,Sheet2!$A$2:$C$397,2,FALSE),"C")</f>
        <v>A</v>
      </c>
      <c r="J558">
        <f>IFERROR(VLOOKUP($C558,Sheet2!$A$2:$C$397,3,FALSE),0)</f>
        <v>0.4</v>
      </c>
      <c r="K558">
        <f>VLOOKUP($I558,Sheet2!$F$4:$G$16,2,FALSE)</f>
        <v>4</v>
      </c>
      <c r="L558">
        <f t="shared" si="63"/>
        <v>44.2</v>
      </c>
      <c r="M558">
        <f t="shared" si="64"/>
        <v>42.8</v>
      </c>
      <c r="N558">
        <f t="shared" si="65"/>
        <v>1.4000000000000057</v>
      </c>
      <c r="O558" t="str">
        <f t="shared" si="66"/>
        <v>IL12_2018</v>
      </c>
      <c r="P558" t="str">
        <f t="shared" si="67"/>
        <v>12</v>
      </c>
      <c r="Q558">
        <f t="shared" si="68"/>
        <v>2018</v>
      </c>
      <c r="R558" t="str">
        <f t="shared" si="69"/>
        <v/>
      </c>
    </row>
    <row r="559" spans="1:18" x14ac:dyDescent="0.3">
      <c r="A559" t="s">
        <v>2143</v>
      </c>
      <c r="B559">
        <v>48</v>
      </c>
      <c r="C559" t="s">
        <v>364</v>
      </c>
      <c r="D559">
        <v>501</v>
      </c>
      <c r="E559" t="s">
        <v>420</v>
      </c>
      <c r="F559" s="2">
        <v>43349</v>
      </c>
      <c r="G559">
        <v>45</v>
      </c>
      <c r="H559">
        <v>45</v>
      </c>
      <c r="I559" t="str">
        <f>IFERROR(VLOOKUP($C559,Sheet2!$A$2:$C$397,2,FALSE),"C")</f>
        <v>A</v>
      </c>
      <c r="J559">
        <f>IFERROR(VLOOKUP($C559,Sheet2!$A$2:$C$397,3,FALSE),0)</f>
        <v>0.4</v>
      </c>
      <c r="K559">
        <f>VLOOKUP($I559,Sheet2!$F$4:$G$16,2,FALSE)</f>
        <v>4</v>
      </c>
      <c r="L559">
        <f t="shared" si="63"/>
        <v>45.2</v>
      </c>
      <c r="M559">
        <f t="shared" si="64"/>
        <v>44.8</v>
      </c>
      <c r="N559">
        <f t="shared" si="65"/>
        <v>0.40000000000000568</v>
      </c>
      <c r="O559" t="str">
        <f t="shared" si="66"/>
        <v>CA48_2018</v>
      </c>
      <c r="P559" t="str">
        <f t="shared" si="67"/>
        <v>48</v>
      </c>
      <c r="Q559">
        <f t="shared" si="68"/>
        <v>2018</v>
      </c>
      <c r="R559" t="str">
        <f t="shared" si="69"/>
        <v/>
      </c>
    </row>
    <row r="560" spans="1:18" x14ac:dyDescent="0.3">
      <c r="A560" t="s">
        <v>2150</v>
      </c>
      <c r="B560">
        <v>4</v>
      </c>
      <c r="C560" t="s">
        <v>2204</v>
      </c>
      <c r="D560">
        <v>600</v>
      </c>
      <c r="E560" t="s">
        <v>431</v>
      </c>
      <c r="F560" s="2">
        <v>43339</v>
      </c>
      <c r="G560">
        <v>48</v>
      </c>
      <c r="H560">
        <v>38</v>
      </c>
      <c r="I560" t="str">
        <f>IFERROR(VLOOKUP($C560,Sheet2!$A$2:$C$397,2,FALSE),"C")</f>
        <v>C</v>
      </c>
      <c r="J560">
        <f>IFERROR(VLOOKUP($C560,Sheet2!$A$2:$C$397,3,FALSE),0)</f>
        <v>0</v>
      </c>
      <c r="K560">
        <f>VLOOKUP($I560,Sheet2!$F$4:$G$16,2,FALSE)</f>
        <v>2</v>
      </c>
      <c r="L560">
        <f t="shared" si="63"/>
        <v>48</v>
      </c>
      <c r="M560">
        <f t="shared" si="64"/>
        <v>38</v>
      </c>
      <c r="N560">
        <f t="shared" si="65"/>
        <v>10</v>
      </c>
      <c r="O560" t="str">
        <f t="shared" si="66"/>
        <v>UT04_2018</v>
      </c>
      <c r="P560" t="str">
        <f t="shared" si="67"/>
        <v>04</v>
      </c>
      <c r="Q560">
        <f t="shared" si="68"/>
        <v>2018</v>
      </c>
      <c r="R560" t="str">
        <f t="shared" si="69"/>
        <v/>
      </c>
    </row>
    <row r="561" spans="1:18" x14ac:dyDescent="0.3">
      <c r="A561" t="s">
        <v>2150</v>
      </c>
      <c r="B561">
        <v>3</v>
      </c>
      <c r="C561" t="s">
        <v>2204</v>
      </c>
      <c r="D561">
        <v>600</v>
      </c>
      <c r="E561" t="s">
        <v>431</v>
      </c>
      <c r="F561" s="2">
        <v>43339</v>
      </c>
      <c r="G561">
        <v>52</v>
      </c>
      <c r="H561">
        <v>20</v>
      </c>
      <c r="I561" t="str">
        <f>IFERROR(VLOOKUP($C561,Sheet2!$A$2:$C$397,2,FALSE),"C")</f>
        <v>C</v>
      </c>
      <c r="J561">
        <f>IFERROR(VLOOKUP($C561,Sheet2!$A$2:$C$397,3,FALSE),0)</f>
        <v>0</v>
      </c>
      <c r="K561">
        <f>VLOOKUP($I561,Sheet2!$F$4:$G$16,2,FALSE)</f>
        <v>2</v>
      </c>
      <c r="L561">
        <f t="shared" si="63"/>
        <v>52</v>
      </c>
      <c r="M561">
        <f t="shared" si="64"/>
        <v>20</v>
      </c>
      <c r="N561">
        <f t="shared" si="65"/>
        <v>32</v>
      </c>
      <c r="O561" t="str">
        <f t="shared" si="66"/>
        <v>UT03_2018</v>
      </c>
      <c r="P561" t="str">
        <f t="shared" si="67"/>
        <v>03</v>
      </c>
      <c r="Q561">
        <f t="shared" si="68"/>
        <v>2018</v>
      </c>
      <c r="R561" t="str">
        <f t="shared" si="69"/>
        <v/>
      </c>
    </row>
    <row r="562" spans="1:18" x14ac:dyDescent="0.3">
      <c r="A562" t="s">
        <v>2150</v>
      </c>
      <c r="B562">
        <v>2</v>
      </c>
      <c r="C562" t="s">
        <v>2204</v>
      </c>
      <c r="D562">
        <v>600</v>
      </c>
      <c r="E562" t="s">
        <v>431</v>
      </c>
      <c r="F562" s="2">
        <v>43339</v>
      </c>
      <c r="G562">
        <v>49</v>
      </c>
      <c r="H562">
        <v>27</v>
      </c>
      <c r="I562" t="str">
        <f>IFERROR(VLOOKUP($C562,Sheet2!$A$2:$C$397,2,FALSE),"C")</f>
        <v>C</v>
      </c>
      <c r="J562">
        <f>IFERROR(VLOOKUP($C562,Sheet2!$A$2:$C$397,3,FALSE),0)</f>
        <v>0</v>
      </c>
      <c r="K562">
        <f>VLOOKUP($I562,Sheet2!$F$4:$G$16,2,FALSE)</f>
        <v>2</v>
      </c>
      <c r="L562">
        <f t="shared" si="63"/>
        <v>49</v>
      </c>
      <c r="M562">
        <f t="shared" si="64"/>
        <v>27</v>
      </c>
      <c r="N562">
        <f t="shared" si="65"/>
        <v>22</v>
      </c>
      <c r="O562" t="str">
        <f t="shared" si="66"/>
        <v>UT02_2018</v>
      </c>
      <c r="P562" t="str">
        <f t="shared" si="67"/>
        <v>02</v>
      </c>
      <c r="Q562">
        <f t="shared" si="68"/>
        <v>2018</v>
      </c>
      <c r="R562" t="str">
        <f t="shared" si="69"/>
        <v/>
      </c>
    </row>
    <row r="563" spans="1:18" x14ac:dyDescent="0.3">
      <c r="A563" t="s">
        <v>2150</v>
      </c>
      <c r="B563">
        <v>1</v>
      </c>
      <c r="C563" t="s">
        <v>2204</v>
      </c>
      <c r="D563">
        <v>600</v>
      </c>
      <c r="E563" t="s">
        <v>431</v>
      </c>
      <c r="F563" s="2">
        <v>43339</v>
      </c>
      <c r="G563">
        <v>51</v>
      </c>
      <c r="H563">
        <v>16</v>
      </c>
      <c r="I563" t="str">
        <f>IFERROR(VLOOKUP($C563,Sheet2!$A$2:$C$397,2,FALSE),"C")</f>
        <v>C</v>
      </c>
      <c r="J563">
        <f>IFERROR(VLOOKUP($C563,Sheet2!$A$2:$C$397,3,FALSE),0)</f>
        <v>0</v>
      </c>
      <c r="K563">
        <f>VLOOKUP($I563,Sheet2!$F$4:$G$16,2,FALSE)</f>
        <v>2</v>
      </c>
      <c r="L563">
        <f t="shared" si="63"/>
        <v>51</v>
      </c>
      <c r="M563">
        <f t="shared" si="64"/>
        <v>16</v>
      </c>
      <c r="N563">
        <f t="shared" si="65"/>
        <v>35</v>
      </c>
      <c r="O563" t="str">
        <f t="shared" si="66"/>
        <v>UT01_2018</v>
      </c>
      <c r="P563" t="str">
        <f t="shared" si="67"/>
        <v>01</v>
      </c>
      <c r="Q563">
        <f t="shared" si="68"/>
        <v>2018</v>
      </c>
      <c r="R563" t="str">
        <f t="shared" si="69"/>
        <v/>
      </c>
    </row>
    <row r="564" spans="1:18" x14ac:dyDescent="0.3">
      <c r="A564" t="s">
        <v>2142</v>
      </c>
      <c r="B564">
        <v>3</v>
      </c>
      <c r="C564" t="s">
        <v>364</v>
      </c>
      <c r="D564">
        <v>500</v>
      </c>
      <c r="E564" t="s">
        <v>420</v>
      </c>
      <c r="F564" s="2">
        <v>43352</v>
      </c>
      <c r="G564">
        <v>42</v>
      </c>
      <c r="H564">
        <v>51</v>
      </c>
      <c r="I564" t="str">
        <f>IFERROR(VLOOKUP($C564,Sheet2!$A$2:$C$397,2,FALSE),"C")</f>
        <v>A</v>
      </c>
      <c r="J564">
        <f>IFERROR(VLOOKUP($C564,Sheet2!$A$2:$C$397,3,FALSE),0)</f>
        <v>0.4</v>
      </c>
      <c r="K564">
        <f>VLOOKUP($I564,Sheet2!$F$4:$G$16,2,FALSE)</f>
        <v>4</v>
      </c>
      <c r="L564">
        <f t="shared" si="63"/>
        <v>42.2</v>
      </c>
      <c r="M564">
        <f t="shared" si="64"/>
        <v>50.8</v>
      </c>
      <c r="N564">
        <f t="shared" si="65"/>
        <v>-8.5999999999999943</v>
      </c>
      <c r="O564" t="str">
        <f t="shared" si="66"/>
        <v>MN03_2018</v>
      </c>
      <c r="P564" t="str">
        <f t="shared" si="67"/>
        <v>03</v>
      </c>
      <c r="Q564">
        <f t="shared" si="68"/>
        <v>2018</v>
      </c>
      <c r="R564" t="str">
        <f t="shared" si="69"/>
        <v/>
      </c>
    </row>
    <row r="565" spans="1:18" x14ac:dyDescent="0.3">
      <c r="A565" t="s">
        <v>2142</v>
      </c>
      <c r="B565">
        <v>8</v>
      </c>
      <c r="C565" t="s">
        <v>364</v>
      </c>
      <c r="D565">
        <v>504</v>
      </c>
      <c r="E565" t="s">
        <v>420</v>
      </c>
      <c r="F565" s="2">
        <v>43349</v>
      </c>
      <c r="G565">
        <v>43</v>
      </c>
      <c r="H565">
        <v>44</v>
      </c>
      <c r="I565" t="str">
        <f>IFERROR(VLOOKUP($C565,Sheet2!$A$2:$C$397,2,FALSE),"C")</f>
        <v>A</v>
      </c>
      <c r="J565">
        <f>IFERROR(VLOOKUP($C565,Sheet2!$A$2:$C$397,3,FALSE),0)</f>
        <v>0.4</v>
      </c>
      <c r="K565">
        <f>VLOOKUP($I565,Sheet2!$F$4:$G$16,2,FALSE)</f>
        <v>4</v>
      </c>
      <c r="L565">
        <f t="shared" si="63"/>
        <v>43.2</v>
      </c>
      <c r="M565">
        <f t="shared" si="64"/>
        <v>43.8</v>
      </c>
      <c r="N565">
        <f t="shared" si="65"/>
        <v>-0.59999999999999432</v>
      </c>
      <c r="O565" t="str">
        <f t="shared" si="66"/>
        <v>MN08_2018</v>
      </c>
      <c r="P565" t="str">
        <f t="shared" si="67"/>
        <v>08</v>
      </c>
      <c r="Q565">
        <f t="shared" si="68"/>
        <v>2018</v>
      </c>
      <c r="R565" t="str">
        <f t="shared" si="69"/>
        <v/>
      </c>
    </row>
    <row r="566" spans="1:18" x14ac:dyDescent="0.3">
      <c r="A566" t="s">
        <v>2174</v>
      </c>
      <c r="B566">
        <v>6</v>
      </c>
      <c r="C566" t="s">
        <v>364</v>
      </c>
      <c r="D566">
        <v>506</v>
      </c>
      <c r="E566" t="s">
        <v>420</v>
      </c>
      <c r="F566" s="2">
        <v>43351</v>
      </c>
      <c r="G566">
        <v>47</v>
      </c>
      <c r="H566">
        <v>46</v>
      </c>
      <c r="I566" t="str">
        <f>IFERROR(VLOOKUP($C566,Sheet2!$A$2:$C$397,2,FALSE),"C")</f>
        <v>A</v>
      </c>
      <c r="J566">
        <f>IFERROR(VLOOKUP($C566,Sheet2!$A$2:$C$397,3,FALSE),0)</f>
        <v>0.4</v>
      </c>
      <c r="K566">
        <f>VLOOKUP($I566,Sheet2!$F$4:$G$16,2,FALSE)</f>
        <v>4</v>
      </c>
      <c r="L566">
        <f t="shared" si="63"/>
        <v>47.2</v>
      </c>
      <c r="M566">
        <f t="shared" si="64"/>
        <v>45.8</v>
      </c>
      <c r="N566">
        <f t="shared" si="65"/>
        <v>1.4000000000000057</v>
      </c>
      <c r="O566" t="str">
        <f t="shared" si="66"/>
        <v>KY06_2018</v>
      </c>
      <c r="P566" t="str">
        <f t="shared" si="67"/>
        <v>06</v>
      </c>
      <c r="Q566">
        <f t="shared" si="68"/>
        <v>2018</v>
      </c>
      <c r="R566" t="str">
        <f t="shared" si="69"/>
        <v/>
      </c>
    </row>
    <row r="567" spans="1:18" x14ac:dyDescent="0.3">
      <c r="A567" t="s">
        <v>2150</v>
      </c>
      <c r="B567">
        <v>4</v>
      </c>
      <c r="C567" t="s">
        <v>168</v>
      </c>
      <c r="D567">
        <v>400</v>
      </c>
      <c r="E567" t="s">
        <v>420</v>
      </c>
      <c r="F567" s="2">
        <v>43349</v>
      </c>
      <c r="G567">
        <v>49</v>
      </c>
      <c r="H567">
        <v>46</v>
      </c>
      <c r="I567" t="str">
        <f>IFERROR(VLOOKUP($C567,Sheet2!$A$2:$C$397,2,FALSE),"C")</f>
        <v>C+</v>
      </c>
      <c r="J567">
        <f>IFERROR(VLOOKUP($C567,Sheet2!$A$2:$C$397,3,FALSE),0)</f>
        <v>1.0585245999999999</v>
      </c>
      <c r="K567">
        <f>VLOOKUP($I567,Sheet2!$F$4:$G$16,2,FALSE)</f>
        <v>2.2999999999999998</v>
      </c>
      <c r="L567">
        <f t="shared" si="63"/>
        <v>49.529262299999999</v>
      </c>
      <c r="M567">
        <f t="shared" si="64"/>
        <v>45.470737700000001</v>
      </c>
      <c r="N567">
        <f t="shared" si="65"/>
        <v>4.0585245999999984</v>
      </c>
      <c r="O567" t="str">
        <f t="shared" si="66"/>
        <v>UT04_2018</v>
      </c>
      <c r="P567" t="str">
        <f t="shared" si="67"/>
        <v>04</v>
      </c>
      <c r="Q567">
        <f t="shared" si="68"/>
        <v>2018</v>
      </c>
      <c r="R567" t="str">
        <f t="shared" si="69"/>
        <v/>
      </c>
    </row>
    <row r="568" spans="1:18" x14ac:dyDescent="0.3">
      <c r="A568" t="s">
        <v>2184</v>
      </c>
      <c r="B568">
        <v>2</v>
      </c>
      <c r="C568" t="s">
        <v>168</v>
      </c>
      <c r="D568">
        <v>285</v>
      </c>
      <c r="E568" t="s">
        <v>1</v>
      </c>
      <c r="F568" s="2">
        <v>43290</v>
      </c>
      <c r="G568">
        <v>59</v>
      </c>
      <c r="H568">
        <v>23</v>
      </c>
      <c r="I568" t="str">
        <f>IFERROR(VLOOKUP($C568,Sheet2!$A$2:$C$397,2,FALSE),"C")</f>
        <v>C+</v>
      </c>
      <c r="J568">
        <f>IFERROR(VLOOKUP($C568,Sheet2!$A$2:$C$397,3,FALSE),0)</f>
        <v>1.0585245999999999</v>
      </c>
      <c r="K568">
        <f>VLOOKUP($I568,Sheet2!$F$4:$G$16,2,FALSE)</f>
        <v>2.2999999999999998</v>
      </c>
      <c r="L568">
        <f t="shared" si="63"/>
        <v>59.529262299999999</v>
      </c>
      <c r="M568">
        <f t="shared" si="64"/>
        <v>22.470737700000001</v>
      </c>
      <c r="N568">
        <f t="shared" si="65"/>
        <v>37.058524599999998</v>
      </c>
      <c r="O568" t="str">
        <f t="shared" si="66"/>
        <v>ID02_2018</v>
      </c>
      <c r="P568" t="str">
        <f t="shared" si="67"/>
        <v>02</v>
      </c>
      <c r="Q568">
        <f t="shared" si="68"/>
        <v>2018</v>
      </c>
      <c r="R568" t="str">
        <f t="shared" si="69"/>
        <v/>
      </c>
    </row>
    <row r="569" spans="1:18" x14ac:dyDescent="0.3">
      <c r="A569" t="s">
        <v>2184</v>
      </c>
      <c r="B569">
        <v>1</v>
      </c>
      <c r="C569" t="s">
        <v>168</v>
      </c>
      <c r="D569">
        <v>315</v>
      </c>
      <c r="E569" t="s">
        <v>1</v>
      </c>
      <c r="F569" s="2">
        <v>43290</v>
      </c>
      <c r="G569">
        <v>35</v>
      </c>
      <c r="H569">
        <v>27</v>
      </c>
      <c r="I569" t="str">
        <f>IFERROR(VLOOKUP($C569,Sheet2!$A$2:$C$397,2,FALSE),"C")</f>
        <v>C+</v>
      </c>
      <c r="J569">
        <f>IFERROR(VLOOKUP($C569,Sheet2!$A$2:$C$397,3,FALSE),0)</f>
        <v>1.0585245999999999</v>
      </c>
      <c r="K569">
        <f>VLOOKUP($I569,Sheet2!$F$4:$G$16,2,FALSE)</f>
        <v>2.2999999999999998</v>
      </c>
      <c r="L569">
        <f t="shared" si="63"/>
        <v>35.529262299999999</v>
      </c>
      <c r="M569">
        <f t="shared" si="64"/>
        <v>26.470737700000001</v>
      </c>
      <c r="N569">
        <f t="shared" si="65"/>
        <v>9.0585245999999984</v>
      </c>
      <c r="O569" t="str">
        <f t="shared" si="66"/>
        <v>ID01_2018</v>
      </c>
      <c r="P569" t="str">
        <f t="shared" si="67"/>
        <v>01</v>
      </c>
      <c r="Q569">
        <f t="shared" si="68"/>
        <v>2018</v>
      </c>
      <c r="R569" t="str">
        <f t="shared" si="69"/>
        <v/>
      </c>
    </row>
    <row r="570" spans="1:18" x14ac:dyDescent="0.3">
      <c r="A570" t="s">
        <v>2166</v>
      </c>
      <c r="B570">
        <v>7</v>
      </c>
      <c r="C570" t="s">
        <v>364</v>
      </c>
      <c r="D570">
        <v>501</v>
      </c>
      <c r="E570" t="s">
        <v>420</v>
      </c>
      <c r="F570" s="2">
        <v>43355</v>
      </c>
      <c r="G570">
        <v>47</v>
      </c>
      <c r="H570">
        <v>43</v>
      </c>
      <c r="I570" t="str">
        <f>IFERROR(VLOOKUP($C570,Sheet2!$A$2:$C$397,2,FALSE),"C")</f>
        <v>A</v>
      </c>
      <c r="J570">
        <f>IFERROR(VLOOKUP($C570,Sheet2!$A$2:$C$397,3,FALSE),0)</f>
        <v>0.4</v>
      </c>
      <c r="K570">
        <f>VLOOKUP($I570,Sheet2!$F$4:$G$16,2,FALSE)</f>
        <v>4</v>
      </c>
      <c r="L570">
        <f t="shared" si="63"/>
        <v>47.2</v>
      </c>
      <c r="M570">
        <f t="shared" si="64"/>
        <v>42.8</v>
      </c>
      <c r="N570">
        <f t="shared" si="65"/>
        <v>4.4000000000000057</v>
      </c>
      <c r="O570" t="str">
        <f t="shared" si="66"/>
        <v>VA07_2018</v>
      </c>
      <c r="P570" t="str">
        <f t="shared" si="67"/>
        <v>07</v>
      </c>
      <c r="Q570">
        <f t="shared" si="68"/>
        <v>2018</v>
      </c>
      <c r="R570" t="str">
        <f t="shared" si="69"/>
        <v/>
      </c>
    </row>
    <row r="571" spans="1:18" x14ac:dyDescent="0.3">
      <c r="A571" t="s">
        <v>2188</v>
      </c>
      <c r="B571">
        <v>23</v>
      </c>
      <c r="C571" t="s">
        <v>364</v>
      </c>
      <c r="D571">
        <v>495</v>
      </c>
      <c r="E571" t="s">
        <v>420</v>
      </c>
      <c r="F571" s="2">
        <v>43354</v>
      </c>
      <c r="G571">
        <v>51</v>
      </c>
      <c r="H571">
        <v>43</v>
      </c>
      <c r="I571" t="str">
        <f>IFERROR(VLOOKUP($C571,Sheet2!$A$2:$C$397,2,FALSE),"C")</f>
        <v>A</v>
      </c>
      <c r="J571">
        <f>IFERROR(VLOOKUP($C571,Sheet2!$A$2:$C$397,3,FALSE),0)</f>
        <v>0.4</v>
      </c>
      <c r="K571">
        <f>VLOOKUP($I571,Sheet2!$F$4:$G$16,2,FALSE)</f>
        <v>4</v>
      </c>
      <c r="L571">
        <f t="shared" si="63"/>
        <v>51.2</v>
      </c>
      <c r="M571">
        <f t="shared" si="64"/>
        <v>42.8</v>
      </c>
      <c r="N571">
        <f t="shared" si="65"/>
        <v>8.4000000000000057</v>
      </c>
      <c r="O571" t="str">
        <f t="shared" si="66"/>
        <v>TX23_2018</v>
      </c>
      <c r="P571" t="str">
        <f t="shared" ref="P571:P633" si="70">TEXT(B571,"00")</f>
        <v>23</v>
      </c>
      <c r="Q571">
        <f t="shared" si="68"/>
        <v>2018</v>
      </c>
      <c r="R571" t="str">
        <f t="shared" si="69"/>
        <v/>
      </c>
    </row>
    <row r="572" spans="1:18" x14ac:dyDescent="0.3">
      <c r="A572" t="s">
        <v>2173</v>
      </c>
      <c r="B572">
        <v>3</v>
      </c>
      <c r="C572" t="s">
        <v>364</v>
      </c>
      <c r="D572">
        <v>499</v>
      </c>
      <c r="E572" t="s">
        <v>420</v>
      </c>
      <c r="F572" s="2">
        <v>43353</v>
      </c>
      <c r="G572">
        <v>48</v>
      </c>
      <c r="H572">
        <v>40</v>
      </c>
      <c r="I572" t="str">
        <f>IFERROR(VLOOKUP($C572,Sheet2!$A$2:$C$397,2,FALSE),"C")</f>
        <v>A</v>
      </c>
      <c r="J572">
        <f>IFERROR(VLOOKUP($C572,Sheet2!$A$2:$C$397,3,FALSE),0)</f>
        <v>0.4</v>
      </c>
      <c r="K572">
        <f>VLOOKUP($I572,Sheet2!$F$4:$G$16,2,FALSE)</f>
        <v>4</v>
      </c>
      <c r="L572">
        <f t="shared" ref="L572:L634" si="71">G572+(J572/2)</f>
        <v>48.2</v>
      </c>
      <c r="M572">
        <f t="shared" ref="M572:M634" si="72">H572-(J572/2)</f>
        <v>39.799999999999997</v>
      </c>
      <c r="N572">
        <f t="shared" ref="N572:N634" si="73">L572-M572</f>
        <v>8.4000000000000057</v>
      </c>
      <c r="O572" t="str">
        <f t="shared" ref="O572:O634" si="74">A572&amp;P572&amp;R572&amp;"_"&amp;Q572</f>
        <v>WV03_2018</v>
      </c>
      <c r="P572" t="str">
        <f t="shared" si="70"/>
        <v>03</v>
      </c>
      <c r="Q572">
        <f t="shared" ref="Q572:Q634" si="75">YEAR(F572)</f>
        <v>2018</v>
      </c>
      <c r="R572" t="str">
        <f t="shared" ref="R572:R634" si="76">IF(AND(OR(Q572=2014,Q572=2012),OR(A572="NC",A572="FL")),"r",IF(AND(OR(Q572=2014,Q572=2012),OR(A572="PA")),"r",IF(Q572&lt;=2010,"o","")))</f>
        <v/>
      </c>
    </row>
    <row r="573" spans="1:18" x14ac:dyDescent="0.3">
      <c r="A573" t="s">
        <v>2136</v>
      </c>
      <c r="B573">
        <v>4</v>
      </c>
      <c r="C573" t="s">
        <v>386</v>
      </c>
      <c r="D573">
        <v>240</v>
      </c>
      <c r="E573" t="s">
        <v>431</v>
      </c>
      <c r="F573" s="2">
        <v>43351</v>
      </c>
      <c r="G573">
        <v>41</v>
      </c>
      <c r="H573">
        <v>31</v>
      </c>
      <c r="I573" t="str">
        <f>IFERROR(VLOOKUP($C573,Sheet2!$A$2:$C$397,2,FALSE),"C")</f>
        <v>B+</v>
      </c>
      <c r="J573">
        <f>IFERROR(VLOOKUP($C573,Sheet2!$A$2:$C$397,3,FALSE),0)</f>
        <v>-0.6</v>
      </c>
      <c r="K573">
        <f>VLOOKUP($I573,Sheet2!$F$4:$G$16,2,FALSE)</f>
        <v>3.3</v>
      </c>
      <c r="L573">
        <f t="shared" si="71"/>
        <v>40.700000000000003</v>
      </c>
      <c r="M573">
        <f t="shared" si="72"/>
        <v>31.3</v>
      </c>
      <c r="N573">
        <f t="shared" si="73"/>
        <v>9.4000000000000021</v>
      </c>
      <c r="O573" t="str">
        <f t="shared" si="74"/>
        <v>IA04_2018</v>
      </c>
      <c r="P573" t="str">
        <f t="shared" si="70"/>
        <v>04</v>
      </c>
      <c r="Q573">
        <f t="shared" si="75"/>
        <v>2018</v>
      </c>
      <c r="R573" t="str">
        <f t="shared" si="76"/>
        <v/>
      </c>
    </row>
    <row r="574" spans="1:18" x14ac:dyDescent="0.3">
      <c r="A574" t="s">
        <v>2136</v>
      </c>
      <c r="B574">
        <v>3</v>
      </c>
      <c r="C574" t="s">
        <v>386</v>
      </c>
      <c r="D574">
        <v>260</v>
      </c>
      <c r="E574" t="s">
        <v>431</v>
      </c>
      <c r="F574" s="2">
        <v>43351</v>
      </c>
      <c r="G574">
        <v>47</v>
      </c>
      <c r="H574">
        <v>31</v>
      </c>
      <c r="I574" t="str">
        <f>IFERROR(VLOOKUP($C574,Sheet2!$A$2:$C$397,2,FALSE),"C")</f>
        <v>B+</v>
      </c>
      <c r="J574">
        <f>IFERROR(VLOOKUP($C574,Sheet2!$A$2:$C$397,3,FALSE),0)</f>
        <v>-0.6</v>
      </c>
      <c r="K574">
        <f>VLOOKUP($I574,Sheet2!$F$4:$G$16,2,FALSE)</f>
        <v>3.3</v>
      </c>
      <c r="L574">
        <f t="shared" si="71"/>
        <v>46.7</v>
      </c>
      <c r="M574">
        <f t="shared" si="72"/>
        <v>31.3</v>
      </c>
      <c r="N574">
        <f t="shared" si="73"/>
        <v>15.400000000000002</v>
      </c>
      <c r="O574" t="str">
        <f t="shared" si="74"/>
        <v>IA03_2018</v>
      </c>
      <c r="P574" t="str">
        <f t="shared" si="70"/>
        <v>03</v>
      </c>
      <c r="Q574">
        <f t="shared" si="75"/>
        <v>2018</v>
      </c>
      <c r="R574" t="str">
        <f t="shared" si="76"/>
        <v/>
      </c>
    </row>
    <row r="575" spans="1:18" x14ac:dyDescent="0.3">
      <c r="A575" t="s">
        <v>2136</v>
      </c>
      <c r="B575">
        <v>2</v>
      </c>
      <c r="C575" t="s">
        <v>386</v>
      </c>
      <c r="D575">
        <v>250</v>
      </c>
      <c r="E575" t="s">
        <v>431</v>
      </c>
      <c r="F575" s="2">
        <v>43351</v>
      </c>
      <c r="G575">
        <v>21</v>
      </c>
      <c r="H575">
        <v>45</v>
      </c>
      <c r="I575" t="str">
        <f>IFERROR(VLOOKUP($C575,Sheet2!$A$2:$C$397,2,FALSE),"C")</f>
        <v>B+</v>
      </c>
      <c r="J575">
        <f>IFERROR(VLOOKUP($C575,Sheet2!$A$2:$C$397,3,FALSE),0)</f>
        <v>-0.6</v>
      </c>
      <c r="K575">
        <f>VLOOKUP($I575,Sheet2!$F$4:$G$16,2,FALSE)</f>
        <v>3.3</v>
      </c>
      <c r="L575">
        <f t="shared" si="71"/>
        <v>20.7</v>
      </c>
      <c r="M575">
        <f t="shared" si="72"/>
        <v>45.3</v>
      </c>
      <c r="N575">
        <f t="shared" si="73"/>
        <v>-24.599999999999998</v>
      </c>
      <c r="O575" t="str">
        <f t="shared" si="74"/>
        <v>IA02_2018</v>
      </c>
      <c r="P575" t="str">
        <f t="shared" si="70"/>
        <v>02</v>
      </c>
      <c r="Q575">
        <f t="shared" si="75"/>
        <v>2018</v>
      </c>
      <c r="R575" t="str">
        <f t="shared" si="76"/>
        <v/>
      </c>
    </row>
    <row r="576" spans="1:18" x14ac:dyDescent="0.3">
      <c r="A576" t="s">
        <v>2136</v>
      </c>
      <c r="B576">
        <v>1</v>
      </c>
      <c r="C576" t="s">
        <v>386</v>
      </c>
      <c r="D576">
        <v>250</v>
      </c>
      <c r="E576" t="s">
        <v>431</v>
      </c>
      <c r="F576" s="2">
        <v>43351</v>
      </c>
      <c r="G576">
        <v>38</v>
      </c>
      <c r="H576">
        <v>43</v>
      </c>
      <c r="I576" t="str">
        <f>IFERROR(VLOOKUP($C576,Sheet2!$A$2:$C$397,2,FALSE),"C")</f>
        <v>B+</v>
      </c>
      <c r="J576">
        <f>IFERROR(VLOOKUP($C576,Sheet2!$A$2:$C$397,3,FALSE),0)</f>
        <v>-0.6</v>
      </c>
      <c r="K576">
        <f>VLOOKUP($I576,Sheet2!$F$4:$G$16,2,FALSE)</f>
        <v>3.3</v>
      </c>
      <c r="L576">
        <f t="shared" si="71"/>
        <v>37.700000000000003</v>
      </c>
      <c r="M576">
        <f t="shared" si="72"/>
        <v>43.3</v>
      </c>
      <c r="N576">
        <f t="shared" si="73"/>
        <v>-5.5999999999999943</v>
      </c>
      <c r="O576" t="str">
        <f t="shared" si="74"/>
        <v>IA01_2018</v>
      </c>
      <c r="P576" t="str">
        <f t="shared" si="70"/>
        <v>01</v>
      </c>
      <c r="Q576">
        <f t="shared" si="75"/>
        <v>2018</v>
      </c>
      <c r="R576" t="str">
        <f t="shared" si="76"/>
        <v/>
      </c>
    </row>
    <row r="577" spans="1:18" x14ac:dyDescent="0.3">
      <c r="A577" t="s">
        <v>2140</v>
      </c>
      <c r="B577">
        <v>4</v>
      </c>
      <c r="C577" t="s">
        <v>106</v>
      </c>
      <c r="D577">
        <v>423</v>
      </c>
      <c r="E577" t="s">
        <v>420</v>
      </c>
      <c r="F577" s="2">
        <v>43350</v>
      </c>
      <c r="G577">
        <v>54</v>
      </c>
      <c r="H577">
        <v>24</v>
      </c>
      <c r="I577" t="str">
        <f>IFERROR(VLOOKUP($C577,Sheet2!$A$2:$C$397,2,FALSE),"C")</f>
        <v>B-</v>
      </c>
      <c r="J577">
        <f>IFERROR(VLOOKUP($C577,Sheet2!$A$2:$C$397,3,FALSE),0)</f>
        <v>1.6890244000000001</v>
      </c>
      <c r="K577">
        <f>VLOOKUP($I577,Sheet2!$F$4:$G$16,2,FALSE)</f>
        <v>2.7</v>
      </c>
      <c r="L577">
        <f t="shared" si="71"/>
        <v>54.844512199999997</v>
      </c>
      <c r="M577">
        <f t="shared" si="72"/>
        <v>23.1554878</v>
      </c>
      <c r="N577">
        <f t="shared" si="73"/>
        <v>31.689024399999997</v>
      </c>
      <c r="O577" t="str">
        <f t="shared" si="74"/>
        <v>AR04_2018</v>
      </c>
      <c r="P577" t="str">
        <f t="shared" si="70"/>
        <v>04</v>
      </c>
      <c r="Q577">
        <f t="shared" si="75"/>
        <v>2018</v>
      </c>
      <c r="R577" t="str">
        <f t="shared" si="76"/>
        <v/>
      </c>
    </row>
    <row r="578" spans="1:18" x14ac:dyDescent="0.3">
      <c r="A578" t="s">
        <v>2140</v>
      </c>
      <c r="B578">
        <v>3</v>
      </c>
      <c r="C578" t="s">
        <v>106</v>
      </c>
      <c r="D578">
        <v>428</v>
      </c>
      <c r="E578" t="s">
        <v>420</v>
      </c>
      <c r="F578" s="2">
        <v>43350</v>
      </c>
      <c r="G578">
        <v>53</v>
      </c>
      <c r="H578">
        <v>31</v>
      </c>
      <c r="I578" t="str">
        <f>IFERROR(VLOOKUP($C578,Sheet2!$A$2:$C$397,2,FALSE),"C")</f>
        <v>B-</v>
      </c>
      <c r="J578">
        <f>IFERROR(VLOOKUP($C578,Sheet2!$A$2:$C$397,3,FALSE),0)</f>
        <v>1.6890244000000001</v>
      </c>
      <c r="K578">
        <f>VLOOKUP($I578,Sheet2!$F$4:$G$16,2,FALSE)</f>
        <v>2.7</v>
      </c>
      <c r="L578">
        <f t="shared" si="71"/>
        <v>53.844512199999997</v>
      </c>
      <c r="M578">
        <f t="shared" si="72"/>
        <v>30.1554878</v>
      </c>
      <c r="N578">
        <f t="shared" si="73"/>
        <v>23.689024399999997</v>
      </c>
      <c r="O578" t="str">
        <f t="shared" si="74"/>
        <v>AR03_2018</v>
      </c>
      <c r="P578" t="str">
        <f t="shared" si="70"/>
        <v>03</v>
      </c>
      <c r="Q578">
        <f t="shared" si="75"/>
        <v>2018</v>
      </c>
      <c r="R578" t="str">
        <f t="shared" si="76"/>
        <v/>
      </c>
    </row>
    <row r="579" spans="1:18" x14ac:dyDescent="0.3">
      <c r="A579" t="s">
        <v>2140</v>
      </c>
      <c r="B579">
        <v>2</v>
      </c>
      <c r="C579" t="s">
        <v>106</v>
      </c>
      <c r="D579">
        <v>428</v>
      </c>
      <c r="E579" t="s">
        <v>420</v>
      </c>
      <c r="F579" s="2">
        <v>43350</v>
      </c>
      <c r="G579">
        <v>50</v>
      </c>
      <c r="H579">
        <v>41</v>
      </c>
      <c r="I579" t="str">
        <f>IFERROR(VLOOKUP($C579,Sheet2!$A$2:$C$397,2,FALSE),"C")</f>
        <v>B-</v>
      </c>
      <c r="J579">
        <f>IFERROR(VLOOKUP($C579,Sheet2!$A$2:$C$397,3,FALSE),0)</f>
        <v>1.6890244000000001</v>
      </c>
      <c r="K579">
        <f>VLOOKUP($I579,Sheet2!$F$4:$G$16,2,FALSE)</f>
        <v>2.7</v>
      </c>
      <c r="L579">
        <f t="shared" si="71"/>
        <v>50.844512199999997</v>
      </c>
      <c r="M579">
        <f t="shared" si="72"/>
        <v>40.155487800000003</v>
      </c>
      <c r="N579">
        <f t="shared" si="73"/>
        <v>10.689024399999994</v>
      </c>
      <c r="O579" t="str">
        <f t="shared" si="74"/>
        <v>AR02_2018</v>
      </c>
      <c r="P579" t="str">
        <f t="shared" si="70"/>
        <v>02</v>
      </c>
      <c r="Q579">
        <f t="shared" si="75"/>
        <v>2018</v>
      </c>
      <c r="R579" t="str">
        <f t="shared" si="76"/>
        <v/>
      </c>
    </row>
    <row r="580" spans="1:18" x14ac:dyDescent="0.3">
      <c r="A580" t="s">
        <v>2140</v>
      </c>
      <c r="B580">
        <v>1</v>
      </c>
      <c r="C580" t="s">
        <v>106</v>
      </c>
      <c r="D580">
        <v>422</v>
      </c>
      <c r="E580" t="s">
        <v>420</v>
      </c>
      <c r="F580" s="2">
        <v>43350</v>
      </c>
      <c r="G580">
        <v>57</v>
      </c>
      <c r="H580">
        <v>22</v>
      </c>
      <c r="I580" t="str">
        <f>IFERROR(VLOOKUP($C580,Sheet2!$A$2:$C$397,2,FALSE),"C")</f>
        <v>B-</v>
      </c>
      <c r="J580">
        <f>IFERROR(VLOOKUP($C580,Sheet2!$A$2:$C$397,3,FALSE),0)</f>
        <v>1.6890244000000001</v>
      </c>
      <c r="K580">
        <f>VLOOKUP($I580,Sheet2!$F$4:$G$16,2,FALSE)</f>
        <v>2.7</v>
      </c>
      <c r="L580">
        <f t="shared" si="71"/>
        <v>57.844512199999997</v>
      </c>
      <c r="M580">
        <f t="shared" si="72"/>
        <v>21.1554878</v>
      </c>
      <c r="N580">
        <f t="shared" si="73"/>
        <v>36.689024399999994</v>
      </c>
      <c r="O580" t="str">
        <f t="shared" si="74"/>
        <v>AR01_2018</v>
      </c>
      <c r="P580" t="str">
        <f t="shared" si="70"/>
        <v>01</v>
      </c>
      <c r="Q580">
        <f t="shared" si="75"/>
        <v>2018</v>
      </c>
      <c r="R580" t="str">
        <f t="shared" si="76"/>
        <v/>
      </c>
    </row>
    <row r="581" spans="1:18" x14ac:dyDescent="0.3">
      <c r="A581" t="s">
        <v>2186</v>
      </c>
      <c r="B581">
        <v>6</v>
      </c>
      <c r="C581" t="s">
        <v>364</v>
      </c>
      <c r="D581">
        <v>500</v>
      </c>
      <c r="E581" t="s">
        <v>420</v>
      </c>
      <c r="F581" s="2">
        <v>43357</v>
      </c>
      <c r="G581">
        <v>40</v>
      </c>
      <c r="H581">
        <v>51</v>
      </c>
      <c r="I581" t="str">
        <f>IFERROR(VLOOKUP($C581,Sheet2!$A$2:$C$397,2,FALSE),"C")</f>
        <v>A</v>
      </c>
      <c r="J581">
        <f>IFERROR(VLOOKUP($C581,Sheet2!$A$2:$C$397,3,FALSE),0)</f>
        <v>0.4</v>
      </c>
      <c r="K581">
        <f>VLOOKUP($I581,Sheet2!$F$4:$G$16,2,FALSE)</f>
        <v>4</v>
      </c>
      <c r="L581">
        <f t="shared" si="71"/>
        <v>40.200000000000003</v>
      </c>
      <c r="M581">
        <f t="shared" si="72"/>
        <v>50.8</v>
      </c>
      <c r="N581">
        <f t="shared" si="73"/>
        <v>-10.599999999999994</v>
      </c>
      <c r="O581" t="str">
        <f t="shared" si="74"/>
        <v>CO06_2018</v>
      </c>
      <c r="P581" t="str">
        <f t="shared" si="70"/>
        <v>06</v>
      </c>
      <c r="Q581">
        <f t="shared" si="75"/>
        <v>2018</v>
      </c>
      <c r="R581" t="str">
        <f t="shared" si="76"/>
        <v/>
      </c>
    </row>
    <row r="582" spans="1:18" x14ac:dyDescent="0.3">
      <c r="A582" t="s">
        <v>2137</v>
      </c>
      <c r="B582">
        <v>2</v>
      </c>
      <c r="C582" t="s">
        <v>364</v>
      </c>
      <c r="D582">
        <v>506</v>
      </c>
      <c r="E582" t="s">
        <v>420</v>
      </c>
      <c r="F582" s="2">
        <v>43357</v>
      </c>
      <c r="G582">
        <v>47</v>
      </c>
      <c r="H582">
        <v>42</v>
      </c>
      <c r="I582" t="str">
        <f>IFERROR(VLOOKUP($C582,Sheet2!$A$2:$C$397,2,FALSE),"C")</f>
        <v>A</v>
      </c>
      <c r="J582">
        <f>IFERROR(VLOOKUP($C582,Sheet2!$A$2:$C$397,3,FALSE),0)</f>
        <v>0.4</v>
      </c>
      <c r="K582">
        <f>VLOOKUP($I582,Sheet2!$F$4:$G$16,2,FALSE)</f>
        <v>4</v>
      </c>
      <c r="L582">
        <f t="shared" si="71"/>
        <v>47.2</v>
      </c>
      <c r="M582">
        <f t="shared" si="72"/>
        <v>41.8</v>
      </c>
      <c r="N582">
        <f t="shared" si="73"/>
        <v>5.4000000000000057</v>
      </c>
      <c r="O582" t="str">
        <f t="shared" si="74"/>
        <v>ME02_2018</v>
      </c>
      <c r="P582" t="str">
        <f t="shared" si="70"/>
        <v>02</v>
      </c>
      <c r="Q582">
        <f t="shared" si="75"/>
        <v>2018</v>
      </c>
      <c r="R582" t="str">
        <f t="shared" si="76"/>
        <v/>
      </c>
    </row>
    <row r="583" spans="1:18" x14ac:dyDescent="0.3">
      <c r="A583" t="s">
        <v>2191</v>
      </c>
      <c r="B583">
        <v>1</v>
      </c>
      <c r="C583" t="s">
        <v>364</v>
      </c>
      <c r="D583">
        <v>500</v>
      </c>
      <c r="E583" t="s">
        <v>420</v>
      </c>
      <c r="F583" s="2">
        <v>43356</v>
      </c>
      <c r="G583">
        <v>50</v>
      </c>
      <c r="H583">
        <v>44</v>
      </c>
      <c r="I583" t="str">
        <f>IFERROR(VLOOKUP($C583,Sheet2!$A$2:$C$397,2,FALSE),"C")</f>
        <v>A</v>
      </c>
      <c r="J583">
        <f>IFERROR(VLOOKUP($C583,Sheet2!$A$2:$C$397,3,FALSE),0)</f>
        <v>0.4</v>
      </c>
      <c r="K583">
        <f>VLOOKUP($I583,Sheet2!$F$4:$G$16,2,FALSE)</f>
        <v>4</v>
      </c>
      <c r="L583">
        <f t="shared" si="71"/>
        <v>50.2</v>
      </c>
      <c r="M583">
        <f t="shared" si="72"/>
        <v>43.8</v>
      </c>
      <c r="N583">
        <f t="shared" si="73"/>
        <v>6.4000000000000057</v>
      </c>
      <c r="O583" t="str">
        <f t="shared" si="74"/>
        <v>WI01_2018</v>
      </c>
      <c r="P583" t="str">
        <f t="shared" si="70"/>
        <v>01</v>
      </c>
      <c r="Q583">
        <f t="shared" si="75"/>
        <v>2018</v>
      </c>
      <c r="R583" t="str">
        <f t="shared" si="76"/>
        <v/>
      </c>
    </row>
    <row r="584" spans="1:18" x14ac:dyDescent="0.3">
      <c r="A584" t="s">
        <v>2163</v>
      </c>
      <c r="B584">
        <v>1</v>
      </c>
      <c r="C584" t="s">
        <v>366</v>
      </c>
      <c r="D584">
        <v>701</v>
      </c>
      <c r="E584" t="s">
        <v>420</v>
      </c>
      <c r="F584" s="2">
        <v>43354</v>
      </c>
      <c r="G584">
        <v>48</v>
      </c>
      <c r="H584">
        <v>34</v>
      </c>
      <c r="I584" t="str">
        <f>IFERROR(VLOOKUP($C584,Sheet2!$A$2:$C$397,2,FALSE),"C")</f>
        <v>A</v>
      </c>
      <c r="J584">
        <f>IFERROR(VLOOKUP($C584,Sheet2!$A$2:$C$397,3,FALSE),0)</f>
        <v>-1.5</v>
      </c>
      <c r="K584">
        <f>VLOOKUP($I584,Sheet2!$F$4:$G$16,2,FALSE)</f>
        <v>4</v>
      </c>
      <c r="L584">
        <f t="shared" si="71"/>
        <v>47.25</v>
      </c>
      <c r="M584">
        <f t="shared" si="72"/>
        <v>34.75</v>
      </c>
      <c r="N584">
        <f t="shared" si="73"/>
        <v>12.5</v>
      </c>
      <c r="O584" t="str">
        <f t="shared" si="74"/>
        <v>ND01_2018</v>
      </c>
      <c r="P584" t="str">
        <f t="shared" si="70"/>
        <v>01</v>
      </c>
      <c r="Q584">
        <f t="shared" si="75"/>
        <v>2018</v>
      </c>
      <c r="R584" t="str">
        <f t="shared" si="76"/>
        <v/>
      </c>
    </row>
    <row r="585" spans="1:18" x14ac:dyDescent="0.3">
      <c r="A585" t="s">
        <v>2134</v>
      </c>
      <c r="B585">
        <v>19</v>
      </c>
      <c r="C585" t="s">
        <v>354</v>
      </c>
      <c r="D585">
        <v>327</v>
      </c>
      <c r="E585" t="s">
        <v>420</v>
      </c>
      <c r="F585" s="2">
        <v>43353</v>
      </c>
      <c r="G585">
        <v>45</v>
      </c>
      <c r="H585">
        <v>48</v>
      </c>
      <c r="I585" t="str">
        <f>IFERROR(VLOOKUP($C585,Sheet2!$A$2:$C$397,2,FALSE),"C")</f>
        <v>A+</v>
      </c>
      <c r="J585">
        <f>IFERROR(VLOOKUP($C585,Sheet2!$A$2:$C$397,3,FALSE),0)</f>
        <v>0.2</v>
      </c>
      <c r="K585">
        <f>VLOOKUP($I585,Sheet2!$F$4:$G$16,2,FALSE)</f>
        <v>4</v>
      </c>
      <c r="L585">
        <f t="shared" si="71"/>
        <v>45.1</v>
      </c>
      <c r="M585">
        <f t="shared" si="72"/>
        <v>47.9</v>
      </c>
      <c r="N585">
        <f t="shared" si="73"/>
        <v>-2.7999999999999972</v>
      </c>
      <c r="O585" t="str">
        <f t="shared" si="74"/>
        <v>NY19_2018</v>
      </c>
      <c r="P585" t="str">
        <f t="shared" si="70"/>
        <v>19</v>
      </c>
      <c r="Q585">
        <f t="shared" si="75"/>
        <v>2018</v>
      </c>
      <c r="R585" t="str">
        <f t="shared" si="76"/>
        <v/>
      </c>
    </row>
    <row r="586" spans="1:18" x14ac:dyDescent="0.3">
      <c r="A586" t="s">
        <v>2180</v>
      </c>
      <c r="B586">
        <v>2</v>
      </c>
      <c r="C586" t="s">
        <v>358</v>
      </c>
      <c r="D586">
        <v>538</v>
      </c>
      <c r="E586" t="s">
        <v>420</v>
      </c>
      <c r="F586" s="2">
        <v>43351</v>
      </c>
      <c r="G586">
        <v>43</v>
      </c>
      <c r="H586">
        <v>44</v>
      </c>
      <c r="I586" t="str">
        <f>IFERROR(VLOOKUP($C586,Sheet2!$A$2:$C$397,2,FALSE),"C")</f>
        <v>A</v>
      </c>
      <c r="J586">
        <f>IFERROR(VLOOKUP($C586,Sheet2!$A$2:$C$397,3,FALSE),0)</f>
        <v>0.2</v>
      </c>
      <c r="K586">
        <f>VLOOKUP($I586,Sheet2!$F$4:$G$16,2,FALSE)</f>
        <v>4</v>
      </c>
      <c r="L586">
        <f t="shared" si="71"/>
        <v>43.1</v>
      </c>
      <c r="M586">
        <f t="shared" si="72"/>
        <v>43.9</v>
      </c>
      <c r="N586">
        <f t="shared" si="73"/>
        <v>-0.79999999999999716</v>
      </c>
      <c r="O586" t="str">
        <f t="shared" si="74"/>
        <v>NC02_2018</v>
      </c>
      <c r="P586" t="str">
        <f t="shared" si="70"/>
        <v>02</v>
      </c>
      <c r="Q586">
        <f t="shared" si="75"/>
        <v>2018</v>
      </c>
      <c r="R586" t="str">
        <f t="shared" si="76"/>
        <v/>
      </c>
    </row>
    <row r="587" spans="1:18" x14ac:dyDescent="0.3">
      <c r="A587" t="s">
        <v>2141</v>
      </c>
      <c r="B587">
        <v>26</v>
      </c>
      <c r="C587" t="s">
        <v>364</v>
      </c>
      <c r="D587">
        <v>509</v>
      </c>
      <c r="E587" t="s">
        <v>420</v>
      </c>
      <c r="F587" s="2">
        <v>43360</v>
      </c>
      <c r="G587">
        <v>47.25</v>
      </c>
      <c r="H587">
        <v>43.75</v>
      </c>
      <c r="I587" t="str">
        <f>IFERROR(VLOOKUP($C587,Sheet2!$A$2:$C$397,2,FALSE),"C")</f>
        <v>A</v>
      </c>
      <c r="J587">
        <f>IFERROR(VLOOKUP($C587,Sheet2!$A$2:$C$397,3,FALSE),0)</f>
        <v>0.4</v>
      </c>
      <c r="K587">
        <f>VLOOKUP($I587,Sheet2!$F$4:$G$16,2,FALSE)</f>
        <v>4</v>
      </c>
      <c r="L587">
        <f t="shared" si="71"/>
        <v>47.45</v>
      </c>
      <c r="M587">
        <f t="shared" si="72"/>
        <v>43.55</v>
      </c>
      <c r="N587">
        <f t="shared" si="73"/>
        <v>3.9000000000000057</v>
      </c>
      <c r="O587" t="str">
        <f t="shared" si="74"/>
        <v>FL26_2018</v>
      </c>
      <c r="P587" t="str">
        <f t="shared" si="70"/>
        <v>26</v>
      </c>
      <c r="Q587">
        <f t="shared" si="75"/>
        <v>2018</v>
      </c>
      <c r="R587" t="str">
        <f t="shared" si="76"/>
        <v/>
      </c>
    </row>
    <row r="588" spans="1:18" x14ac:dyDescent="0.3">
      <c r="A588" t="s">
        <v>2192</v>
      </c>
      <c r="B588">
        <v>2</v>
      </c>
      <c r="C588" t="s">
        <v>364</v>
      </c>
      <c r="D588">
        <v>500</v>
      </c>
      <c r="E588" t="s">
        <v>420</v>
      </c>
      <c r="F588" s="2">
        <v>43358</v>
      </c>
      <c r="G588">
        <v>44</v>
      </c>
      <c r="H588">
        <v>45</v>
      </c>
      <c r="I588" t="str">
        <f>IFERROR(VLOOKUP($C588,Sheet2!$A$2:$C$397,2,FALSE),"C")</f>
        <v>A</v>
      </c>
      <c r="J588">
        <f>IFERROR(VLOOKUP($C588,Sheet2!$A$2:$C$397,3,FALSE),0)</f>
        <v>0.4</v>
      </c>
      <c r="K588">
        <f>VLOOKUP($I588,Sheet2!$F$4:$G$16,2,FALSE)</f>
        <v>4</v>
      </c>
      <c r="L588">
        <f t="shared" si="71"/>
        <v>44.2</v>
      </c>
      <c r="M588">
        <f t="shared" si="72"/>
        <v>44.8</v>
      </c>
      <c r="N588">
        <f t="shared" si="73"/>
        <v>-0.59999999999999432</v>
      </c>
      <c r="O588" t="str">
        <f t="shared" si="74"/>
        <v>KS02_2018</v>
      </c>
      <c r="P588" t="str">
        <f t="shared" si="70"/>
        <v>02</v>
      </c>
      <c r="Q588">
        <f t="shared" si="75"/>
        <v>2018</v>
      </c>
      <c r="R588" t="str">
        <f t="shared" si="76"/>
        <v/>
      </c>
    </row>
    <row r="589" spans="1:18" x14ac:dyDescent="0.3">
      <c r="A589" t="s">
        <v>2169</v>
      </c>
      <c r="B589">
        <v>7</v>
      </c>
      <c r="C589" t="s">
        <v>354</v>
      </c>
      <c r="D589">
        <v>299</v>
      </c>
      <c r="E589" t="s">
        <v>420</v>
      </c>
      <c r="F589" s="2">
        <v>43352</v>
      </c>
      <c r="G589">
        <v>45</v>
      </c>
      <c r="H589">
        <v>47</v>
      </c>
      <c r="I589" t="str">
        <f>IFERROR(VLOOKUP($C589,Sheet2!$A$2:$C$397,2,FALSE),"C")</f>
        <v>A+</v>
      </c>
      <c r="J589">
        <f>IFERROR(VLOOKUP($C589,Sheet2!$A$2:$C$397,3,FALSE),0)</f>
        <v>0.2</v>
      </c>
      <c r="K589">
        <f>VLOOKUP($I589,Sheet2!$F$4:$G$16,2,FALSE)</f>
        <v>4</v>
      </c>
      <c r="L589">
        <f t="shared" si="71"/>
        <v>45.1</v>
      </c>
      <c r="M589">
        <f t="shared" si="72"/>
        <v>46.9</v>
      </c>
      <c r="N589">
        <f t="shared" si="73"/>
        <v>-1.7999999999999972</v>
      </c>
      <c r="O589" t="str">
        <f t="shared" si="74"/>
        <v>PA07_2018</v>
      </c>
      <c r="P589" t="str">
        <f t="shared" si="70"/>
        <v>07</v>
      </c>
      <c r="Q589">
        <f t="shared" si="75"/>
        <v>2018</v>
      </c>
      <c r="R589" t="str">
        <f t="shared" si="76"/>
        <v/>
      </c>
    </row>
    <row r="590" spans="1:18" x14ac:dyDescent="0.3">
      <c r="A590" t="s">
        <v>2188</v>
      </c>
      <c r="B590">
        <v>7</v>
      </c>
      <c r="C590" t="s">
        <v>364</v>
      </c>
      <c r="D590">
        <v>500</v>
      </c>
      <c r="E590" t="s">
        <v>420</v>
      </c>
      <c r="F590" s="2">
        <v>43361</v>
      </c>
      <c r="G590">
        <v>48</v>
      </c>
      <c r="H590">
        <v>45</v>
      </c>
      <c r="I590" t="str">
        <f>IFERROR(VLOOKUP($C590,Sheet2!$A$2:$C$397,2,FALSE),"C")</f>
        <v>A</v>
      </c>
      <c r="J590">
        <f>IFERROR(VLOOKUP($C590,Sheet2!$A$2:$C$397,3,FALSE),0)</f>
        <v>0.4</v>
      </c>
      <c r="K590">
        <f>VLOOKUP($I590,Sheet2!$F$4:$G$16,2,FALSE)</f>
        <v>4</v>
      </c>
      <c r="L590">
        <f t="shared" si="71"/>
        <v>48.2</v>
      </c>
      <c r="M590">
        <f t="shared" si="72"/>
        <v>44.8</v>
      </c>
      <c r="N590">
        <f t="shared" si="73"/>
        <v>3.4000000000000057</v>
      </c>
      <c r="O590" t="str">
        <f t="shared" si="74"/>
        <v>TX07_2018</v>
      </c>
      <c r="P590" t="str">
        <f t="shared" si="70"/>
        <v>07</v>
      </c>
      <c r="Q590">
        <f t="shared" si="75"/>
        <v>2018</v>
      </c>
      <c r="R590" t="str">
        <f t="shared" si="76"/>
        <v/>
      </c>
    </row>
    <row r="591" spans="1:18" x14ac:dyDescent="0.3">
      <c r="A591" t="s">
        <v>2178</v>
      </c>
      <c r="B591">
        <v>2</v>
      </c>
      <c r="C591" t="s">
        <v>364</v>
      </c>
      <c r="D591">
        <v>503</v>
      </c>
      <c r="E591" t="s">
        <v>420</v>
      </c>
      <c r="F591" s="2">
        <v>43361</v>
      </c>
      <c r="G591">
        <v>45</v>
      </c>
      <c r="H591">
        <v>46</v>
      </c>
      <c r="I591" t="str">
        <f>IFERROR(VLOOKUP($C591,Sheet2!$A$2:$C$397,2,FALSE),"C")</f>
        <v>A</v>
      </c>
      <c r="J591">
        <f>IFERROR(VLOOKUP($C591,Sheet2!$A$2:$C$397,3,FALSE),0)</f>
        <v>0.4</v>
      </c>
      <c r="K591">
        <f>VLOOKUP($I591,Sheet2!$F$4:$G$16,2,FALSE)</f>
        <v>4</v>
      </c>
      <c r="L591">
        <f t="shared" si="71"/>
        <v>45.2</v>
      </c>
      <c r="M591">
        <f t="shared" si="72"/>
        <v>45.8</v>
      </c>
      <c r="N591">
        <f t="shared" si="73"/>
        <v>-0.59999999999999432</v>
      </c>
      <c r="O591" t="str">
        <f t="shared" si="74"/>
        <v>NM02_2018</v>
      </c>
      <c r="P591" t="str">
        <f t="shared" si="70"/>
        <v>02</v>
      </c>
      <c r="Q591">
        <f t="shared" si="75"/>
        <v>2018</v>
      </c>
      <c r="R591" t="str">
        <f t="shared" si="76"/>
        <v/>
      </c>
    </row>
    <row r="592" spans="1:18" x14ac:dyDescent="0.3">
      <c r="A592" t="s">
        <v>2143</v>
      </c>
      <c r="B592">
        <v>25</v>
      </c>
      <c r="C592" t="s">
        <v>364</v>
      </c>
      <c r="D592">
        <v>500</v>
      </c>
      <c r="E592" t="s">
        <v>420</v>
      </c>
      <c r="F592" s="2">
        <v>43362</v>
      </c>
      <c r="G592">
        <v>47</v>
      </c>
      <c r="H592">
        <v>45</v>
      </c>
      <c r="I592" t="str">
        <f>IFERROR(VLOOKUP($C592,Sheet2!$A$2:$C$397,2,FALSE),"C")</f>
        <v>A</v>
      </c>
      <c r="J592">
        <f>IFERROR(VLOOKUP($C592,Sheet2!$A$2:$C$397,3,FALSE),0)</f>
        <v>0.4</v>
      </c>
      <c r="K592">
        <f>VLOOKUP($I592,Sheet2!$F$4:$G$16,2,FALSE)</f>
        <v>4</v>
      </c>
      <c r="L592">
        <f t="shared" si="71"/>
        <v>47.2</v>
      </c>
      <c r="M592">
        <f t="shared" si="72"/>
        <v>44.8</v>
      </c>
      <c r="N592">
        <f t="shared" si="73"/>
        <v>2.4000000000000057</v>
      </c>
      <c r="O592" t="str">
        <f t="shared" si="74"/>
        <v>CA25_2018</v>
      </c>
      <c r="P592" t="str">
        <f t="shared" si="70"/>
        <v>25</v>
      </c>
      <c r="Q592">
        <f t="shared" si="75"/>
        <v>2018</v>
      </c>
      <c r="R592" t="str">
        <f t="shared" si="76"/>
        <v/>
      </c>
    </row>
    <row r="593" spans="1:18" x14ac:dyDescent="0.3">
      <c r="A593" t="s">
        <v>2173</v>
      </c>
      <c r="B593">
        <v>3</v>
      </c>
      <c r="C593" t="s">
        <v>386</v>
      </c>
      <c r="D593">
        <v>274</v>
      </c>
      <c r="E593" t="s">
        <v>431</v>
      </c>
      <c r="F593" s="2">
        <v>43358</v>
      </c>
      <c r="G593">
        <v>31</v>
      </c>
      <c r="H593">
        <v>36</v>
      </c>
      <c r="I593" t="str">
        <f>IFERROR(VLOOKUP($C593,Sheet2!$A$2:$C$397,2,FALSE),"C")</f>
        <v>B+</v>
      </c>
      <c r="J593">
        <f>IFERROR(VLOOKUP($C593,Sheet2!$A$2:$C$397,3,FALSE),0)</f>
        <v>-0.6</v>
      </c>
      <c r="K593">
        <f>VLOOKUP($I593,Sheet2!$F$4:$G$16,2,FALSE)</f>
        <v>3.3</v>
      </c>
      <c r="L593">
        <f t="shared" si="71"/>
        <v>30.7</v>
      </c>
      <c r="M593">
        <f t="shared" si="72"/>
        <v>36.299999999999997</v>
      </c>
      <c r="N593">
        <f t="shared" si="73"/>
        <v>-5.5999999999999979</v>
      </c>
      <c r="O593" t="str">
        <f t="shared" si="74"/>
        <v>WV03_2018</v>
      </c>
      <c r="P593" t="str">
        <f t="shared" si="70"/>
        <v>03</v>
      </c>
      <c r="Q593">
        <f t="shared" si="75"/>
        <v>2018</v>
      </c>
      <c r="R593" t="str">
        <f t="shared" si="76"/>
        <v/>
      </c>
    </row>
    <row r="594" spans="1:18" x14ac:dyDescent="0.3">
      <c r="A594" t="s">
        <v>2173</v>
      </c>
      <c r="B594">
        <v>2</v>
      </c>
      <c r="C594" t="s">
        <v>386</v>
      </c>
      <c r="D594">
        <v>277</v>
      </c>
      <c r="E594" t="s">
        <v>431</v>
      </c>
      <c r="F594" s="2">
        <v>43358</v>
      </c>
      <c r="G594">
        <v>32</v>
      </c>
      <c r="H594">
        <v>24</v>
      </c>
      <c r="I594" t="str">
        <f>IFERROR(VLOOKUP($C594,Sheet2!$A$2:$C$397,2,FALSE),"C")</f>
        <v>B+</v>
      </c>
      <c r="J594">
        <f>IFERROR(VLOOKUP($C594,Sheet2!$A$2:$C$397,3,FALSE),0)</f>
        <v>-0.6</v>
      </c>
      <c r="K594">
        <f>VLOOKUP($I594,Sheet2!$F$4:$G$16,2,FALSE)</f>
        <v>3.3</v>
      </c>
      <c r="L594">
        <f t="shared" si="71"/>
        <v>31.7</v>
      </c>
      <c r="M594">
        <f t="shared" si="72"/>
        <v>24.3</v>
      </c>
      <c r="N594">
        <f t="shared" si="73"/>
        <v>7.3999999999999986</v>
      </c>
      <c r="O594" t="str">
        <f t="shared" si="74"/>
        <v>WV02_2018</v>
      </c>
      <c r="P594" t="str">
        <f t="shared" si="70"/>
        <v>02</v>
      </c>
      <c r="Q594">
        <f t="shared" si="75"/>
        <v>2018</v>
      </c>
      <c r="R594" t="str">
        <f t="shared" si="76"/>
        <v/>
      </c>
    </row>
    <row r="595" spans="1:18" x14ac:dyDescent="0.3">
      <c r="A595" t="s">
        <v>2173</v>
      </c>
      <c r="B595">
        <v>1</v>
      </c>
      <c r="C595" t="s">
        <v>386</v>
      </c>
      <c r="D595">
        <v>275</v>
      </c>
      <c r="E595" t="s">
        <v>431</v>
      </c>
      <c r="F595" s="2">
        <v>43358</v>
      </c>
      <c r="G595">
        <v>43</v>
      </c>
      <c r="H595">
        <v>14</v>
      </c>
      <c r="I595" t="str">
        <f>IFERROR(VLOOKUP($C595,Sheet2!$A$2:$C$397,2,FALSE),"C")</f>
        <v>B+</v>
      </c>
      <c r="J595">
        <f>IFERROR(VLOOKUP($C595,Sheet2!$A$2:$C$397,3,FALSE),0)</f>
        <v>-0.6</v>
      </c>
      <c r="K595">
        <f>VLOOKUP($I595,Sheet2!$F$4:$G$16,2,FALSE)</f>
        <v>3.3</v>
      </c>
      <c r="L595">
        <f t="shared" si="71"/>
        <v>42.7</v>
      </c>
      <c r="M595">
        <f t="shared" si="72"/>
        <v>14.3</v>
      </c>
      <c r="N595">
        <f t="shared" si="73"/>
        <v>28.400000000000002</v>
      </c>
      <c r="O595" t="str">
        <f t="shared" si="74"/>
        <v>WV01_2018</v>
      </c>
      <c r="P595" t="str">
        <f t="shared" si="70"/>
        <v>01</v>
      </c>
      <c r="Q595">
        <f t="shared" si="75"/>
        <v>2018</v>
      </c>
      <c r="R595" t="str">
        <f t="shared" si="76"/>
        <v/>
      </c>
    </row>
    <row r="596" spans="1:18" x14ac:dyDescent="0.3">
      <c r="A596" t="s">
        <v>2178</v>
      </c>
      <c r="B596">
        <v>2</v>
      </c>
      <c r="C596" t="s">
        <v>368</v>
      </c>
      <c r="D596">
        <v>405</v>
      </c>
      <c r="E596" t="s">
        <v>420</v>
      </c>
      <c r="F596" s="2">
        <v>43356</v>
      </c>
      <c r="G596">
        <v>48</v>
      </c>
      <c r="H596">
        <v>41</v>
      </c>
      <c r="I596" t="str">
        <f>IFERROR(VLOOKUP($C596,Sheet2!$A$2:$C$397,2,FALSE),"C")</f>
        <v>A</v>
      </c>
      <c r="J596">
        <v>0.4</v>
      </c>
      <c r="K596">
        <f>VLOOKUP($I596,Sheet2!$F$4:$G$16,2,FALSE)</f>
        <v>4</v>
      </c>
      <c r="L596">
        <f t="shared" si="71"/>
        <v>48.2</v>
      </c>
      <c r="M596">
        <f t="shared" si="72"/>
        <v>40.799999999999997</v>
      </c>
      <c r="N596">
        <f t="shared" si="73"/>
        <v>7.4000000000000057</v>
      </c>
      <c r="O596" t="str">
        <f t="shared" si="74"/>
        <v>NM02_2018</v>
      </c>
      <c r="P596" t="str">
        <f t="shared" si="70"/>
        <v>02</v>
      </c>
      <c r="Q596">
        <f t="shared" si="75"/>
        <v>2018</v>
      </c>
      <c r="R596" t="str">
        <f t="shared" si="76"/>
        <v/>
      </c>
    </row>
    <row r="597" spans="1:18" x14ac:dyDescent="0.3">
      <c r="A597" t="s">
        <v>2178</v>
      </c>
      <c r="B597">
        <v>1</v>
      </c>
      <c r="C597" t="s">
        <v>368</v>
      </c>
      <c r="D597">
        <v>410</v>
      </c>
      <c r="E597" t="s">
        <v>420</v>
      </c>
      <c r="F597" s="2">
        <v>43356</v>
      </c>
      <c r="G597">
        <v>41</v>
      </c>
      <c r="H597">
        <v>49</v>
      </c>
      <c r="I597" t="str">
        <f>IFERROR(VLOOKUP($C597,Sheet2!$A$2:$C$397,2,FALSE),"C")</f>
        <v>A</v>
      </c>
      <c r="J597">
        <f>IFERROR(VLOOKUP($C597,Sheet2!$A$2:$C$397,3,FALSE),0)</f>
        <v>0.1</v>
      </c>
      <c r="K597">
        <f>VLOOKUP($I597,Sheet2!$F$4:$G$16,2,FALSE)</f>
        <v>4</v>
      </c>
      <c r="L597">
        <f t="shared" si="71"/>
        <v>41.05</v>
      </c>
      <c r="M597">
        <f t="shared" si="72"/>
        <v>48.95</v>
      </c>
      <c r="N597">
        <f t="shared" si="73"/>
        <v>-7.9000000000000057</v>
      </c>
      <c r="O597" t="str">
        <f t="shared" si="74"/>
        <v>NM01_2018</v>
      </c>
      <c r="P597" t="str">
        <f t="shared" si="70"/>
        <v>01</v>
      </c>
      <c r="Q597">
        <f t="shared" si="75"/>
        <v>2018</v>
      </c>
      <c r="R597" t="str">
        <f t="shared" si="76"/>
        <v/>
      </c>
    </row>
    <row r="598" spans="1:18" x14ac:dyDescent="0.3">
      <c r="A598" t="s">
        <v>2136</v>
      </c>
      <c r="B598">
        <v>1</v>
      </c>
      <c r="C598" t="s">
        <v>364</v>
      </c>
      <c r="D598">
        <v>498</v>
      </c>
      <c r="E598" t="s">
        <v>420</v>
      </c>
      <c r="F598" s="2">
        <v>43363</v>
      </c>
      <c r="G598">
        <v>37</v>
      </c>
      <c r="H598">
        <v>51</v>
      </c>
      <c r="I598" t="str">
        <f>IFERROR(VLOOKUP($C598,Sheet2!$A$2:$C$397,2,FALSE),"C")</f>
        <v>A</v>
      </c>
      <c r="J598">
        <f>IFERROR(VLOOKUP($C598,Sheet2!$A$2:$C$397,3,FALSE),0)</f>
        <v>0.4</v>
      </c>
      <c r="K598">
        <f>VLOOKUP($I598,Sheet2!$F$4:$G$16,2,FALSE)</f>
        <v>4</v>
      </c>
      <c r="L598">
        <f t="shared" si="71"/>
        <v>37.200000000000003</v>
      </c>
      <c r="M598">
        <f t="shared" si="72"/>
        <v>50.8</v>
      </c>
      <c r="N598">
        <f t="shared" si="73"/>
        <v>-13.599999999999994</v>
      </c>
      <c r="O598" t="str">
        <f t="shared" si="74"/>
        <v>IA01_2018</v>
      </c>
      <c r="P598" t="str">
        <f t="shared" si="70"/>
        <v>01</v>
      </c>
      <c r="Q598">
        <f t="shared" si="75"/>
        <v>2018</v>
      </c>
      <c r="R598" t="str">
        <f t="shared" si="76"/>
        <v/>
      </c>
    </row>
    <row r="599" spans="1:18" x14ac:dyDescent="0.3">
      <c r="A599" t="s">
        <v>2143</v>
      </c>
      <c r="B599">
        <v>39</v>
      </c>
      <c r="C599" t="s">
        <v>354</v>
      </c>
      <c r="D599">
        <v>300</v>
      </c>
      <c r="E599" t="s">
        <v>420</v>
      </c>
      <c r="F599" s="2">
        <v>43359</v>
      </c>
      <c r="G599">
        <v>51</v>
      </c>
      <c r="H599">
        <v>41</v>
      </c>
      <c r="I599" t="str">
        <f>IFERROR(VLOOKUP($C599,Sheet2!$A$2:$C$397,2,FALSE),"C")</f>
        <v>A+</v>
      </c>
      <c r="J599">
        <f>IFERROR(VLOOKUP($C599,Sheet2!$A$2:$C$397,3,FALSE),0)</f>
        <v>0.2</v>
      </c>
      <c r="K599">
        <f>VLOOKUP($I599,Sheet2!$F$4:$G$16,2,FALSE)</f>
        <v>4</v>
      </c>
      <c r="L599">
        <f t="shared" si="71"/>
        <v>51.1</v>
      </c>
      <c r="M599">
        <f t="shared" si="72"/>
        <v>40.9</v>
      </c>
      <c r="N599">
        <f t="shared" si="73"/>
        <v>10.200000000000003</v>
      </c>
      <c r="O599" t="str">
        <f t="shared" si="74"/>
        <v>CA39_2018</v>
      </c>
      <c r="P599" t="str">
        <f t="shared" si="70"/>
        <v>39</v>
      </c>
      <c r="Q599">
        <f t="shared" si="75"/>
        <v>2018</v>
      </c>
      <c r="R599" t="str">
        <f t="shared" si="76"/>
        <v/>
      </c>
    </row>
    <row r="600" spans="1:18" x14ac:dyDescent="0.3">
      <c r="A600" t="s">
        <v>2144</v>
      </c>
      <c r="B600">
        <v>2</v>
      </c>
      <c r="C600" t="s">
        <v>399</v>
      </c>
      <c r="D600">
        <v>535</v>
      </c>
      <c r="E600" t="s">
        <v>420</v>
      </c>
      <c r="F600" s="2">
        <v>43361</v>
      </c>
      <c r="G600">
        <v>32</v>
      </c>
      <c r="H600">
        <v>55</v>
      </c>
      <c r="I600" t="str">
        <f>IFERROR(VLOOKUP($C600,Sheet2!$A$2:$C$397,2,FALSE),"C")</f>
        <v>B+</v>
      </c>
      <c r="J600">
        <f>IFERROR(VLOOKUP($C600,Sheet2!$A$2:$C$397,3,FALSE),0)</f>
        <v>-1</v>
      </c>
      <c r="K600">
        <f>VLOOKUP($I600,Sheet2!$F$4:$G$16,2,FALSE)</f>
        <v>3.3</v>
      </c>
      <c r="L600">
        <f t="shared" si="71"/>
        <v>31.5</v>
      </c>
      <c r="M600">
        <f t="shared" si="72"/>
        <v>55.5</v>
      </c>
      <c r="N600">
        <f t="shared" si="73"/>
        <v>-24</v>
      </c>
      <c r="O600" t="str">
        <f t="shared" si="74"/>
        <v>NJ02_2018</v>
      </c>
      <c r="P600" t="str">
        <f t="shared" si="70"/>
        <v>02</v>
      </c>
      <c r="Q600">
        <f t="shared" si="75"/>
        <v>2018</v>
      </c>
      <c r="R600" t="str">
        <f t="shared" si="76"/>
        <v/>
      </c>
    </row>
    <row r="601" spans="1:18" x14ac:dyDescent="0.3">
      <c r="A601" t="s">
        <v>2144</v>
      </c>
      <c r="B601">
        <v>7</v>
      </c>
      <c r="C601" t="s">
        <v>354</v>
      </c>
      <c r="D601">
        <v>365</v>
      </c>
      <c r="E601" t="s">
        <v>420</v>
      </c>
      <c r="F601" s="2">
        <v>43360</v>
      </c>
      <c r="G601">
        <v>43</v>
      </c>
      <c r="H601">
        <v>46</v>
      </c>
      <c r="I601" t="str">
        <f>IFERROR(VLOOKUP($C601,Sheet2!$A$2:$C$397,2,FALSE),"C")</f>
        <v>A+</v>
      </c>
      <c r="J601">
        <f>IFERROR(VLOOKUP($C601,Sheet2!$A$2:$C$397,3,FALSE),0)</f>
        <v>0.2</v>
      </c>
      <c r="K601">
        <f>VLOOKUP($I601,Sheet2!$F$4:$G$16,2,FALSE)</f>
        <v>4</v>
      </c>
      <c r="L601">
        <f t="shared" si="71"/>
        <v>43.1</v>
      </c>
      <c r="M601">
        <f t="shared" si="72"/>
        <v>45.9</v>
      </c>
      <c r="N601">
        <f t="shared" si="73"/>
        <v>-2.7999999999999972</v>
      </c>
      <c r="O601" t="str">
        <f t="shared" si="74"/>
        <v>NJ07_2018</v>
      </c>
      <c r="P601" t="str">
        <f t="shared" si="70"/>
        <v>07</v>
      </c>
      <c r="Q601">
        <f t="shared" si="75"/>
        <v>2018</v>
      </c>
      <c r="R601" t="str">
        <f t="shared" si="76"/>
        <v/>
      </c>
    </row>
    <row r="602" spans="1:18" x14ac:dyDescent="0.3">
      <c r="A602" t="s">
        <v>2141</v>
      </c>
      <c r="B602">
        <v>6</v>
      </c>
      <c r="C602" t="s">
        <v>110</v>
      </c>
      <c r="D602">
        <v>981</v>
      </c>
      <c r="E602" t="s">
        <v>420</v>
      </c>
      <c r="F602" s="2">
        <v>43362</v>
      </c>
      <c r="G602">
        <v>48</v>
      </c>
      <c r="H602">
        <v>43</v>
      </c>
      <c r="I602" t="str">
        <f>IFERROR(VLOOKUP($C602,Sheet2!$A$2:$C$397,2,FALSE),"C")</f>
        <v>B-</v>
      </c>
      <c r="J602">
        <f>IFERROR(VLOOKUP($C602,Sheet2!$A$2:$C$397,3,FALSE),0)</f>
        <v>0.10057143</v>
      </c>
      <c r="K602">
        <f>VLOOKUP($I602,Sheet2!$F$4:$G$16,2,FALSE)</f>
        <v>2.7</v>
      </c>
      <c r="L602">
        <f t="shared" si="71"/>
        <v>48.050285715000001</v>
      </c>
      <c r="M602">
        <f t="shared" si="72"/>
        <v>42.949714284999999</v>
      </c>
      <c r="N602">
        <f t="shared" si="73"/>
        <v>5.1005714300000022</v>
      </c>
      <c r="O602" t="str">
        <f t="shared" si="74"/>
        <v>FL06_2018</v>
      </c>
      <c r="P602" t="str">
        <f t="shared" si="70"/>
        <v>06</v>
      </c>
      <c r="Q602">
        <f t="shared" si="75"/>
        <v>2018</v>
      </c>
      <c r="R602" t="str">
        <f t="shared" si="76"/>
        <v/>
      </c>
    </row>
    <row r="603" spans="1:18" x14ac:dyDescent="0.3">
      <c r="A603" t="s">
        <v>2188</v>
      </c>
      <c r="B603">
        <v>32</v>
      </c>
      <c r="C603" t="s">
        <v>364</v>
      </c>
      <c r="D603">
        <v>500</v>
      </c>
      <c r="E603" t="s">
        <v>420</v>
      </c>
      <c r="F603" s="2">
        <v>43367</v>
      </c>
      <c r="G603">
        <v>48</v>
      </c>
      <c r="H603">
        <v>47</v>
      </c>
      <c r="I603" t="str">
        <f>IFERROR(VLOOKUP($C603,Sheet2!$A$2:$C$397,2,FALSE),"C")</f>
        <v>A</v>
      </c>
      <c r="J603">
        <f>IFERROR(VLOOKUP($C603,Sheet2!$A$2:$C$397,3,FALSE),0)</f>
        <v>0.4</v>
      </c>
      <c r="K603">
        <f>VLOOKUP($I603,Sheet2!$F$4:$G$16,2,FALSE)</f>
        <v>4</v>
      </c>
      <c r="L603">
        <f t="shared" si="71"/>
        <v>48.2</v>
      </c>
      <c r="M603">
        <f t="shared" si="72"/>
        <v>46.8</v>
      </c>
      <c r="N603">
        <f t="shared" si="73"/>
        <v>1.4000000000000057</v>
      </c>
      <c r="O603" t="str">
        <f t="shared" si="74"/>
        <v>TX32_2018</v>
      </c>
      <c r="P603" t="str">
        <f t="shared" si="70"/>
        <v>32</v>
      </c>
      <c r="Q603">
        <f t="shared" si="75"/>
        <v>2018</v>
      </c>
      <c r="R603" t="str">
        <f t="shared" si="76"/>
        <v/>
      </c>
    </row>
    <row r="604" spans="1:18" x14ac:dyDescent="0.3">
      <c r="A604" t="s">
        <v>2143</v>
      </c>
      <c r="B604">
        <v>49</v>
      </c>
      <c r="C604" t="s">
        <v>364</v>
      </c>
      <c r="D604">
        <v>507</v>
      </c>
      <c r="E604" t="s">
        <v>420</v>
      </c>
      <c r="F604" s="2">
        <v>43366</v>
      </c>
      <c r="G604">
        <v>41</v>
      </c>
      <c r="H604">
        <v>51</v>
      </c>
      <c r="I604" t="str">
        <f>IFERROR(VLOOKUP($C604,Sheet2!$A$2:$C$397,2,FALSE),"C")</f>
        <v>A</v>
      </c>
      <c r="J604">
        <f>IFERROR(VLOOKUP($C604,Sheet2!$A$2:$C$397,3,FALSE),0)</f>
        <v>0.4</v>
      </c>
      <c r="K604">
        <f>VLOOKUP($I604,Sheet2!$F$4:$G$16,2,FALSE)</f>
        <v>4</v>
      </c>
      <c r="L604">
        <f t="shared" si="71"/>
        <v>41.2</v>
      </c>
      <c r="M604">
        <f t="shared" si="72"/>
        <v>50.8</v>
      </c>
      <c r="N604">
        <f t="shared" si="73"/>
        <v>-9.5999999999999943</v>
      </c>
      <c r="O604" t="str">
        <f t="shared" si="74"/>
        <v>CA49_2018</v>
      </c>
      <c r="P604" t="str">
        <f t="shared" si="70"/>
        <v>49</v>
      </c>
      <c r="Q604">
        <f t="shared" si="75"/>
        <v>2018</v>
      </c>
      <c r="R604" t="str">
        <f t="shared" si="76"/>
        <v/>
      </c>
    </row>
    <row r="605" spans="1:18" x14ac:dyDescent="0.3">
      <c r="A605" t="s">
        <v>2192</v>
      </c>
      <c r="B605">
        <v>3</v>
      </c>
      <c r="C605" t="s">
        <v>364</v>
      </c>
      <c r="D605">
        <v>494</v>
      </c>
      <c r="E605" t="s">
        <v>420</v>
      </c>
      <c r="F605" s="2">
        <v>43366</v>
      </c>
      <c r="G605">
        <v>43</v>
      </c>
      <c r="H605">
        <v>51</v>
      </c>
      <c r="I605" t="str">
        <f>IFERROR(VLOOKUP($C605,Sheet2!$A$2:$C$397,2,FALSE),"C")</f>
        <v>A</v>
      </c>
      <c r="J605">
        <f>IFERROR(VLOOKUP($C605,Sheet2!$A$2:$C$397,3,FALSE),0)</f>
        <v>0.4</v>
      </c>
      <c r="K605">
        <f>VLOOKUP($I605,Sheet2!$F$4:$G$16,2,FALSE)</f>
        <v>4</v>
      </c>
      <c r="L605">
        <f t="shared" si="71"/>
        <v>43.2</v>
      </c>
      <c r="M605">
        <f t="shared" si="72"/>
        <v>50.8</v>
      </c>
      <c r="N605">
        <f t="shared" si="73"/>
        <v>-7.5999999999999943</v>
      </c>
      <c r="O605" t="str">
        <f t="shared" si="74"/>
        <v>KS03_2018</v>
      </c>
      <c r="P605" t="str">
        <f t="shared" si="70"/>
        <v>03</v>
      </c>
      <c r="Q605">
        <f t="shared" si="75"/>
        <v>2018</v>
      </c>
      <c r="R605" t="str">
        <f t="shared" si="76"/>
        <v/>
      </c>
    </row>
    <row r="606" spans="1:18" x14ac:dyDescent="0.3">
      <c r="A606" t="s">
        <v>2143</v>
      </c>
      <c r="B606">
        <v>16</v>
      </c>
      <c r="C606" t="s">
        <v>358</v>
      </c>
      <c r="D606">
        <v>515</v>
      </c>
      <c r="E606" t="s">
        <v>420</v>
      </c>
      <c r="F606" s="2">
        <v>43362</v>
      </c>
      <c r="G606">
        <v>40</v>
      </c>
      <c r="H606">
        <v>51</v>
      </c>
      <c r="I606" t="str">
        <f>IFERROR(VLOOKUP($C606,Sheet2!$A$2:$C$397,2,FALSE),"C")</f>
        <v>A</v>
      </c>
      <c r="J606">
        <f>IFERROR(VLOOKUP($C606,Sheet2!$A$2:$C$397,3,FALSE),0)</f>
        <v>0.2</v>
      </c>
      <c r="K606">
        <f>VLOOKUP($I606,Sheet2!$F$4:$G$16,2,FALSE)</f>
        <v>4</v>
      </c>
      <c r="L606">
        <f t="shared" si="71"/>
        <v>40.1</v>
      </c>
      <c r="M606">
        <f t="shared" si="72"/>
        <v>50.9</v>
      </c>
      <c r="N606">
        <f t="shared" si="73"/>
        <v>-10.799999999999997</v>
      </c>
      <c r="O606" t="str">
        <f t="shared" si="74"/>
        <v>CA16_2018</v>
      </c>
      <c r="P606" t="str">
        <f t="shared" si="70"/>
        <v>16</v>
      </c>
      <c r="Q606">
        <f t="shared" si="75"/>
        <v>2018</v>
      </c>
      <c r="R606" t="str">
        <f t="shared" si="76"/>
        <v/>
      </c>
    </row>
    <row r="607" spans="1:18" x14ac:dyDescent="0.3">
      <c r="A607" t="s">
        <v>2143</v>
      </c>
      <c r="B607">
        <v>45</v>
      </c>
      <c r="C607" t="s">
        <v>364</v>
      </c>
      <c r="D607">
        <v>518</v>
      </c>
      <c r="E607" t="s">
        <v>420</v>
      </c>
      <c r="F607" s="2">
        <v>43368</v>
      </c>
      <c r="G607">
        <v>43</v>
      </c>
      <c r="H607">
        <v>48</v>
      </c>
      <c r="I607" t="str">
        <f>IFERROR(VLOOKUP($C607,Sheet2!$A$2:$C$397,2,FALSE),"C")</f>
        <v>A</v>
      </c>
      <c r="J607">
        <f>IFERROR(VLOOKUP($C607,Sheet2!$A$2:$C$397,3,FALSE),0)</f>
        <v>0.4</v>
      </c>
      <c r="K607">
        <f>VLOOKUP($I607,Sheet2!$F$4:$G$16,2,FALSE)</f>
        <v>4</v>
      </c>
      <c r="L607">
        <f t="shared" si="71"/>
        <v>43.2</v>
      </c>
      <c r="M607">
        <f t="shared" si="72"/>
        <v>47.8</v>
      </c>
      <c r="N607">
        <f t="shared" si="73"/>
        <v>-4.5999999999999943</v>
      </c>
      <c r="O607" t="str">
        <f t="shared" si="74"/>
        <v>CA45_2018</v>
      </c>
      <c r="P607" t="str">
        <f t="shared" si="70"/>
        <v>45</v>
      </c>
      <c r="Q607">
        <f t="shared" si="75"/>
        <v>2018</v>
      </c>
      <c r="R607" t="str">
        <f t="shared" si="76"/>
        <v/>
      </c>
    </row>
    <row r="608" spans="1:18" x14ac:dyDescent="0.3">
      <c r="A608" t="s">
        <v>2169</v>
      </c>
      <c r="B608">
        <v>7</v>
      </c>
      <c r="C608" t="s">
        <v>364</v>
      </c>
      <c r="D608">
        <v>539</v>
      </c>
      <c r="E608" t="s">
        <v>420</v>
      </c>
      <c r="F608" s="2">
        <v>43368</v>
      </c>
      <c r="G608">
        <v>42</v>
      </c>
      <c r="H608">
        <v>50</v>
      </c>
      <c r="I608" t="str">
        <f>IFERROR(VLOOKUP($C608,Sheet2!$A$2:$C$397,2,FALSE),"C")</f>
        <v>A</v>
      </c>
      <c r="J608">
        <f>IFERROR(VLOOKUP($C608,Sheet2!$A$2:$C$397,3,FALSE),0)</f>
        <v>0.4</v>
      </c>
      <c r="K608">
        <f>VLOOKUP($I608,Sheet2!$F$4:$G$16,2,FALSE)</f>
        <v>4</v>
      </c>
      <c r="L608">
        <f t="shared" si="71"/>
        <v>42.2</v>
      </c>
      <c r="M608">
        <f t="shared" si="72"/>
        <v>49.8</v>
      </c>
      <c r="N608">
        <f t="shared" si="73"/>
        <v>-7.5999999999999943</v>
      </c>
      <c r="O608" t="str">
        <f t="shared" si="74"/>
        <v>PA07_2018</v>
      </c>
      <c r="P608" t="str">
        <f t="shared" si="70"/>
        <v>07</v>
      </c>
      <c r="Q608">
        <f t="shared" si="75"/>
        <v>2018</v>
      </c>
      <c r="R608" t="str">
        <f t="shared" si="76"/>
        <v/>
      </c>
    </row>
    <row r="609" spans="1:18" x14ac:dyDescent="0.3">
      <c r="A609" t="s">
        <v>2144</v>
      </c>
      <c r="B609">
        <v>3</v>
      </c>
      <c r="C609" t="s">
        <v>364</v>
      </c>
      <c r="D609">
        <v>499</v>
      </c>
      <c r="E609" t="s">
        <v>420</v>
      </c>
      <c r="F609" s="2">
        <v>43369</v>
      </c>
      <c r="G609">
        <v>39</v>
      </c>
      <c r="H609">
        <v>49</v>
      </c>
      <c r="I609" t="str">
        <f>IFERROR(VLOOKUP($C609,Sheet2!$A$2:$C$397,2,FALSE),"C")</f>
        <v>A</v>
      </c>
      <c r="J609">
        <f>IFERROR(VLOOKUP($C609,Sheet2!$A$2:$C$397,3,FALSE),0)</f>
        <v>0.4</v>
      </c>
      <c r="K609">
        <f>VLOOKUP($I609,Sheet2!$F$4:$G$16,2,FALSE)</f>
        <v>4</v>
      </c>
      <c r="L609">
        <f t="shared" si="71"/>
        <v>39.200000000000003</v>
      </c>
      <c r="M609">
        <f t="shared" si="72"/>
        <v>48.8</v>
      </c>
      <c r="N609">
        <f t="shared" si="73"/>
        <v>-9.5999999999999943</v>
      </c>
      <c r="O609" t="str">
        <f t="shared" si="74"/>
        <v>NJ03_2018</v>
      </c>
      <c r="P609" t="str">
        <f t="shared" si="70"/>
        <v>03</v>
      </c>
      <c r="Q609">
        <f t="shared" si="75"/>
        <v>2018</v>
      </c>
      <c r="R609" t="str">
        <f t="shared" si="76"/>
        <v/>
      </c>
    </row>
    <row r="610" spans="1:18" x14ac:dyDescent="0.3">
      <c r="A610" t="s">
        <v>2154</v>
      </c>
      <c r="B610">
        <v>8</v>
      </c>
      <c r="C610" t="s">
        <v>364</v>
      </c>
      <c r="D610">
        <v>505</v>
      </c>
      <c r="E610" t="s">
        <v>420</v>
      </c>
      <c r="F610" s="2">
        <v>43369</v>
      </c>
      <c r="G610">
        <v>45</v>
      </c>
      <c r="H610">
        <v>46</v>
      </c>
      <c r="I610" t="str">
        <f>IFERROR(VLOOKUP($C610,Sheet2!$A$2:$C$397,2,FALSE),"C")</f>
        <v>A</v>
      </c>
      <c r="J610">
        <f>IFERROR(VLOOKUP($C610,Sheet2!$A$2:$C$397,3,FALSE),0)</f>
        <v>0.4</v>
      </c>
      <c r="K610">
        <f>VLOOKUP($I610,Sheet2!$F$4:$G$16,2,FALSE)</f>
        <v>4</v>
      </c>
      <c r="L610">
        <f t="shared" si="71"/>
        <v>45.2</v>
      </c>
      <c r="M610">
        <f t="shared" si="72"/>
        <v>45.8</v>
      </c>
      <c r="N610">
        <f t="shared" si="73"/>
        <v>-0.59999999999999432</v>
      </c>
      <c r="O610" t="str">
        <f t="shared" si="74"/>
        <v>WA08_2018</v>
      </c>
      <c r="P610" t="str">
        <f t="shared" si="70"/>
        <v>08</v>
      </c>
      <c r="Q610">
        <f t="shared" si="75"/>
        <v>2018</v>
      </c>
      <c r="R610" t="str">
        <f t="shared" si="76"/>
        <v/>
      </c>
    </row>
    <row r="611" spans="1:18" x14ac:dyDescent="0.3">
      <c r="A611" t="s">
        <v>2161</v>
      </c>
      <c r="B611">
        <v>2</v>
      </c>
      <c r="C611" t="s">
        <v>364</v>
      </c>
      <c r="D611">
        <v>512</v>
      </c>
      <c r="E611" t="s">
        <v>420</v>
      </c>
      <c r="F611" s="2">
        <v>43369</v>
      </c>
      <c r="G611">
        <v>51</v>
      </c>
      <c r="H611">
        <v>42</v>
      </c>
      <c r="I611" t="str">
        <f>IFERROR(VLOOKUP($C611,Sheet2!$A$2:$C$397,2,FALSE),"C")</f>
        <v>A</v>
      </c>
      <c r="J611">
        <f>IFERROR(VLOOKUP($C611,Sheet2!$A$2:$C$397,3,FALSE),0)</f>
        <v>0.4</v>
      </c>
      <c r="K611">
        <f>VLOOKUP($I611,Sheet2!$F$4:$G$16,2,FALSE)</f>
        <v>4</v>
      </c>
      <c r="L611">
        <f t="shared" si="71"/>
        <v>51.2</v>
      </c>
      <c r="M611">
        <f t="shared" si="72"/>
        <v>41.8</v>
      </c>
      <c r="N611">
        <f t="shared" si="73"/>
        <v>9.4000000000000057</v>
      </c>
      <c r="O611" t="str">
        <f t="shared" si="74"/>
        <v>NE02_2018</v>
      </c>
      <c r="P611" t="str">
        <f t="shared" si="70"/>
        <v>02</v>
      </c>
      <c r="Q611">
        <f t="shared" si="75"/>
        <v>2018</v>
      </c>
      <c r="R611" t="str">
        <f t="shared" si="76"/>
        <v/>
      </c>
    </row>
    <row r="612" spans="1:18" x14ac:dyDescent="0.3">
      <c r="A612" t="s">
        <v>2166</v>
      </c>
      <c r="B612">
        <v>7</v>
      </c>
      <c r="C612" t="s">
        <v>354</v>
      </c>
      <c r="D612">
        <v>329</v>
      </c>
      <c r="E612" t="s">
        <v>420</v>
      </c>
      <c r="F612" s="2">
        <v>43367</v>
      </c>
      <c r="G612">
        <v>47</v>
      </c>
      <c r="H612">
        <v>47</v>
      </c>
      <c r="I612" t="str">
        <f>IFERROR(VLOOKUP($C612,Sheet2!$A$2:$C$397,2,FALSE),"C")</f>
        <v>A+</v>
      </c>
      <c r="J612">
        <f>IFERROR(VLOOKUP($C612,Sheet2!$A$2:$C$397,3,FALSE),0)</f>
        <v>0.2</v>
      </c>
      <c r="K612">
        <f>VLOOKUP($I612,Sheet2!$F$4:$G$16,2,FALSE)</f>
        <v>4</v>
      </c>
      <c r="L612">
        <f t="shared" si="71"/>
        <v>47.1</v>
      </c>
      <c r="M612">
        <f t="shared" si="72"/>
        <v>46.9</v>
      </c>
      <c r="N612">
        <f t="shared" si="73"/>
        <v>0.20000000000000284</v>
      </c>
      <c r="O612" t="str">
        <f t="shared" si="74"/>
        <v>VA07_2018</v>
      </c>
      <c r="P612" t="str">
        <f t="shared" si="70"/>
        <v>07</v>
      </c>
      <c r="Q612">
        <f t="shared" si="75"/>
        <v>2018</v>
      </c>
      <c r="R612" t="str">
        <f t="shared" si="76"/>
        <v/>
      </c>
    </row>
    <row r="613" spans="1:18" x14ac:dyDescent="0.3">
      <c r="A613" t="s">
        <v>2146</v>
      </c>
      <c r="B613">
        <v>1</v>
      </c>
      <c r="C613" t="s">
        <v>225</v>
      </c>
      <c r="D613">
        <v>710</v>
      </c>
      <c r="E613" t="s">
        <v>420</v>
      </c>
      <c r="F613" s="2">
        <v>43365</v>
      </c>
      <c r="G613">
        <v>51</v>
      </c>
      <c r="H613">
        <v>42</v>
      </c>
      <c r="I613" t="str">
        <f>IFERROR(VLOOKUP($C613,Sheet2!$A$2:$C$397,2,FALSE),"C")</f>
        <v>C+</v>
      </c>
      <c r="J613">
        <f>IFERROR(VLOOKUP($C613,Sheet2!$A$2:$C$397,3,FALSE),0)</f>
        <v>-1.5</v>
      </c>
      <c r="K613">
        <f>VLOOKUP($I613,Sheet2!$F$4:$G$16,2,FALSE)</f>
        <v>2.2999999999999998</v>
      </c>
      <c r="L613">
        <f t="shared" si="71"/>
        <v>50.25</v>
      </c>
      <c r="M613">
        <f t="shared" si="72"/>
        <v>42.75</v>
      </c>
      <c r="N613">
        <f t="shared" si="73"/>
        <v>7.5</v>
      </c>
      <c r="O613" t="str">
        <f t="shared" si="74"/>
        <v>MT01_2018</v>
      </c>
      <c r="P613" t="str">
        <f t="shared" si="70"/>
        <v>01</v>
      </c>
      <c r="Q613">
        <f t="shared" si="75"/>
        <v>2018</v>
      </c>
      <c r="R613" t="str">
        <f t="shared" si="76"/>
        <v/>
      </c>
    </row>
    <row r="614" spans="1:18" x14ac:dyDescent="0.3">
      <c r="A614" t="s">
        <v>2174</v>
      </c>
      <c r="B614">
        <v>6</v>
      </c>
      <c r="C614" t="s">
        <v>2205</v>
      </c>
      <c r="D614">
        <v>600</v>
      </c>
      <c r="E614" t="s">
        <v>420</v>
      </c>
      <c r="F614" s="2">
        <v>43360</v>
      </c>
      <c r="G614">
        <v>47</v>
      </c>
      <c r="H614">
        <v>47</v>
      </c>
      <c r="I614" t="str">
        <f>IFERROR(VLOOKUP($C614,Sheet2!$A$2:$C$397,2,FALSE),"C")</f>
        <v>C</v>
      </c>
      <c r="J614">
        <f>IFERROR(VLOOKUP($C614,Sheet2!$A$2:$C$397,3,FALSE),0)</f>
        <v>0</v>
      </c>
      <c r="K614">
        <f>VLOOKUP($I614,Sheet2!$F$4:$G$16,2,FALSE)</f>
        <v>2</v>
      </c>
      <c r="L614">
        <f t="shared" si="71"/>
        <v>47</v>
      </c>
      <c r="M614">
        <f t="shared" si="72"/>
        <v>47</v>
      </c>
      <c r="N614">
        <f t="shared" si="73"/>
        <v>0</v>
      </c>
      <c r="O614" t="str">
        <f t="shared" si="74"/>
        <v>KY06_2018</v>
      </c>
      <c r="P614" t="str">
        <f t="shared" si="70"/>
        <v>06</v>
      </c>
      <c r="Q614">
        <f t="shared" si="75"/>
        <v>2018</v>
      </c>
      <c r="R614" t="str">
        <f t="shared" si="76"/>
        <v/>
      </c>
    </row>
    <row r="615" spans="1:18" x14ac:dyDescent="0.3">
      <c r="A615" t="s">
        <v>2166</v>
      </c>
      <c r="B615">
        <v>2</v>
      </c>
      <c r="C615" t="s">
        <v>364</v>
      </c>
      <c r="D615">
        <v>500</v>
      </c>
      <c r="E615" t="s">
        <v>420</v>
      </c>
      <c r="F615" s="2">
        <v>43374</v>
      </c>
      <c r="G615">
        <v>49</v>
      </c>
      <c r="H615">
        <v>41</v>
      </c>
      <c r="I615" t="str">
        <f>IFERROR(VLOOKUP($C615,Sheet2!$A$2:$C$397,2,FALSE),"C")</f>
        <v>A</v>
      </c>
      <c r="J615">
        <f>IFERROR(VLOOKUP($C615,Sheet2!$A$2:$C$397,3,FALSE),0)</f>
        <v>0.4</v>
      </c>
      <c r="K615">
        <f>VLOOKUP($I615,Sheet2!$F$4:$G$16,2,FALSE)</f>
        <v>4</v>
      </c>
      <c r="L615">
        <f t="shared" si="71"/>
        <v>49.2</v>
      </c>
      <c r="M615">
        <f t="shared" si="72"/>
        <v>40.799999999999997</v>
      </c>
      <c r="N615">
        <f t="shared" si="73"/>
        <v>8.4000000000000057</v>
      </c>
      <c r="O615" t="str">
        <f t="shared" si="74"/>
        <v>VA02_2018</v>
      </c>
      <c r="P615" t="str">
        <f t="shared" si="70"/>
        <v>02</v>
      </c>
      <c r="Q615">
        <f t="shared" si="75"/>
        <v>2018</v>
      </c>
      <c r="R615" t="str">
        <f t="shared" si="76"/>
        <v/>
      </c>
    </row>
    <row r="616" spans="1:18" x14ac:dyDescent="0.3">
      <c r="A616" t="s">
        <v>2135</v>
      </c>
      <c r="B616">
        <v>2</v>
      </c>
      <c r="C616" t="s">
        <v>364</v>
      </c>
      <c r="D616">
        <v>502</v>
      </c>
      <c r="E616" t="s">
        <v>420</v>
      </c>
      <c r="F616" s="2">
        <v>43374</v>
      </c>
      <c r="G616">
        <v>39</v>
      </c>
      <c r="H616">
        <v>50</v>
      </c>
      <c r="I616" t="str">
        <f>IFERROR(VLOOKUP($C616,Sheet2!$A$2:$C$397,2,FALSE),"C")</f>
        <v>A</v>
      </c>
      <c r="J616">
        <f>IFERROR(VLOOKUP($C616,Sheet2!$A$2:$C$397,3,FALSE),0)</f>
        <v>0.4</v>
      </c>
      <c r="K616">
        <f>VLOOKUP($I616,Sheet2!$F$4:$G$16,2,FALSE)</f>
        <v>4</v>
      </c>
      <c r="L616">
        <f t="shared" si="71"/>
        <v>39.200000000000003</v>
      </c>
      <c r="M616">
        <f t="shared" si="72"/>
        <v>49.8</v>
      </c>
      <c r="N616">
        <f t="shared" si="73"/>
        <v>-10.599999999999994</v>
      </c>
      <c r="O616" t="str">
        <f t="shared" si="74"/>
        <v>AZ02_2018</v>
      </c>
      <c r="P616" t="str">
        <f t="shared" si="70"/>
        <v>02</v>
      </c>
      <c r="Q616">
        <f t="shared" si="75"/>
        <v>2018</v>
      </c>
      <c r="R616" t="str">
        <f t="shared" si="76"/>
        <v/>
      </c>
    </row>
    <row r="617" spans="1:18" x14ac:dyDescent="0.3">
      <c r="A617" t="s">
        <v>2136</v>
      </c>
      <c r="B617">
        <v>3</v>
      </c>
      <c r="C617" t="s">
        <v>364</v>
      </c>
      <c r="D617">
        <v>502</v>
      </c>
      <c r="E617" t="s">
        <v>420</v>
      </c>
      <c r="F617" s="2">
        <v>43373</v>
      </c>
      <c r="G617">
        <v>43</v>
      </c>
      <c r="H617">
        <v>44</v>
      </c>
      <c r="I617" t="str">
        <f>IFERROR(VLOOKUP($C617,Sheet2!$A$2:$C$397,2,FALSE),"C")</f>
        <v>A</v>
      </c>
      <c r="J617">
        <f>IFERROR(VLOOKUP($C617,Sheet2!$A$2:$C$397,3,FALSE),0)</f>
        <v>0.4</v>
      </c>
      <c r="K617">
        <f>VLOOKUP($I617,Sheet2!$F$4:$G$16,2,FALSE)</f>
        <v>4</v>
      </c>
      <c r="L617">
        <f t="shared" si="71"/>
        <v>43.2</v>
      </c>
      <c r="M617">
        <f t="shared" si="72"/>
        <v>43.8</v>
      </c>
      <c r="N617">
        <f t="shared" si="73"/>
        <v>-0.59999999999999432</v>
      </c>
      <c r="O617" t="str">
        <f t="shared" si="74"/>
        <v>IA03_2018</v>
      </c>
      <c r="P617" t="str">
        <f t="shared" si="70"/>
        <v>03</v>
      </c>
      <c r="Q617">
        <f t="shared" si="75"/>
        <v>2018</v>
      </c>
      <c r="R617" t="str">
        <f t="shared" si="76"/>
        <v/>
      </c>
    </row>
    <row r="618" spans="1:18" x14ac:dyDescent="0.3">
      <c r="A618" t="s">
        <v>2143</v>
      </c>
      <c r="B618">
        <v>50</v>
      </c>
      <c r="C618" t="s">
        <v>364</v>
      </c>
      <c r="D618">
        <v>348</v>
      </c>
      <c r="E618" t="s">
        <v>420</v>
      </c>
      <c r="F618" s="2">
        <v>43369</v>
      </c>
      <c r="G618">
        <v>53</v>
      </c>
      <c r="H618">
        <v>38</v>
      </c>
      <c r="I618" t="str">
        <f>IFERROR(VLOOKUP($C618,Sheet2!$A$2:$C$397,2,FALSE),"C")</f>
        <v>A</v>
      </c>
      <c r="J618">
        <f>IFERROR(VLOOKUP($C618,Sheet2!$A$2:$C$397,3,FALSE),0)</f>
        <v>0.4</v>
      </c>
      <c r="K618">
        <f>VLOOKUP($I618,Sheet2!$F$4:$G$16,2,FALSE)</f>
        <v>4</v>
      </c>
      <c r="L618">
        <f t="shared" si="71"/>
        <v>53.2</v>
      </c>
      <c r="M618">
        <f t="shared" si="72"/>
        <v>37.799999999999997</v>
      </c>
      <c r="N618">
        <f t="shared" si="73"/>
        <v>15.400000000000006</v>
      </c>
      <c r="O618" t="str">
        <f t="shared" si="74"/>
        <v>CA50_2018</v>
      </c>
      <c r="P618" t="str">
        <f t="shared" si="70"/>
        <v>50</v>
      </c>
      <c r="Q618">
        <f t="shared" si="75"/>
        <v>2018</v>
      </c>
      <c r="R618" t="str">
        <f t="shared" si="76"/>
        <v/>
      </c>
    </row>
    <row r="619" spans="1:18" x14ac:dyDescent="0.3">
      <c r="A619" t="s">
        <v>2135</v>
      </c>
      <c r="B619">
        <v>4</v>
      </c>
      <c r="C619" t="s">
        <v>171</v>
      </c>
      <c r="D619">
        <v>370</v>
      </c>
      <c r="E619" t="s">
        <v>420</v>
      </c>
      <c r="F619" s="2">
        <v>43368</v>
      </c>
      <c r="G619">
        <v>57</v>
      </c>
      <c r="H619">
        <v>25</v>
      </c>
      <c r="I619" t="str">
        <f>IFERROR(VLOOKUP($C619,Sheet2!$A$2:$C$397,2,FALSE),"C")</f>
        <v>C+</v>
      </c>
      <c r="J619">
        <f>IFERROR(VLOOKUP($C619,Sheet2!$A$2:$C$397,3,FALSE),0)</f>
        <v>-0.16967742</v>
      </c>
      <c r="K619">
        <f>VLOOKUP($I619,Sheet2!$F$4:$G$16,2,FALSE)</f>
        <v>2.2999999999999998</v>
      </c>
      <c r="L619">
        <f t="shared" si="71"/>
        <v>56.91516129</v>
      </c>
      <c r="M619">
        <f t="shared" si="72"/>
        <v>25.08483871</v>
      </c>
      <c r="N619">
        <f t="shared" si="73"/>
        <v>31.830322580000001</v>
      </c>
      <c r="O619" t="str">
        <f t="shared" si="74"/>
        <v>AZ04_2018</v>
      </c>
      <c r="P619" t="str">
        <f t="shared" si="70"/>
        <v>04</v>
      </c>
      <c r="Q619">
        <f t="shared" si="75"/>
        <v>2018</v>
      </c>
      <c r="R619" t="str">
        <f t="shared" si="76"/>
        <v/>
      </c>
    </row>
    <row r="620" spans="1:18" x14ac:dyDescent="0.3">
      <c r="A620" t="s">
        <v>2143</v>
      </c>
      <c r="B620">
        <v>22</v>
      </c>
      <c r="C620" t="s">
        <v>358</v>
      </c>
      <c r="D620">
        <v>582</v>
      </c>
      <c r="E620" t="s">
        <v>420</v>
      </c>
      <c r="F620" s="2">
        <v>43368</v>
      </c>
      <c r="G620">
        <v>55</v>
      </c>
      <c r="H620">
        <v>41</v>
      </c>
      <c r="I620" t="str">
        <f>IFERROR(VLOOKUP($C620,Sheet2!$A$2:$C$397,2,FALSE),"C")</f>
        <v>A</v>
      </c>
      <c r="J620">
        <f>IFERROR(VLOOKUP($C620,Sheet2!$A$2:$C$397,3,FALSE),0)</f>
        <v>0.2</v>
      </c>
      <c r="K620">
        <f>VLOOKUP($I620,Sheet2!$F$4:$G$16,2,FALSE)</f>
        <v>4</v>
      </c>
      <c r="L620">
        <f t="shared" si="71"/>
        <v>55.1</v>
      </c>
      <c r="M620">
        <f t="shared" si="72"/>
        <v>40.9</v>
      </c>
      <c r="N620">
        <f t="shared" si="73"/>
        <v>14.200000000000003</v>
      </c>
      <c r="O620" t="str">
        <f t="shared" si="74"/>
        <v>CA22_2018</v>
      </c>
      <c r="P620" t="str">
        <f t="shared" si="70"/>
        <v>22</v>
      </c>
      <c r="Q620">
        <f t="shared" si="75"/>
        <v>2018</v>
      </c>
      <c r="R620" t="str">
        <f t="shared" si="76"/>
        <v/>
      </c>
    </row>
    <row r="621" spans="1:18" x14ac:dyDescent="0.3">
      <c r="A621" t="s">
        <v>2189</v>
      </c>
      <c r="B621">
        <v>1</v>
      </c>
      <c r="C621" t="s">
        <v>364</v>
      </c>
      <c r="D621">
        <v>503</v>
      </c>
      <c r="E621" t="s">
        <v>420</v>
      </c>
      <c r="F621" s="2">
        <v>43374</v>
      </c>
      <c r="G621">
        <v>50</v>
      </c>
      <c r="H621">
        <v>41</v>
      </c>
      <c r="I621" t="str">
        <f>IFERROR(VLOOKUP($C621,Sheet2!$A$2:$C$397,2,FALSE),"C")</f>
        <v>A</v>
      </c>
      <c r="J621">
        <f>IFERROR(VLOOKUP($C621,Sheet2!$A$2:$C$397,3,FALSE),0)</f>
        <v>0.4</v>
      </c>
      <c r="K621">
        <f>VLOOKUP($I621,Sheet2!$F$4:$G$16,2,FALSE)</f>
        <v>4</v>
      </c>
      <c r="L621">
        <f t="shared" si="71"/>
        <v>50.2</v>
      </c>
      <c r="M621">
        <f t="shared" si="72"/>
        <v>40.799999999999997</v>
      </c>
      <c r="N621">
        <f t="shared" si="73"/>
        <v>9.4000000000000057</v>
      </c>
      <c r="O621" t="str">
        <f t="shared" si="74"/>
        <v>OH01_2018</v>
      </c>
      <c r="P621" t="str">
        <f t="shared" si="70"/>
        <v>01</v>
      </c>
      <c r="Q621">
        <f t="shared" si="75"/>
        <v>2018</v>
      </c>
      <c r="R621" t="str">
        <f t="shared" si="76"/>
        <v/>
      </c>
    </row>
    <row r="622" spans="1:18" x14ac:dyDescent="0.3">
      <c r="A622" t="s">
        <v>2139</v>
      </c>
      <c r="B622">
        <v>2</v>
      </c>
      <c r="C622" t="s">
        <v>169</v>
      </c>
      <c r="D622">
        <v>400</v>
      </c>
      <c r="E622" t="s">
        <v>431</v>
      </c>
      <c r="F622" s="2">
        <v>43369</v>
      </c>
      <c r="G622">
        <v>27</v>
      </c>
      <c r="H622">
        <v>54</v>
      </c>
      <c r="I622" t="str">
        <f>IFERROR(VLOOKUP($C622,Sheet2!$A$2:$C$397,2,FALSE),"C")</f>
        <v>C+</v>
      </c>
      <c r="J622">
        <f>IFERROR(VLOOKUP($C622,Sheet2!$A$2:$C$397,3,FALSE),0)</f>
        <v>-0.22110092000000001</v>
      </c>
      <c r="K622">
        <f>VLOOKUP($I622,Sheet2!$F$4:$G$16,2,FALSE)</f>
        <v>2.2999999999999998</v>
      </c>
      <c r="L622">
        <f t="shared" si="71"/>
        <v>26.889449540000001</v>
      </c>
      <c r="M622">
        <f t="shared" si="72"/>
        <v>54.110550459999999</v>
      </c>
      <c r="N622">
        <f t="shared" si="73"/>
        <v>-27.221100919999998</v>
      </c>
      <c r="O622" t="str">
        <f t="shared" si="74"/>
        <v>NH02_2018</v>
      </c>
      <c r="P622" t="str">
        <f t="shared" si="70"/>
        <v>02</v>
      </c>
      <c r="Q622">
        <f t="shared" si="75"/>
        <v>2018</v>
      </c>
      <c r="R622" t="str">
        <f t="shared" si="76"/>
        <v/>
      </c>
    </row>
    <row r="623" spans="1:18" x14ac:dyDescent="0.3">
      <c r="A623" t="s">
        <v>2146</v>
      </c>
      <c r="B623">
        <v>1</v>
      </c>
      <c r="C623" t="s">
        <v>2206</v>
      </c>
      <c r="D623">
        <v>950</v>
      </c>
      <c r="E623" t="s">
        <v>420</v>
      </c>
      <c r="F623" s="2">
        <v>43359</v>
      </c>
      <c r="G623">
        <v>46</v>
      </c>
      <c r="H623">
        <v>45</v>
      </c>
      <c r="I623" t="str">
        <f>IFERROR(VLOOKUP($C623,Sheet2!$A$2:$C$397,2,FALSE),"C")</f>
        <v>C</v>
      </c>
      <c r="J623">
        <f>IFERROR(VLOOKUP($C623,Sheet2!$A$2:$C$397,3,FALSE),0)</f>
        <v>0</v>
      </c>
      <c r="K623">
        <f>VLOOKUP($I623,Sheet2!$F$4:$G$16,2,FALSE)</f>
        <v>2</v>
      </c>
      <c r="L623">
        <f t="shared" si="71"/>
        <v>46</v>
      </c>
      <c r="M623">
        <f t="shared" si="72"/>
        <v>45</v>
      </c>
      <c r="N623">
        <f t="shared" si="73"/>
        <v>1</v>
      </c>
      <c r="O623" t="str">
        <f t="shared" si="74"/>
        <v>MT01_2018</v>
      </c>
      <c r="P623" t="str">
        <f t="shared" si="70"/>
        <v>01</v>
      </c>
      <c r="Q623">
        <f t="shared" si="75"/>
        <v>2018</v>
      </c>
      <c r="R623" t="str">
        <f t="shared" si="76"/>
        <v/>
      </c>
    </row>
    <row r="624" spans="1:18" x14ac:dyDescent="0.3">
      <c r="A624" t="s">
        <v>2148</v>
      </c>
      <c r="B624">
        <v>8</v>
      </c>
      <c r="C624" t="s">
        <v>364</v>
      </c>
      <c r="D624">
        <v>501</v>
      </c>
      <c r="E624" t="s">
        <v>420</v>
      </c>
      <c r="F624" s="2">
        <v>43376</v>
      </c>
      <c r="G624">
        <v>47</v>
      </c>
      <c r="H624">
        <v>44</v>
      </c>
      <c r="I624" t="str">
        <f>IFERROR(VLOOKUP($C624,Sheet2!$A$2:$C$397,2,FALSE),"C")</f>
        <v>A</v>
      </c>
      <c r="J624">
        <f>IFERROR(VLOOKUP($C624,Sheet2!$A$2:$C$397,3,FALSE),0)</f>
        <v>0.4</v>
      </c>
      <c r="K624">
        <f>VLOOKUP($I624,Sheet2!$F$4:$G$16,2,FALSE)</f>
        <v>4</v>
      </c>
      <c r="L624">
        <f t="shared" si="71"/>
        <v>47.2</v>
      </c>
      <c r="M624">
        <f t="shared" si="72"/>
        <v>43.8</v>
      </c>
      <c r="N624">
        <f t="shared" si="73"/>
        <v>3.4000000000000057</v>
      </c>
      <c r="O624" t="str">
        <f t="shared" si="74"/>
        <v>MI08_2018</v>
      </c>
      <c r="P624" t="str">
        <f t="shared" si="70"/>
        <v>08</v>
      </c>
      <c r="Q624">
        <f t="shared" si="75"/>
        <v>2018</v>
      </c>
      <c r="R624" t="str">
        <f t="shared" si="76"/>
        <v/>
      </c>
    </row>
    <row r="625" spans="1:18" x14ac:dyDescent="0.3">
      <c r="A625" t="s">
        <v>2142</v>
      </c>
      <c r="B625">
        <v>2</v>
      </c>
      <c r="C625" t="s">
        <v>364</v>
      </c>
      <c r="D625">
        <v>487</v>
      </c>
      <c r="E625" t="s">
        <v>420</v>
      </c>
      <c r="F625" s="2">
        <v>43375</v>
      </c>
      <c r="G625">
        <v>39</v>
      </c>
      <c r="H625">
        <v>51</v>
      </c>
      <c r="I625" t="str">
        <f>IFERROR(VLOOKUP($C625,Sheet2!$A$2:$C$397,2,FALSE),"C")</f>
        <v>A</v>
      </c>
      <c r="J625">
        <f>IFERROR(VLOOKUP($C625,Sheet2!$A$2:$C$397,3,FALSE),0)</f>
        <v>0.4</v>
      </c>
      <c r="K625">
        <f>VLOOKUP($I625,Sheet2!$F$4:$G$16,2,FALSE)</f>
        <v>4</v>
      </c>
      <c r="L625">
        <f t="shared" si="71"/>
        <v>39.200000000000003</v>
      </c>
      <c r="M625">
        <f t="shared" si="72"/>
        <v>50.8</v>
      </c>
      <c r="N625">
        <f t="shared" si="73"/>
        <v>-11.599999999999994</v>
      </c>
      <c r="O625" t="str">
        <f t="shared" si="74"/>
        <v>MN02_2018</v>
      </c>
      <c r="P625" t="str">
        <f t="shared" si="70"/>
        <v>02</v>
      </c>
      <c r="Q625">
        <f t="shared" si="75"/>
        <v>2018</v>
      </c>
      <c r="R625" t="str">
        <f t="shared" si="76"/>
        <v/>
      </c>
    </row>
    <row r="626" spans="1:18" x14ac:dyDescent="0.3">
      <c r="A626" t="s">
        <v>2180</v>
      </c>
      <c r="B626">
        <v>9</v>
      </c>
      <c r="C626" t="s">
        <v>364</v>
      </c>
      <c r="D626">
        <v>502</v>
      </c>
      <c r="E626" t="s">
        <v>420</v>
      </c>
      <c r="F626" s="2">
        <v>43378</v>
      </c>
      <c r="G626">
        <v>47</v>
      </c>
      <c r="H626">
        <v>42</v>
      </c>
      <c r="I626" t="str">
        <f>IFERROR(VLOOKUP($C626,Sheet2!$A$2:$C$397,2,FALSE),"C")</f>
        <v>A</v>
      </c>
      <c r="J626">
        <f>IFERROR(VLOOKUP($C626,Sheet2!$A$2:$C$397,3,FALSE),0)</f>
        <v>0.4</v>
      </c>
      <c r="K626">
        <f>VLOOKUP($I626,Sheet2!$F$4:$G$16,2,FALSE)</f>
        <v>4</v>
      </c>
      <c r="L626">
        <f t="shared" si="71"/>
        <v>47.2</v>
      </c>
      <c r="M626">
        <f t="shared" si="72"/>
        <v>41.8</v>
      </c>
      <c r="N626">
        <f t="shared" si="73"/>
        <v>5.4000000000000057</v>
      </c>
      <c r="O626" t="str">
        <f t="shared" si="74"/>
        <v>NC09_2018</v>
      </c>
      <c r="P626" t="str">
        <f t="shared" si="70"/>
        <v>09</v>
      </c>
      <c r="Q626">
        <f t="shared" si="75"/>
        <v>2018</v>
      </c>
      <c r="R626" t="str">
        <f t="shared" si="76"/>
        <v/>
      </c>
    </row>
    <row r="627" spans="1:18" x14ac:dyDescent="0.3">
      <c r="A627" t="s">
        <v>2192</v>
      </c>
      <c r="B627">
        <v>4</v>
      </c>
      <c r="C627" t="s">
        <v>386</v>
      </c>
      <c r="D627">
        <v>256</v>
      </c>
      <c r="E627" t="s">
        <v>431</v>
      </c>
      <c r="F627" s="2">
        <v>43371</v>
      </c>
      <c r="G627">
        <v>50</v>
      </c>
      <c r="H627">
        <v>26</v>
      </c>
      <c r="I627" t="str">
        <f>IFERROR(VLOOKUP($C627,Sheet2!$A$2:$C$397,2,FALSE),"C")</f>
        <v>B+</v>
      </c>
      <c r="J627">
        <f>IFERROR(VLOOKUP($C627,Sheet2!$A$2:$C$397,3,FALSE),0)</f>
        <v>-0.6</v>
      </c>
      <c r="K627">
        <f>VLOOKUP($I627,Sheet2!$F$4:$G$16,2,FALSE)</f>
        <v>3.3</v>
      </c>
      <c r="L627">
        <f t="shared" si="71"/>
        <v>49.7</v>
      </c>
      <c r="M627">
        <f t="shared" si="72"/>
        <v>26.3</v>
      </c>
      <c r="N627">
        <f t="shared" si="73"/>
        <v>23.400000000000002</v>
      </c>
      <c r="O627" t="str">
        <f t="shared" si="74"/>
        <v>KS04_2018</v>
      </c>
      <c r="P627" t="str">
        <f t="shared" si="70"/>
        <v>04</v>
      </c>
      <c r="Q627">
        <f t="shared" si="75"/>
        <v>2018</v>
      </c>
      <c r="R627" t="str">
        <f t="shared" si="76"/>
        <v/>
      </c>
    </row>
    <row r="628" spans="1:18" x14ac:dyDescent="0.3">
      <c r="A628" t="s">
        <v>2192</v>
      </c>
      <c r="B628">
        <v>3</v>
      </c>
      <c r="C628" t="s">
        <v>386</v>
      </c>
      <c r="D628">
        <v>246</v>
      </c>
      <c r="E628" t="s">
        <v>431</v>
      </c>
      <c r="F628" s="2">
        <v>43371</v>
      </c>
      <c r="G628">
        <v>41</v>
      </c>
      <c r="H628">
        <v>47</v>
      </c>
      <c r="I628" t="str">
        <f>IFERROR(VLOOKUP($C628,Sheet2!$A$2:$C$397,2,FALSE),"C")</f>
        <v>B+</v>
      </c>
      <c r="J628">
        <f>IFERROR(VLOOKUP($C628,Sheet2!$A$2:$C$397,3,FALSE),0)</f>
        <v>-0.6</v>
      </c>
      <c r="K628">
        <f>VLOOKUP($I628,Sheet2!$F$4:$G$16,2,FALSE)</f>
        <v>3.3</v>
      </c>
      <c r="L628">
        <f t="shared" si="71"/>
        <v>40.700000000000003</v>
      </c>
      <c r="M628">
        <f t="shared" si="72"/>
        <v>47.3</v>
      </c>
      <c r="N628">
        <f t="shared" si="73"/>
        <v>-6.5999999999999943</v>
      </c>
      <c r="O628" t="str">
        <f t="shared" si="74"/>
        <v>KS03_2018</v>
      </c>
      <c r="P628" t="str">
        <f t="shared" si="70"/>
        <v>03</v>
      </c>
      <c r="Q628">
        <f t="shared" si="75"/>
        <v>2018</v>
      </c>
      <c r="R628" t="str">
        <f t="shared" si="76"/>
        <v/>
      </c>
    </row>
    <row r="629" spans="1:18" x14ac:dyDescent="0.3">
      <c r="A629" t="s">
        <v>2192</v>
      </c>
      <c r="B629">
        <v>2</v>
      </c>
      <c r="C629" t="s">
        <v>386</v>
      </c>
      <c r="D629">
        <v>243</v>
      </c>
      <c r="E629" t="s">
        <v>431</v>
      </c>
      <c r="F629" s="2">
        <v>43371</v>
      </c>
      <c r="G629">
        <v>31</v>
      </c>
      <c r="H629">
        <v>35</v>
      </c>
      <c r="I629" t="str">
        <f>IFERROR(VLOOKUP($C629,Sheet2!$A$2:$C$397,2,FALSE),"C")</f>
        <v>B+</v>
      </c>
      <c r="J629">
        <f>IFERROR(VLOOKUP($C629,Sheet2!$A$2:$C$397,3,FALSE),0)</f>
        <v>-0.6</v>
      </c>
      <c r="K629">
        <f>VLOOKUP($I629,Sheet2!$F$4:$G$16,2,FALSE)</f>
        <v>3.3</v>
      </c>
      <c r="L629">
        <f t="shared" si="71"/>
        <v>30.7</v>
      </c>
      <c r="M629">
        <f t="shared" si="72"/>
        <v>35.299999999999997</v>
      </c>
      <c r="N629">
        <f t="shared" si="73"/>
        <v>-4.5999999999999979</v>
      </c>
      <c r="O629" t="str">
        <f t="shared" si="74"/>
        <v>KS02_2018</v>
      </c>
      <c r="P629" t="str">
        <f t="shared" si="70"/>
        <v>02</v>
      </c>
      <c r="Q629">
        <f t="shared" si="75"/>
        <v>2018</v>
      </c>
      <c r="R629" t="str">
        <f t="shared" si="76"/>
        <v/>
      </c>
    </row>
    <row r="630" spans="1:18" x14ac:dyDescent="0.3">
      <c r="A630" t="s">
        <v>2192</v>
      </c>
      <c r="B630">
        <v>1</v>
      </c>
      <c r="C630" t="s">
        <v>386</v>
      </c>
      <c r="D630">
        <v>193</v>
      </c>
      <c r="E630" t="s">
        <v>431</v>
      </c>
      <c r="F630" s="2">
        <v>43371</v>
      </c>
      <c r="G630">
        <v>44</v>
      </c>
      <c r="H630">
        <v>17</v>
      </c>
      <c r="I630" t="str">
        <f>IFERROR(VLOOKUP($C630,Sheet2!$A$2:$C$397,2,FALSE),"C")</f>
        <v>B+</v>
      </c>
      <c r="J630">
        <f>IFERROR(VLOOKUP($C630,Sheet2!$A$2:$C$397,3,FALSE),0)</f>
        <v>-0.6</v>
      </c>
      <c r="K630">
        <f>VLOOKUP($I630,Sheet2!$F$4:$G$16,2,FALSE)</f>
        <v>3.3</v>
      </c>
      <c r="L630">
        <f t="shared" si="71"/>
        <v>43.7</v>
      </c>
      <c r="M630">
        <f t="shared" si="72"/>
        <v>17.3</v>
      </c>
      <c r="N630">
        <f t="shared" si="73"/>
        <v>26.400000000000002</v>
      </c>
      <c r="O630" t="str">
        <f t="shared" si="74"/>
        <v>KS01_2018</v>
      </c>
      <c r="P630" t="str">
        <f t="shared" si="70"/>
        <v>01</v>
      </c>
      <c r="Q630">
        <f t="shared" si="75"/>
        <v>2018</v>
      </c>
      <c r="R630" t="str">
        <f t="shared" si="76"/>
        <v/>
      </c>
    </row>
    <row r="631" spans="1:18" x14ac:dyDescent="0.3">
      <c r="A631" t="s">
        <v>2165</v>
      </c>
      <c r="B631">
        <v>5</v>
      </c>
      <c r="C631" t="s">
        <v>107</v>
      </c>
      <c r="D631">
        <v>303</v>
      </c>
      <c r="E631" t="s">
        <v>420</v>
      </c>
      <c r="F631" s="2">
        <v>43368</v>
      </c>
      <c r="G631">
        <v>47</v>
      </c>
      <c r="H631">
        <v>37</v>
      </c>
      <c r="I631" t="str">
        <f>IFERROR(VLOOKUP($C631,Sheet2!$A$2:$C$397,2,FALSE),"C")</f>
        <v>B-</v>
      </c>
      <c r="J631">
        <f>IFERROR(VLOOKUP($C631,Sheet2!$A$2:$C$397,3,FALSE),0)</f>
        <v>1.9237209</v>
      </c>
      <c r="K631">
        <f>VLOOKUP($I631,Sheet2!$F$4:$G$16,2,FALSE)</f>
        <v>2.7</v>
      </c>
      <c r="L631">
        <f t="shared" si="71"/>
        <v>47.961860450000003</v>
      </c>
      <c r="M631">
        <f t="shared" si="72"/>
        <v>36.038139549999997</v>
      </c>
      <c r="N631">
        <f t="shared" si="73"/>
        <v>11.923720900000006</v>
      </c>
      <c r="O631" t="str">
        <f t="shared" si="74"/>
        <v>OK05_2018</v>
      </c>
      <c r="P631" t="str">
        <f t="shared" si="70"/>
        <v>05</v>
      </c>
      <c r="Q631">
        <f t="shared" si="75"/>
        <v>2018</v>
      </c>
      <c r="R631" t="str">
        <f t="shared" si="76"/>
        <v/>
      </c>
    </row>
    <row r="632" spans="1:18" x14ac:dyDescent="0.3">
      <c r="A632" t="s">
        <v>2165</v>
      </c>
      <c r="B632">
        <v>4</v>
      </c>
      <c r="C632" t="s">
        <v>107</v>
      </c>
      <c r="D632">
        <v>291</v>
      </c>
      <c r="E632" t="s">
        <v>420</v>
      </c>
      <c r="F632" s="2">
        <v>43368</v>
      </c>
      <c r="G632">
        <v>58</v>
      </c>
      <c r="H632">
        <v>25</v>
      </c>
      <c r="I632" t="str">
        <f>IFERROR(VLOOKUP($C632,Sheet2!$A$2:$C$397,2,FALSE),"C")</f>
        <v>B-</v>
      </c>
      <c r="J632">
        <f>IFERROR(VLOOKUP($C632,Sheet2!$A$2:$C$397,3,FALSE),0)</f>
        <v>1.9237209</v>
      </c>
      <c r="K632">
        <f>VLOOKUP($I632,Sheet2!$F$4:$G$16,2,FALSE)</f>
        <v>2.7</v>
      </c>
      <c r="L632">
        <f t="shared" si="71"/>
        <v>58.961860450000003</v>
      </c>
      <c r="M632">
        <f t="shared" si="72"/>
        <v>24.03813955</v>
      </c>
      <c r="N632">
        <f t="shared" si="73"/>
        <v>34.923720900000006</v>
      </c>
      <c r="O632" t="str">
        <f t="shared" si="74"/>
        <v>OK04_2018</v>
      </c>
      <c r="P632" t="str">
        <f t="shared" si="70"/>
        <v>04</v>
      </c>
      <c r="Q632">
        <f t="shared" si="75"/>
        <v>2018</v>
      </c>
      <c r="R632" t="str">
        <f t="shared" si="76"/>
        <v/>
      </c>
    </row>
    <row r="633" spans="1:18" x14ac:dyDescent="0.3">
      <c r="A633" t="s">
        <v>2165</v>
      </c>
      <c r="B633">
        <v>3</v>
      </c>
      <c r="C633" t="s">
        <v>107</v>
      </c>
      <c r="D633">
        <v>267</v>
      </c>
      <c r="E633" t="s">
        <v>420</v>
      </c>
      <c r="F633" s="2">
        <v>43368</v>
      </c>
      <c r="G633">
        <v>54</v>
      </c>
      <c r="H633">
        <v>24</v>
      </c>
      <c r="I633" t="str">
        <f>IFERROR(VLOOKUP($C633,Sheet2!$A$2:$C$397,2,FALSE),"C")</f>
        <v>B-</v>
      </c>
      <c r="J633">
        <f>IFERROR(VLOOKUP($C633,Sheet2!$A$2:$C$397,3,FALSE),0)</f>
        <v>1.9237209</v>
      </c>
      <c r="K633">
        <f>VLOOKUP($I633,Sheet2!$F$4:$G$16,2,FALSE)</f>
        <v>2.7</v>
      </c>
      <c r="L633">
        <f t="shared" si="71"/>
        <v>54.961860450000003</v>
      </c>
      <c r="M633">
        <f t="shared" si="72"/>
        <v>23.03813955</v>
      </c>
      <c r="N633">
        <f t="shared" si="73"/>
        <v>31.923720900000003</v>
      </c>
      <c r="O633" t="str">
        <f t="shared" si="74"/>
        <v>OK03_2018</v>
      </c>
      <c r="P633" t="str">
        <f t="shared" si="70"/>
        <v>03</v>
      </c>
      <c r="Q633">
        <f t="shared" si="75"/>
        <v>2018</v>
      </c>
      <c r="R633" t="str">
        <f t="shared" si="76"/>
        <v/>
      </c>
    </row>
    <row r="634" spans="1:18" x14ac:dyDescent="0.3">
      <c r="A634" t="s">
        <v>2188</v>
      </c>
      <c r="B634">
        <v>31</v>
      </c>
      <c r="C634" t="s">
        <v>364</v>
      </c>
      <c r="D634">
        <v>490</v>
      </c>
      <c r="E634" t="s">
        <v>420</v>
      </c>
      <c r="F634" s="2">
        <v>43378</v>
      </c>
      <c r="G634">
        <v>53</v>
      </c>
      <c r="H634">
        <v>38</v>
      </c>
      <c r="I634" t="str">
        <f>IFERROR(VLOOKUP($C634,Sheet2!$A$2:$C$397,2,FALSE),"C")</f>
        <v>A</v>
      </c>
      <c r="J634">
        <f>IFERROR(VLOOKUP($C634,Sheet2!$A$2:$C$397,3,FALSE),0)</f>
        <v>0.4</v>
      </c>
      <c r="K634">
        <f>VLOOKUP($I634,Sheet2!$F$4:$G$16,2,FALSE)</f>
        <v>4</v>
      </c>
      <c r="L634">
        <f t="shared" si="71"/>
        <v>53.2</v>
      </c>
      <c r="M634">
        <f t="shared" si="72"/>
        <v>37.799999999999997</v>
      </c>
      <c r="N634">
        <f t="shared" si="73"/>
        <v>15.400000000000006</v>
      </c>
      <c r="O634" t="str">
        <f t="shared" si="74"/>
        <v>TX31_2018</v>
      </c>
      <c r="P634" t="str">
        <f t="shared" ref="P634:P888" si="77">TEXT(B634,"00")</f>
        <v>31</v>
      </c>
      <c r="Q634">
        <f t="shared" si="75"/>
        <v>2018</v>
      </c>
      <c r="R634" t="str">
        <f t="shared" si="76"/>
        <v/>
      </c>
    </row>
    <row r="635" spans="1:18" x14ac:dyDescent="0.3">
      <c r="A635" t="s">
        <v>2141</v>
      </c>
      <c r="B635">
        <v>16</v>
      </c>
      <c r="C635" t="s">
        <v>110</v>
      </c>
      <c r="D635">
        <v>1248</v>
      </c>
      <c r="E635" t="s">
        <v>420</v>
      </c>
      <c r="F635" s="2">
        <v>43374</v>
      </c>
      <c r="G635">
        <v>50</v>
      </c>
      <c r="H635">
        <v>43</v>
      </c>
      <c r="I635" t="str">
        <f>IFERROR(VLOOKUP($C635,Sheet2!$A$2:$C$397,2,FALSE),"C")</f>
        <v>B-</v>
      </c>
      <c r="J635">
        <f>IFERROR(VLOOKUP($C635,Sheet2!$A$2:$C$397,3,FALSE),0)</f>
        <v>0.10057143</v>
      </c>
      <c r="K635">
        <f>VLOOKUP($I635,Sheet2!$F$4:$G$16,2,FALSE)</f>
        <v>2.7</v>
      </c>
      <c r="L635">
        <f t="shared" ref="L635:L653" si="78">G635+(J635/2)</f>
        <v>50.050285715000001</v>
      </c>
      <c r="M635">
        <f t="shared" ref="M635:M653" si="79">H635-(J635/2)</f>
        <v>42.949714284999999</v>
      </c>
      <c r="N635">
        <f t="shared" ref="N635:N653" si="80">L635-M635</f>
        <v>7.1005714300000022</v>
      </c>
      <c r="O635" t="str">
        <f t="shared" ref="O635:O872" si="81">A635&amp;P635&amp;R635&amp;"_"&amp;Q635</f>
        <v>FL16_2018</v>
      </c>
      <c r="P635" t="str">
        <f t="shared" si="77"/>
        <v>16</v>
      </c>
      <c r="Q635">
        <f t="shared" ref="Q635:Q873" si="82">YEAR(F635)</f>
        <v>2018</v>
      </c>
      <c r="R635" t="str">
        <f t="shared" ref="R635:R652" si="83">IF(AND(OR(Q635=2014,Q635=2012),OR(A635="NC",A635="FL")),"r",IF(AND(OR(Q635=2014,Q635=2012),OR(A635="PA")),"r",IF(Q635&lt;=2010,"o","")))</f>
        <v/>
      </c>
    </row>
    <row r="636" spans="1:18" x14ac:dyDescent="0.3">
      <c r="A636" t="s">
        <v>2166</v>
      </c>
      <c r="B636">
        <v>10</v>
      </c>
      <c r="C636" t="s">
        <v>354</v>
      </c>
      <c r="D636">
        <v>374</v>
      </c>
      <c r="E636" t="s">
        <v>420</v>
      </c>
      <c r="F636" s="2">
        <v>43373</v>
      </c>
      <c r="G636">
        <v>44</v>
      </c>
      <c r="H636">
        <v>50</v>
      </c>
      <c r="I636" t="str">
        <f>IFERROR(VLOOKUP($C636,Sheet2!$A$2:$C$397,2,FALSE),"C")</f>
        <v>A+</v>
      </c>
      <c r="J636">
        <f>IFERROR(VLOOKUP($C636,Sheet2!$A$2:$C$397,3,FALSE),0)</f>
        <v>0.2</v>
      </c>
      <c r="K636">
        <f>VLOOKUP($I636,Sheet2!$F$4:$G$16,2,FALSE)</f>
        <v>4</v>
      </c>
      <c r="L636">
        <f t="shared" si="78"/>
        <v>44.1</v>
      </c>
      <c r="M636">
        <f t="shared" si="79"/>
        <v>49.9</v>
      </c>
      <c r="N636">
        <f t="shared" si="80"/>
        <v>-5.7999999999999972</v>
      </c>
      <c r="O636" t="str">
        <f t="shared" si="81"/>
        <v>VA10_2018</v>
      </c>
      <c r="P636" t="str">
        <f t="shared" si="77"/>
        <v>10</v>
      </c>
      <c r="Q636">
        <f t="shared" si="82"/>
        <v>2018</v>
      </c>
      <c r="R636" t="str">
        <f t="shared" si="83"/>
        <v/>
      </c>
    </row>
    <row r="637" spans="1:18" x14ac:dyDescent="0.3">
      <c r="A637" t="s">
        <v>2163</v>
      </c>
      <c r="B637">
        <v>1</v>
      </c>
      <c r="C637" t="s">
        <v>2207</v>
      </c>
      <c r="D637">
        <v>650</v>
      </c>
      <c r="E637" t="s">
        <v>420</v>
      </c>
      <c r="F637" s="2">
        <v>43370</v>
      </c>
      <c r="G637">
        <v>55</v>
      </c>
      <c r="H637">
        <v>31</v>
      </c>
      <c r="I637" t="str">
        <f>IFERROR(VLOOKUP($C637,Sheet2!$A$2:$C$397,2,FALSE),"C")</f>
        <v>C</v>
      </c>
      <c r="J637">
        <f>IFERROR(VLOOKUP($C637,Sheet2!$A$2:$C$397,3,FALSE),0)</f>
        <v>0</v>
      </c>
      <c r="K637">
        <f>VLOOKUP($I637,Sheet2!$F$4:$G$16,2,FALSE)</f>
        <v>2</v>
      </c>
      <c r="L637">
        <f t="shared" si="78"/>
        <v>55</v>
      </c>
      <c r="M637">
        <f t="shared" si="79"/>
        <v>31</v>
      </c>
      <c r="N637">
        <f t="shared" si="80"/>
        <v>24</v>
      </c>
      <c r="O637" t="str">
        <f t="shared" si="81"/>
        <v>ND01_2018</v>
      </c>
      <c r="P637" t="str">
        <f t="shared" si="77"/>
        <v>01</v>
      </c>
      <c r="Q637">
        <f t="shared" si="82"/>
        <v>2018</v>
      </c>
      <c r="R637" t="str">
        <f t="shared" si="83"/>
        <v/>
      </c>
    </row>
    <row r="638" spans="1:18" x14ac:dyDescent="0.3">
      <c r="A638" t="s">
        <v>2165</v>
      </c>
      <c r="B638">
        <v>1</v>
      </c>
      <c r="C638" t="s">
        <v>107</v>
      </c>
      <c r="D638">
        <v>306</v>
      </c>
      <c r="E638" t="s">
        <v>420</v>
      </c>
      <c r="F638" s="2">
        <v>43368</v>
      </c>
      <c r="G638">
        <v>54</v>
      </c>
      <c r="H638">
        <v>32</v>
      </c>
      <c r="I638" t="str">
        <f>IFERROR(VLOOKUP($C638,Sheet2!$A$2:$C$397,2,FALSE),"C")</f>
        <v>B-</v>
      </c>
      <c r="J638">
        <f>IFERROR(VLOOKUP($C638,Sheet2!$A$2:$C$397,3,FALSE),0)</f>
        <v>1.9237209</v>
      </c>
      <c r="K638">
        <f>VLOOKUP($I638,Sheet2!$F$4:$G$16,2,FALSE)</f>
        <v>2.7</v>
      </c>
      <c r="L638">
        <f t="shared" si="78"/>
        <v>54.961860450000003</v>
      </c>
      <c r="M638">
        <f t="shared" si="79"/>
        <v>31.03813955</v>
      </c>
      <c r="N638">
        <f t="shared" si="80"/>
        <v>23.923720900000003</v>
      </c>
      <c r="O638" t="str">
        <f t="shared" si="81"/>
        <v>OK01_2018</v>
      </c>
      <c r="P638" t="str">
        <f t="shared" si="77"/>
        <v>01</v>
      </c>
      <c r="Q638">
        <f t="shared" si="82"/>
        <v>2018</v>
      </c>
      <c r="R638" t="str">
        <f t="shared" si="83"/>
        <v/>
      </c>
    </row>
    <row r="639" spans="1:18" x14ac:dyDescent="0.3">
      <c r="A639" t="s">
        <v>2165</v>
      </c>
      <c r="B639">
        <v>2</v>
      </c>
      <c r="C639" t="s">
        <v>107</v>
      </c>
      <c r="D639">
        <v>245</v>
      </c>
      <c r="E639" t="s">
        <v>420</v>
      </c>
      <c r="F639" s="2">
        <v>43368</v>
      </c>
      <c r="G639">
        <v>46</v>
      </c>
      <c r="H639">
        <v>32</v>
      </c>
      <c r="I639" t="str">
        <f>IFERROR(VLOOKUP($C639,Sheet2!$A$2:$C$397,2,FALSE),"C")</f>
        <v>B-</v>
      </c>
      <c r="J639">
        <f>IFERROR(VLOOKUP($C639,Sheet2!$A$2:$C$397,3,FALSE),0)</f>
        <v>1.9237209</v>
      </c>
      <c r="K639">
        <f>VLOOKUP($I639,Sheet2!$F$4:$G$16,2,FALSE)</f>
        <v>2.7</v>
      </c>
      <c r="L639">
        <f t="shared" si="78"/>
        <v>46.961860450000003</v>
      </c>
      <c r="M639">
        <f t="shared" si="79"/>
        <v>31.03813955</v>
      </c>
      <c r="N639">
        <f t="shared" si="80"/>
        <v>15.923720900000003</v>
      </c>
      <c r="O639" t="str">
        <f t="shared" si="81"/>
        <v>OK02_2018</v>
      </c>
      <c r="P639" t="str">
        <f t="shared" si="77"/>
        <v>02</v>
      </c>
      <c r="Q639">
        <f t="shared" si="82"/>
        <v>2018</v>
      </c>
      <c r="R639" t="str">
        <f t="shared" si="83"/>
        <v/>
      </c>
    </row>
    <row r="640" spans="1:18" x14ac:dyDescent="0.3">
      <c r="A640" t="s">
        <v>2163</v>
      </c>
      <c r="B640">
        <v>1</v>
      </c>
      <c r="C640" t="s">
        <v>366</v>
      </c>
      <c r="D640">
        <v>704</v>
      </c>
      <c r="E640" t="s">
        <v>420</v>
      </c>
      <c r="F640" s="2">
        <v>43375</v>
      </c>
      <c r="G640">
        <v>51</v>
      </c>
      <c r="H640">
        <v>34</v>
      </c>
      <c r="I640" t="str">
        <f>IFERROR(VLOOKUP($C640,Sheet2!$A$2:$C$397,2,FALSE),"C")</f>
        <v>A</v>
      </c>
      <c r="J640">
        <f>IFERROR(VLOOKUP($C640,Sheet2!$A$2:$C$397,3,FALSE),0)</f>
        <v>-1.5</v>
      </c>
      <c r="K640">
        <f>VLOOKUP($I640,Sheet2!$F$4:$G$16,2,FALSE)</f>
        <v>4</v>
      </c>
      <c r="L640">
        <f t="shared" si="78"/>
        <v>50.25</v>
      </c>
      <c r="M640">
        <f t="shared" si="79"/>
        <v>34.75</v>
      </c>
      <c r="N640">
        <f t="shared" si="80"/>
        <v>15.5</v>
      </c>
      <c r="O640" t="str">
        <f t="shared" si="81"/>
        <v>ND01_2018</v>
      </c>
      <c r="P640" t="str">
        <f t="shared" si="77"/>
        <v>01</v>
      </c>
      <c r="Q640">
        <f t="shared" si="82"/>
        <v>2018</v>
      </c>
      <c r="R640" t="str">
        <f t="shared" si="83"/>
        <v/>
      </c>
    </row>
    <row r="641" spans="1:18" x14ac:dyDescent="0.3">
      <c r="A641" t="s">
        <v>2169</v>
      </c>
      <c r="B641">
        <v>1</v>
      </c>
      <c r="C641" t="s">
        <v>354</v>
      </c>
      <c r="D641">
        <v>353</v>
      </c>
      <c r="E641" t="s">
        <v>420</v>
      </c>
      <c r="F641" s="2">
        <v>43374</v>
      </c>
      <c r="G641">
        <v>52</v>
      </c>
      <c r="H641">
        <v>45</v>
      </c>
      <c r="I641" t="str">
        <f>IFERROR(VLOOKUP($C641,Sheet2!$A$2:$C$397,2,FALSE),"C")</f>
        <v>A+</v>
      </c>
      <c r="J641">
        <f>IFERROR(VLOOKUP($C641,Sheet2!$A$2:$C$397,3,FALSE),0)</f>
        <v>0.2</v>
      </c>
      <c r="K641">
        <f>VLOOKUP($I641,Sheet2!$F$4:$G$16,2,FALSE)</f>
        <v>4</v>
      </c>
      <c r="L641">
        <f t="shared" si="78"/>
        <v>52.1</v>
      </c>
      <c r="M641">
        <f t="shared" si="79"/>
        <v>44.9</v>
      </c>
      <c r="N641">
        <f t="shared" si="80"/>
        <v>7.2000000000000028</v>
      </c>
      <c r="O641" t="str">
        <f t="shared" si="81"/>
        <v>PA01_2018</v>
      </c>
      <c r="P641" t="str">
        <f t="shared" si="77"/>
        <v>01</v>
      </c>
      <c r="Q641">
        <f t="shared" si="82"/>
        <v>2018</v>
      </c>
      <c r="R641" t="str">
        <f t="shared" si="83"/>
        <v/>
      </c>
    </row>
    <row r="642" spans="1:18" x14ac:dyDescent="0.3">
      <c r="A642" t="s">
        <v>2142</v>
      </c>
      <c r="B642">
        <v>3</v>
      </c>
      <c r="C642" t="s">
        <v>358</v>
      </c>
      <c r="D642">
        <v>607</v>
      </c>
      <c r="E642" t="s">
        <v>420</v>
      </c>
      <c r="F642" s="2">
        <v>43372</v>
      </c>
      <c r="G642">
        <v>44</v>
      </c>
      <c r="H642">
        <v>49</v>
      </c>
      <c r="I642" t="str">
        <f>IFERROR(VLOOKUP($C642,Sheet2!$A$2:$C$397,2,FALSE),"C")</f>
        <v>A</v>
      </c>
      <c r="J642">
        <f>IFERROR(VLOOKUP($C642,Sheet2!$A$2:$C$397,3,FALSE),0)</f>
        <v>0.2</v>
      </c>
      <c r="K642">
        <f>VLOOKUP($I642,Sheet2!$F$4:$G$16,2,FALSE)</f>
        <v>4</v>
      </c>
      <c r="L642">
        <f t="shared" si="78"/>
        <v>44.1</v>
      </c>
      <c r="M642">
        <f t="shared" si="79"/>
        <v>48.9</v>
      </c>
      <c r="N642">
        <f t="shared" si="80"/>
        <v>-4.7999999999999972</v>
      </c>
      <c r="O642" t="str">
        <f t="shared" si="81"/>
        <v>MN03_2018</v>
      </c>
      <c r="P642" t="str">
        <f t="shared" si="77"/>
        <v>03</v>
      </c>
      <c r="Q642">
        <f t="shared" si="82"/>
        <v>2018</v>
      </c>
      <c r="R642" t="str">
        <f t="shared" si="83"/>
        <v/>
      </c>
    </row>
    <row r="643" spans="1:18" x14ac:dyDescent="0.3">
      <c r="A643" t="s">
        <v>2141</v>
      </c>
      <c r="B643">
        <v>16</v>
      </c>
      <c r="C643" t="s">
        <v>379</v>
      </c>
      <c r="D643">
        <v>551</v>
      </c>
      <c r="E643" t="s">
        <v>420</v>
      </c>
      <c r="F643" s="2">
        <v>43375</v>
      </c>
      <c r="G643">
        <v>49</v>
      </c>
      <c r="H643">
        <v>40</v>
      </c>
      <c r="I643" t="str">
        <f>IFERROR(VLOOKUP($C643,Sheet2!$A$2:$C$397,2,FALSE),"C")</f>
        <v>A-</v>
      </c>
      <c r="J643">
        <f>IFERROR(VLOOKUP($C643,Sheet2!$A$2:$C$397,3,FALSE),0)</f>
        <v>0.47</v>
      </c>
      <c r="K643">
        <f>VLOOKUP($I643,Sheet2!$F$4:$G$16,2,FALSE)</f>
        <v>3.7</v>
      </c>
      <c r="L643">
        <f t="shared" si="78"/>
        <v>49.234999999999999</v>
      </c>
      <c r="M643">
        <f t="shared" si="79"/>
        <v>39.765000000000001</v>
      </c>
      <c r="N643">
        <f t="shared" si="80"/>
        <v>9.4699999999999989</v>
      </c>
      <c r="O643" t="str">
        <f t="shared" si="81"/>
        <v>FL16_2018</v>
      </c>
      <c r="P643" t="str">
        <f t="shared" si="77"/>
        <v>16</v>
      </c>
      <c r="Q643">
        <f t="shared" si="82"/>
        <v>2018</v>
      </c>
      <c r="R643" t="str">
        <f t="shared" si="83"/>
        <v/>
      </c>
    </row>
    <row r="644" spans="1:18" x14ac:dyDescent="0.3">
      <c r="A644" t="s">
        <v>2166</v>
      </c>
      <c r="B644">
        <v>10</v>
      </c>
      <c r="C644" t="s">
        <v>21</v>
      </c>
      <c r="D644">
        <v>794</v>
      </c>
      <c r="E644" t="s">
        <v>420</v>
      </c>
      <c r="F644" s="2">
        <v>43375</v>
      </c>
      <c r="G644">
        <v>44</v>
      </c>
      <c r="H644">
        <v>51</v>
      </c>
      <c r="I644" t="str">
        <f>IFERROR(VLOOKUP($C644,Sheet2!$A$2:$C$397,2,FALSE),"C")</f>
        <v>B+</v>
      </c>
      <c r="J644">
        <f>IFERROR(VLOOKUP($C644,Sheet2!$A$2:$C$397,3,FALSE),0)</f>
        <v>0.48297297</v>
      </c>
      <c r="K644">
        <f>VLOOKUP($I644,Sheet2!$F$4:$G$16,2,FALSE)</f>
        <v>3.3</v>
      </c>
      <c r="L644">
        <f t="shared" si="78"/>
        <v>44.241486485000003</v>
      </c>
      <c r="M644">
        <f t="shared" si="79"/>
        <v>50.758513514999997</v>
      </c>
      <c r="N644">
        <f t="shared" si="80"/>
        <v>-6.5170270299999942</v>
      </c>
      <c r="O644" t="str">
        <f t="shared" si="81"/>
        <v>VA10_2018</v>
      </c>
      <c r="P644" t="str">
        <f t="shared" si="77"/>
        <v>10</v>
      </c>
      <c r="Q644">
        <f t="shared" si="82"/>
        <v>2018</v>
      </c>
      <c r="R644" t="str">
        <f t="shared" si="83"/>
        <v/>
      </c>
    </row>
    <row r="645" spans="1:18" x14ac:dyDescent="0.3">
      <c r="A645" t="s">
        <v>2143</v>
      </c>
      <c r="B645">
        <v>10</v>
      </c>
      <c r="C645" t="s">
        <v>2208</v>
      </c>
      <c r="D645">
        <v>726</v>
      </c>
      <c r="E645" t="s">
        <v>420</v>
      </c>
      <c r="F645" s="2">
        <v>43366</v>
      </c>
      <c r="G645">
        <v>45</v>
      </c>
      <c r="H645">
        <v>50</v>
      </c>
      <c r="I645" t="str">
        <f>IFERROR(VLOOKUP($C645,Sheet2!$A$2:$C$397,2,FALSE),"C")</f>
        <v>C</v>
      </c>
      <c r="J645">
        <f>IFERROR(VLOOKUP($C645,Sheet2!$A$2:$C$397,3,FALSE),0)</f>
        <v>0</v>
      </c>
      <c r="K645">
        <f>VLOOKUP($I645,Sheet2!$F$4:$G$16,2,FALSE)</f>
        <v>2</v>
      </c>
      <c r="L645">
        <f t="shared" si="78"/>
        <v>45</v>
      </c>
      <c r="M645">
        <f t="shared" si="79"/>
        <v>50</v>
      </c>
      <c r="N645">
        <f t="shared" si="80"/>
        <v>-5</v>
      </c>
      <c r="O645" t="str">
        <f t="shared" si="81"/>
        <v>CA10_2018</v>
      </c>
      <c r="P645" t="str">
        <f t="shared" si="77"/>
        <v>10</v>
      </c>
      <c r="Q645">
        <f t="shared" si="82"/>
        <v>2018</v>
      </c>
      <c r="R645" t="str">
        <f t="shared" si="83"/>
        <v/>
      </c>
    </row>
    <row r="646" spans="1:18" x14ac:dyDescent="0.3">
      <c r="A646" t="s">
        <v>2143</v>
      </c>
      <c r="B646">
        <v>50</v>
      </c>
      <c r="C646" t="s">
        <v>2208</v>
      </c>
      <c r="D646">
        <v>527</v>
      </c>
      <c r="E646" t="s">
        <v>420</v>
      </c>
      <c r="F646" s="2">
        <v>43366</v>
      </c>
      <c r="G646">
        <v>49</v>
      </c>
      <c r="H646">
        <v>47</v>
      </c>
      <c r="I646" t="str">
        <f>IFERROR(VLOOKUP($C646,Sheet2!$A$2:$C$397,2,FALSE),"C")</f>
        <v>C</v>
      </c>
      <c r="J646">
        <f>IFERROR(VLOOKUP($C646,Sheet2!$A$2:$C$397,3,FALSE),0)</f>
        <v>0</v>
      </c>
      <c r="K646">
        <f>VLOOKUP($I646,Sheet2!$F$4:$G$16,2,FALSE)</f>
        <v>2</v>
      </c>
      <c r="L646">
        <f t="shared" si="78"/>
        <v>49</v>
      </c>
      <c r="M646">
        <f t="shared" si="79"/>
        <v>47</v>
      </c>
      <c r="N646">
        <f t="shared" si="80"/>
        <v>2</v>
      </c>
      <c r="O646" t="str">
        <f t="shared" si="81"/>
        <v>CA50_2018</v>
      </c>
      <c r="P646" t="str">
        <f t="shared" si="77"/>
        <v>50</v>
      </c>
      <c r="Q646">
        <f t="shared" si="82"/>
        <v>2018</v>
      </c>
      <c r="R646" t="str">
        <f t="shared" si="83"/>
        <v/>
      </c>
    </row>
    <row r="647" spans="1:18" x14ac:dyDescent="0.3">
      <c r="A647" t="s">
        <v>2143</v>
      </c>
      <c r="B647">
        <v>49</v>
      </c>
      <c r="C647" t="s">
        <v>2208</v>
      </c>
      <c r="D647">
        <v>551</v>
      </c>
      <c r="E647" t="s">
        <v>420</v>
      </c>
      <c r="F647" s="2">
        <v>43366</v>
      </c>
      <c r="G647">
        <v>41</v>
      </c>
      <c r="H647">
        <v>55</v>
      </c>
      <c r="I647" t="str">
        <f>IFERROR(VLOOKUP($C647,Sheet2!$A$2:$C$397,2,FALSE),"C")</f>
        <v>C</v>
      </c>
      <c r="J647">
        <f>IFERROR(VLOOKUP($C647,Sheet2!$A$2:$C$397,3,FALSE),0)</f>
        <v>0</v>
      </c>
      <c r="K647">
        <f>VLOOKUP($I647,Sheet2!$F$4:$G$16,2,FALSE)</f>
        <v>2</v>
      </c>
      <c r="L647">
        <f t="shared" si="78"/>
        <v>41</v>
      </c>
      <c r="M647">
        <f t="shared" si="79"/>
        <v>55</v>
      </c>
      <c r="N647">
        <f t="shared" si="80"/>
        <v>-14</v>
      </c>
      <c r="O647" t="str">
        <f t="shared" si="81"/>
        <v>CA49_2018</v>
      </c>
      <c r="P647" t="str">
        <f t="shared" si="77"/>
        <v>49</v>
      </c>
      <c r="Q647">
        <f t="shared" si="82"/>
        <v>2018</v>
      </c>
      <c r="R647" t="str">
        <f t="shared" si="83"/>
        <v/>
      </c>
    </row>
    <row r="648" spans="1:18" x14ac:dyDescent="0.3">
      <c r="A648" t="s">
        <v>2143</v>
      </c>
      <c r="B648">
        <v>48</v>
      </c>
      <c r="C648" t="s">
        <v>2208</v>
      </c>
      <c r="D648">
        <v>623</v>
      </c>
      <c r="E648" t="s">
        <v>420</v>
      </c>
      <c r="F648" s="2">
        <v>43366</v>
      </c>
      <c r="G648">
        <v>48</v>
      </c>
      <c r="H648">
        <v>48</v>
      </c>
      <c r="I648" t="str">
        <f>IFERROR(VLOOKUP($C648,Sheet2!$A$2:$C$397,2,FALSE),"C")</f>
        <v>C</v>
      </c>
      <c r="J648">
        <f>IFERROR(VLOOKUP($C648,Sheet2!$A$2:$C$397,3,FALSE),0)</f>
        <v>0</v>
      </c>
      <c r="K648">
        <f>VLOOKUP($I648,Sheet2!$F$4:$G$16,2,FALSE)</f>
        <v>2</v>
      </c>
      <c r="L648">
        <f t="shared" si="78"/>
        <v>48</v>
      </c>
      <c r="M648">
        <f t="shared" si="79"/>
        <v>48</v>
      </c>
      <c r="N648">
        <f t="shared" si="80"/>
        <v>0</v>
      </c>
      <c r="O648" t="str">
        <f t="shared" si="81"/>
        <v>CA48_2018</v>
      </c>
      <c r="P648" t="str">
        <f t="shared" si="77"/>
        <v>48</v>
      </c>
      <c r="Q648">
        <f t="shared" si="82"/>
        <v>2018</v>
      </c>
      <c r="R648" t="str">
        <f t="shared" si="83"/>
        <v/>
      </c>
    </row>
    <row r="649" spans="1:18" x14ac:dyDescent="0.3">
      <c r="A649" t="s">
        <v>2143</v>
      </c>
      <c r="B649">
        <v>45</v>
      </c>
      <c r="C649" t="s">
        <v>2208</v>
      </c>
      <c r="D649">
        <v>519</v>
      </c>
      <c r="E649" t="s">
        <v>420</v>
      </c>
      <c r="F649" s="2">
        <v>43366</v>
      </c>
      <c r="G649">
        <v>45</v>
      </c>
      <c r="H649">
        <v>52</v>
      </c>
      <c r="I649" t="str">
        <f>IFERROR(VLOOKUP($C649,Sheet2!$A$2:$C$397,2,FALSE),"C")</f>
        <v>C</v>
      </c>
      <c r="J649">
        <f>IFERROR(VLOOKUP($C649,Sheet2!$A$2:$C$397,3,FALSE),0)</f>
        <v>0</v>
      </c>
      <c r="K649">
        <f>VLOOKUP($I649,Sheet2!$F$4:$G$16,2,FALSE)</f>
        <v>2</v>
      </c>
      <c r="L649">
        <f t="shared" si="78"/>
        <v>45</v>
      </c>
      <c r="M649">
        <f t="shared" si="79"/>
        <v>52</v>
      </c>
      <c r="N649">
        <f t="shared" si="80"/>
        <v>-7</v>
      </c>
      <c r="O649" t="str">
        <f t="shared" si="81"/>
        <v>CA45_2018</v>
      </c>
      <c r="P649" t="str">
        <f t="shared" si="77"/>
        <v>45</v>
      </c>
      <c r="Q649">
        <f t="shared" si="82"/>
        <v>2018</v>
      </c>
      <c r="R649" t="str">
        <f t="shared" si="83"/>
        <v/>
      </c>
    </row>
    <row r="650" spans="1:18" x14ac:dyDescent="0.3">
      <c r="A650" t="s">
        <v>2143</v>
      </c>
      <c r="B650">
        <v>39</v>
      </c>
      <c r="C650" t="s">
        <v>2208</v>
      </c>
      <c r="D650">
        <v>552</v>
      </c>
      <c r="E650" t="s">
        <v>420</v>
      </c>
      <c r="F650" s="2">
        <v>43366</v>
      </c>
      <c r="G650">
        <v>48</v>
      </c>
      <c r="H650">
        <v>49</v>
      </c>
      <c r="I650" t="str">
        <f>IFERROR(VLOOKUP($C650,Sheet2!$A$2:$C$397,2,FALSE),"C")</f>
        <v>C</v>
      </c>
      <c r="J650">
        <f>IFERROR(VLOOKUP($C650,Sheet2!$A$2:$C$397,3,FALSE),0)</f>
        <v>0</v>
      </c>
      <c r="K650">
        <f>VLOOKUP($I650,Sheet2!$F$4:$G$16,2,FALSE)</f>
        <v>2</v>
      </c>
      <c r="L650">
        <f t="shared" si="78"/>
        <v>48</v>
      </c>
      <c r="M650">
        <f t="shared" si="79"/>
        <v>49</v>
      </c>
      <c r="N650">
        <f t="shared" si="80"/>
        <v>-1</v>
      </c>
      <c r="O650" t="str">
        <f t="shared" si="81"/>
        <v>CA39_2018</v>
      </c>
      <c r="P650" t="str">
        <f t="shared" si="77"/>
        <v>39</v>
      </c>
      <c r="Q650">
        <f t="shared" si="82"/>
        <v>2018</v>
      </c>
      <c r="R650" t="str">
        <f t="shared" si="83"/>
        <v/>
      </c>
    </row>
    <row r="651" spans="1:18" x14ac:dyDescent="0.3">
      <c r="A651" t="s">
        <v>2143</v>
      </c>
      <c r="B651">
        <v>25</v>
      </c>
      <c r="C651" t="s">
        <v>2208</v>
      </c>
      <c r="D651">
        <v>650</v>
      </c>
      <c r="E651" t="s">
        <v>420</v>
      </c>
      <c r="F651" s="2">
        <v>43366</v>
      </c>
      <c r="G651">
        <v>46</v>
      </c>
      <c r="H651">
        <v>50</v>
      </c>
      <c r="I651" t="str">
        <f>IFERROR(VLOOKUP($C651,Sheet2!$A$2:$C$397,2,FALSE),"C")</f>
        <v>C</v>
      </c>
      <c r="J651">
        <f>IFERROR(VLOOKUP($C651,Sheet2!$A$2:$C$397,3,FALSE),0)</f>
        <v>0</v>
      </c>
      <c r="K651">
        <f>VLOOKUP($I651,Sheet2!$F$4:$G$16,2,FALSE)</f>
        <v>2</v>
      </c>
      <c r="L651">
        <f t="shared" si="78"/>
        <v>46</v>
      </c>
      <c r="M651">
        <f t="shared" si="79"/>
        <v>50</v>
      </c>
      <c r="N651">
        <f t="shared" si="80"/>
        <v>-4</v>
      </c>
      <c r="O651" t="str">
        <f t="shared" si="81"/>
        <v>CA25_2018</v>
      </c>
      <c r="P651" t="str">
        <f t="shared" si="77"/>
        <v>25</v>
      </c>
      <c r="Q651">
        <f t="shared" si="82"/>
        <v>2018</v>
      </c>
      <c r="R651" t="str">
        <f t="shared" si="83"/>
        <v/>
      </c>
    </row>
    <row r="652" spans="1:18" x14ac:dyDescent="0.3">
      <c r="A652" t="s">
        <v>2143</v>
      </c>
      <c r="B652">
        <v>22</v>
      </c>
      <c r="C652" t="s">
        <v>2208</v>
      </c>
      <c r="D652">
        <v>912</v>
      </c>
      <c r="E652" t="s">
        <v>420</v>
      </c>
      <c r="F652" s="2">
        <v>43366</v>
      </c>
      <c r="G652">
        <v>53</v>
      </c>
      <c r="H652">
        <v>45</v>
      </c>
      <c r="I652" t="str">
        <f>IFERROR(VLOOKUP($C652,Sheet2!$A$2:$C$397,2,FALSE),"C")</f>
        <v>C</v>
      </c>
      <c r="J652">
        <f>IFERROR(VLOOKUP($C652,Sheet2!$A$2:$C$397,3,FALSE),0)</f>
        <v>0</v>
      </c>
      <c r="K652">
        <f>VLOOKUP($I652,Sheet2!$F$4:$G$16,2,FALSE)</f>
        <v>2</v>
      </c>
      <c r="L652">
        <f t="shared" si="78"/>
        <v>53</v>
      </c>
      <c r="M652">
        <f t="shared" si="79"/>
        <v>45</v>
      </c>
      <c r="N652">
        <f t="shared" si="80"/>
        <v>8</v>
      </c>
      <c r="O652" t="str">
        <f t="shared" si="81"/>
        <v>CA22_2018</v>
      </c>
      <c r="P652" t="str">
        <f t="shared" si="77"/>
        <v>22</v>
      </c>
      <c r="Q652">
        <f t="shared" si="82"/>
        <v>2018</v>
      </c>
      <c r="R652" t="str">
        <f t="shared" si="83"/>
        <v/>
      </c>
    </row>
    <row r="653" spans="1:18" x14ac:dyDescent="0.3">
      <c r="A653" t="s">
        <v>2137</v>
      </c>
      <c r="B653">
        <v>1</v>
      </c>
      <c r="C653" t="s">
        <v>358</v>
      </c>
      <c r="D653">
        <v>382</v>
      </c>
      <c r="E653" t="s">
        <v>420</v>
      </c>
      <c r="F653" s="2">
        <v>42623</v>
      </c>
      <c r="G653">
        <v>37</v>
      </c>
      <c r="H653">
        <v>57</v>
      </c>
      <c r="I653" t="str">
        <f>IFERROR(VLOOKUP($C653,Sheet2!$A$2:$C$397,2,FALSE),"C")</f>
        <v>A</v>
      </c>
      <c r="J653">
        <f>IFERROR(VLOOKUP($C653,Sheet2!$A$2:$C$397,3,FALSE),0)</f>
        <v>0.2</v>
      </c>
      <c r="K653">
        <f>VLOOKUP($I653,Sheet2!$F$4:$G$16,2,FALSE)</f>
        <v>4</v>
      </c>
      <c r="L653">
        <f t="shared" si="78"/>
        <v>37.1</v>
      </c>
      <c r="M653">
        <f t="shared" si="79"/>
        <v>56.9</v>
      </c>
      <c r="N653">
        <f t="shared" si="80"/>
        <v>-19.799999999999997</v>
      </c>
      <c r="O653" t="str">
        <f t="shared" si="81"/>
        <v>ME01_2016</v>
      </c>
      <c r="P653" t="str">
        <f t="shared" si="77"/>
        <v>01</v>
      </c>
      <c r="Q653">
        <f t="shared" si="82"/>
        <v>2016</v>
      </c>
    </row>
    <row r="654" spans="1:18" x14ac:dyDescent="0.3">
      <c r="A654" t="s">
        <v>2148</v>
      </c>
      <c r="B654">
        <v>11</v>
      </c>
      <c r="C654" t="s">
        <v>364</v>
      </c>
      <c r="D654">
        <v>465</v>
      </c>
      <c r="E654" t="s">
        <v>420</v>
      </c>
      <c r="F654" s="2">
        <v>43379</v>
      </c>
      <c r="G654">
        <v>38</v>
      </c>
      <c r="H654">
        <v>45</v>
      </c>
      <c r="I654" t="str">
        <f>IFERROR(VLOOKUP($C654,Sheet2!$A$2:$C$397,2,FALSE),"C")</f>
        <v>A</v>
      </c>
      <c r="J654">
        <f>IFERROR(VLOOKUP($C654,Sheet2!$A$2:$C$397,3,FALSE),0)</f>
        <v>0.4</v>
      </c>
      <c r="K654">
        <f>VLOOKUP($I654,Sheet2!$F$4:$G$16,2,FALSE)</f>
        <v>4</v>
      </c>
      <c r="L654">
        <f t="shared" ref="L654:L665" si="84">G654+(J654/2)</f>
        <v>38.200000000000003</v>
      </c>
      <c r="M654">
        <f t="shared" ref="M654:M665" si="85">H654-(J654/2)</f>
        <v>44.8</v>
      </c>
      <c r="N654">
        <f t="shared" ref="N654:N665" si="86">L654-M654</f>
        <v>-6.5999999999999943</v>
      </c>
      <c r="O654" t="str">
        <f t="shared" si="81"/>
        <v>MI11_2018</v>
      </c>
      <c r="P654" t="str">
        <f t="shared" si="77"/>
        <v>11</v>
      </c>
      <c r="Q654">
        <f t="shared" si="82"/>
        <v>2018</v>
      </c>
    </row>
    <row r="655" spans="1:18" x14ac:dyDescent="0.3">
      <c r="A655" t="s">
        <v>2180</v>
      </c>
      <c r="B655">
        <v>13</v>
      </c>
      <c r="C655" t="s">
        <v>364</v>
      </c>
      <c r="D655">
        <v>500</v>
      </c>
      <c r="E655" t="s">
        <v>420</v>
      </c>
      <c r="F655" s="2">
        <v>43381</v>
      </c>
      <c r="G655">
        <v>47</v>
      </c>
      <c r="H655">
        <v>41</v>
      </c>
      <c r="I655" t="str">
        <f>IFERROR(VLOOKUP($C655,Sheet2!$A$2:$C$397,2,FALSE),"C")</f>
        <v>A</v>
      </c>
      <c r="J655">
        <f>IFERROR(VLOOKUP($C655,Sheet2!$A$2:$C$397,3,FALSE),0)</f>
        <v>0.4</v>
      </c>
      <c r="K655">
        <f>VLOOKUP($I655,Sheet2!$F$4:$G$16,2,FALSE)</f>
        <v>4</v>
      </c>
      <c r="L655">
        <f t="shared" si="84"/>
        <v>47.2</v>
      </c>
      <c r="M655">
        <f t="shared" si="85"/>
        <v>40.799999999999997</v>
      </c>
      <c r="N655">
        <f t="shared" si="86"/>
        <v>6.4000000000000057</v>
      </c>
      <c r="O655" t="str">
        <f t="shared" si="81"/>
        <v>NC13_2018</v>
      </c>
      <c r="P655" t="str">
        <f t="shared" si="77"/>
        <v>13</v>
      </c>
      <c r="Q655">
        <f t="shared" si="82"/>
        <v>2018</v>
      </c>
    </row>
    <row r="656" spans="1:18" x14ac:dyDescent="0.3">
      <c r="A656" t="s">
        <v>2132</v>
      </c>
      <c r="B656">
        <v>14</v>
      </c>
      <c r="C656" t="s">
        <v>364</v>
      </c>
      <c r="D656">
        <v>501</v>
      </c>
      <c r="E656" t="s">
        <v>420</v>
      </c>
      <c r="F656" s="2">
        <v>43381</v>
      </c>
      <c r="G656">
        <v>47</v>
      </c>
      <c r="H656">
        <v>43</v>
      </c>
      <c r="I656" t="str">
        <f>IFERROR(VLOOKUP($C656,Sheet2!$A$2:$C$397,2,FALSE),"C")</f>
        <v>A</v>
      </c>
      <c r="J656">
        <f>IFERROR(VLOOKUP($C656,Sheet2!$A$2:$C$397,3,FALSE),0)</f>
        <v>0.4</v>
      </c>
      <c r="K656">
        <f>VLOOKUP($I656,Sheet2!$F$4:$G$16,2,FALSE)</f>
        <v>4</v>
      </c>
      <c r="L656">
        <f t="shared" si="84"/>
        <v>47.2</v>
      </c>
      <c r="M656">
        <f t="shared" si="85"/>
        <v>42.8</v>
      </c>
      <c r="N656">
        <f t="shared" si="86"/>
        <v>4.4000000000000057</v>
      </c>
      <c r="O656" t="str">
        <f t="shared" si="81"/>
        <v>IL14_2018</v>
      </c>
      <c r="P656" t="str">
        <f t="shared" si="77"/>
        <v>14</v>
      </c>
      <c r="Q656">
        <f t="shared" si="82"/>
        <v>2018</v>
      </c>
    </row>
    <row r="657" spans="1:17" x14ac:dyDescent="0.3">
      <c r="A657" t="s">
        <v>2169</v>
      </c>
      <c r="B657">
        <v>16</v>
      </c>
      <c r="C657" t="s">
        <v>364</v>
      </c>
      <c r="D657">
        <v>532</v>
      </c>
      <c r="E657" t="s">
        <v>420</v>
      </c>
      <c r="F657" s="2">
        <v>43381</v>
      </c>
      <c r="G657">
        <v>50</v>
      </c>
      <c r="H657">
        <v>42</v>
      </c>
      <c r="I657" t="str">
        <f>IFERROR(VLOOKUP($C657,Sheet2!$A$2:$C$397,2,FALSE),"C")</f>
        <v>A</v>
      </c>
      <c r="J657">
        <f>IFERROR(VLOOKUP($C657,Sheet2!$A$2:$C$397,3,FALSE),0)</f>
        <v>0.4</v>
      </c>
      <c r="K657">
        <f>VLOOKUP($I657,Sheet2!$F$4:$G$16,2,FALSE)</f>
        <v>4</v>
      </c>
      <c r="L657">
        <f t="shared" si="84"/>
        <v>50.2</v>
      </c>
      <c r="M657">
        <f t="shared" si="85"/>
        <v>41.8</v>
      </c>
      <c r="N657">
        <f t="shared" si="86"/>
        <v>8.4000000000000057</v>
      </c>
      <c r="O657" t="str">
        <f t="shared" si="81"/>
        <v>PA16_2018</v>
      </c>
      <c r="P657" t="str">
        <f t="shared" si="77"/>
        <v>16</v>
      </c>
      <c r="Q657">
        <f t="shared" si="82"/>
        <v>2018</v>
      </c>
    </row>
    <row r="658" spans="1:17" x14ac:dyDescent="0.3">
      <c r="A658" t="s">
        <v>2134</v>
      </c>
      <c r="B658">
        <v>1</v>
      </c>
      <c r="C658" t="s">
        <v>364</v>
      </c>
      <c r="D658">
        <v>502</v>
      </c>
      <c r="E658" t="s">
        <v>420</v>
      </c>
      <c r="F658" s="2">
        <v>43381</v>
      </c>
      <c r="G658">
        <v>49</v>
      </c>
      <c r="H658">
        <v>41</v>
      </c>
      <c r="I658" t="str">
        <f>IFERROR(VLOOKUP($C658,Sheet2!$A$2:$C$397,2,FALSE),"C")</f>
        <v>A</v>
      </c>
      <c r="J658">
        <f>IFERROR(VLOOKUP($C658,Sheet2!$A$2:$C$397,3,FALSE),0)</f>
        <v>0.4</v>
      </c>
      <c r="K658">
        <f>VLOOKUP($I658,Sheet2!$F$4:$G$16,2,FALSE)</f>
        <v>4</v>
      </c>
      <c r="L658">
        <f t="shared" si="84"/>
        <v>49.2</v>
      </c>
      <c r="M658">
        <f t="shared" si="85"/>
        <v>40.799999999999997</v>
      </c>
      <c r="N658">
        <f t="shared" si="86"/>
        <v>8.4000000000000057</v>
      </c>
      <c r="O658" t="str">
        <f t="shared" si="81"/>
        <v>NY01_2018</v>
      </c>
      <c r="P658" t="str">
        <f t="shared" si="77"/>
        <v>01</v>
      </c>
      <c r="Q658">
        <f t="shared" si="82"/>
        <v>2018</v>
      </c>
    </row>
    <row r="659" spans="1:17" x14ac:dyDescent="0.3">
      <c r="A659" t="s">
        <v>2180</v>
      </c>
      <c r="B659">
        <v>9</v>
      </c>
      <c r="C659" t="s">
        <v>358</v>
      </c>
      <c r="D659">
        <v>556</v>
      </c>
      <c r="E659" t="s">
        <v>420</v>
      </c>
      <c r="F659" s="2">
        <v>43377</v>
      </c>
      <c r="G659">
        <v>41</v>
      </c>
      <c r="H659">
        <v>45</v>
      </c>
      <c r="I659" t="str">
        <f>IFERROR(VLOOKUP($C659,Sheet2!$A$2:$C$397,2,FALSE),"C")</f>
        <v>A</v>
      </c>
      <c r="J659">
        <f>IFERROR(VLOOKUP($C659,Sheet2!$A$2:$C$397,3,FALSE),0)</f>
        <v>0.2</v>
      </c>
      <c r="K659">
        <f>VLOOKUP($I659,Sheet2!$F$4:$G$16,2,FALSE)</f>
        <v>4</v>
      </c>
      <c r="L659">
        <f t="shared" si="84"/>
        <v>41.1</v>
      </c>
      <c r="M659">
        <f t="shared" si="85"/>
        <v>44.9</v>
      </c>
      <c r="N659">
        <f t="shared" si="86"/>
        <v>-3.7999999999999972</v>
      </c>
      <c r="O659" t="str">
        <f t="shared" si="81"/>
        <v>NC09_2018</v>
      </c>
      <c r="P659" t="str">
        <f t="shared" si="77"/>
        <v>09</v>
      </c>
      <c r="Q659">
        <f t="shared" si="82"/>
        <v>2018</v>
      </c>
    </row>
    <row r="660" spans="1:17" x14ac:dyDescent="0.3">
      <c r="A660" t="s">
        <v>2146</v>
      </c>
      <c r="B660">
        <v>1</v>
      </c>
      <c r="C660" t="s">
        <v>2213</v>
      </c>
      <c r="D660">
        <v>466</v>
      </c>
      <c r="E660" t="s">
        <v>420</v>
      </c>
      <c r="F660" s="2">
        <v>43343</v>
      </c>
      <c r="G660">
        <v>38</v>
      </c>
      <c r="H660">
        <v>51</v>
      </c>
      <c r="I660" t="str">
        <f>IFERROR(VLOOKUP($C660,Sheet2!$A$2:$C$397,2,FALSE),"C")</f>
        <v>C</v>
      </c>
      <c r="J660">
        <f>IFERROR(VLOOKUP($C660,Sheet2!$A$2:$C$397,3,FALSE),0)</f>
        <v>0</v>
      </c>
      <c r="K660">
        <f>VLOOKUP($I660,Sheet2!$F$4:$G$16,2,FALSE)</f>
        <v>2</v>
      </c>
      <c r="L660">
        <f t="shared" si="84"/>
        <v>38</v>
      </c>
      <c r="M660">
        <f t="shared" si="85"/>
        <v>51</v>
      </c>
      <c r="N660">
        <f t="shared" si="86"/>
        <v>-13</v>
      </c>
      <c r="O660" t="str">
        <f t="shared" si="81"/>
        <v>MT01_2018</v>
      </c>
      <c r="P660" t="str">
        <f t="shared" si="77"/>
        <v>01</v>
      </c>
      <c r="Q660">
        <f t="shared" si="82"/>
        <v>2018</v>
      </c>
    </row>
    <row r="661" spans="1:17" x14ac:dyDescent="0.3">
      <c r="A661" t="s">
        <v>2144</v>
      </c>
      <c r="B661">
        <v>11</v>
      </c>
      <c r="C661" t="s">
        <v>354</v>
      </c>
      <c r="D661">
        <v>356</v>
      </c>
      <c r="E661" t="s">
        <v>420</v>
      </c>
      <c r="F661" s="2">
        <v>43380</v>
      </c>
      <c r="G661">
        <v>45</v>
      </c>
      <c r="H661">
        <v>48</v>
      </c>
      <c r="I661" t="str">
        <f>IFERROR(VLOOKUP($C661,Sheet2!$A$2:$C$397,2,FALSE),"C")</f>
        <v>A+</v>
      </c>
      <c r="J661">
        <f>IFERROR(VLOOKUP($C661,Sheet2!$A$2:$C$397,3,FALSE),0)</f>
        <v>0.2</v>
      </c>
      <c r="K661">
        <f>VLOOKUP($I661,Sheet2!$F$4:$G$16,2,FALSE)</f>
        <v>4</v>
      </c>
      <c r="L661">
        <f t="shared" si="84"/>
        <v>45.1</v>
      </c>
      <c r="M661">
        <f t="shared" si="85"/>
        <v>47.9</v>
      </c>
      <c r="N661">
        <f t="shared" si="86"/>
        <v>-2.7999999999999972</v>
      </c>
      <c r="O661" t="str">
        <f t="shared" si="81"/>
        <v>NJ11_2018</v>
      </c>
      <c r="P661" t="str">
        <f t="shared" si="77"/>
        <v>11</v>
      </c>
      <c r="Q661">
        <f t="shared" si="82"/>
        <v>2018</v>
      </c>
    </row>
    <row r="662" spans="1:17" x14ac:dyDescent="0.3">
      <c r="A662" t="s">
        <v>2141</v>
      </c>
      <c r="B662">
        <v>9</v>
      </c>
      <c r="C662" t="s">
        <v>358</v>
      </c>
      <c r="D662">
        <v>535</v>
      </c>
      <c r="E662" t="s">
        <v>420</v>
      </c>
      <c r="F662" s="2">
        <v>43380</v>
      </c>
      <c r="G662">
        <v>40</v>
      </c>
      <c r="H662">
        <v>48</v>
      </c>
      <c r="I662" t="str">
        <f>IFERROR(VLOOKUP($C662,Sheet2!$A$2:$C$397,2,FALSE),"C")</f>
        <v>A</v>
      </c>
      <c r="J662">
        <f>IFERROR(VLOOKUP($C662,Sheet2!$A$2:$C$397,3,FALSE),0)</f>
        <v>0.2</v>
      </c>
      <c r="K662">
        <f>VLOOKUP($I662,Sheet2!$F$4:$G$16,2,FALSE)</f>
        <v>4</v>
      </c>
      <c r="L662">
        <f t="shared" si="84"/>
        <v>40.1</v>
      </c>
      <c r="M662">
        <f t="shared" si="85"/>
        <v>47.9</v>
      </c>
      <c r="N662">
        <f t="shared" si="86"/>
        <v>-7.7999999999999972</v>
      </c>
      <c r="O662" t="str">
        <f t="shared" si="81"/>
        <v>FL09_2018</v>
      </c>
      <c r="P662" t="str">
        <f t="shared" si="77"/>
        <v>09</v>
      </c>
      <c r="Q662">
        <f t="shared" si="82"/>
        <v>2018</v>
      </c>
    </row>
    <row r="663" spans="1:17" x14ac:dyDescent="0.3">
      <c r="A663" t="s">
        <v>2169</v>
      </c>
      <c r="B663">
        <v>7</v>
      </c>
      <c r="C663" t="s">
        <v>2214</v>
      </c>
      <c r="D663">
        <v>405</v>
      </c>
      <c r="E663" t="s">
        <v>420</v>
      </c>
      <c r="F663" s="2">
        <v>43380</v>
      </c>
      <c r="G663">
        <v>31</v>
      </c>
      <c r="H663">
        <v>50</v>
      </c>
      <c r="I663" t="str">
        <f>IFERROR(VLOOKUP($C663,Sheet2!$A$2:$C$397,2,FALSE),"C")</f>
        <v>C</v>
      </c>
      <c r="J663">
        <f>IFERROR(VLOOKUP($C663,Sheet2!$A$2:$C$397,3,FALSE),0)</f>
        <v>0</v>
      </c>
      <c r="K663">
        <f>VLOOKUP($I663,Sheet2!$F$4:$G$16,2,FALSE)</f>
        <v>2</v>
      </c>
      <c r="L663">
        <f t="shared" si="84"/>
        <v>31</v>
      </c>
      <c r="M663">
        <f t="shared" si="85"/>
        <v>50</v>
      </c>
      <c r="N663">
        <f t="shared" si="86"/>
        <v>-19</v>
      </c>
      <c r="O663" t="str">
        <f t="shared" si="81"/>
        <v>PA07_2018</v>
      </c>
      <c r="P663" t="str">
        <f t="shared" si="77"/>
        <v>07</v>
      </c>
      <c r="Q663">
        <f t="shared" si="82"/>
        <v>2018</v>
      </c>
    </row>
    <row r="664" spans="1:17" x14ac:dyDescent="0.3">
      <c r="A664" t="s">
        <v>2147</v>
      </c>
      <c r="B664">
        <v>1</v>
      </c>
      <c r="C664" t="s">
        <v>2215</v>
      </c>
      <c r="D664">
        <v>500</v>
      </c>
      <c r="E664" t="s">
        <v>420</v>
      </c>
      <c r="F664" s="2">
        <v>43379</v>
      </c>
      <c r="G664">
        <v>50</v>
      </c>
      <c r="H664">
        <v>46</v>
      </c>
      <c r="I664" t="str">
        <f>IFERROR(VLOOKUP($C664,Sheet2!$A$2:$C$397,2,FALSE),"C")</f>
        <v>C</v>
      </c>
      <c r="J664">
        <f>IFERROR(VLOOKUP($C664,Sheet2!$A$2:$C$397,3,FALSE),0)</f>
        <v>0</v>
      </c>
      <c r="K664">
        <f>VLOOKUP($I664,Sheet2!$F$4:$G$16,2,FALSE)</f>
        <v>2</v>
      </c>
      <c r="L664">
        <f t="shared" si="84"/>
        <v>50</v>
      </c>
      <c r="M664">
        <f t="shared" si="85"/>
        <v>46</v>
      </c>
      <c r="N664">
        <f t="shared" si="86"/>
        <v>4</v>
      </c>
      <c r="O664" t="str">
        <f t="shared" si="81"/>
        <v>AK01_2018</v>
      </c>
      <c r="P664" t="str">
        <f t="shared" si="77"/>
        <v>01</v>
      </c>
      <c r="Q664">
        <f t="shared" si="82"/>
        <v>2018</v>
      </c>
    </row>
    <row r="665" spans="1:17" x14ac:dyDescent="0.3">
      <c r="A665" t="s">
        <v>2166</v>
      </c>
      <c r="B665">
        <v>10</v>
      </c>
      <c r="C665" t="s">
        <v>13</v>
      </c>
      <c r="D665">
        <v>866</v>
      </c>
      <c r="E665" t="s">
        <v>420</v>
      </c>
      <c r="F665" s="2">
        <v>43378</v>
      </c>
      <c r="G665">
        <v>43</v>
      </c>
      <c r="H665">
        <v>55</v>
      </c>
      <c r="I665" t="str">
        <f>IFERROR(VLOOKUP($C665,Sheet2!$A$2:$C$397,2,FALSE),"C")</f>
        <v>A+</v>
      </c>
      <c r="J665">
        <f>IFERROR(VLOOKUP($C665,Sheet2!$A$2:$C$397,3,FALSE),0)</f>
        <v>0.61341175999999997</v>
      </c>
      <c r="K665">
        <f>VLOOKUP($I665,Sheet2!$F$4:$G$16,2,FALSE)</f>
        <v>4</v>
      </c>
      <c r="L665">
        <f t="shared" si="84"/>
        <v>43.306705880000003</v>
      </c>
      <c r="M665">
        <f t="shared" si="85"/>
        <v>54.693294119999997</v>
      </c>
      <c r="N665">
        <f t="shared" si="86"/>
        <v>-11.386588239999995</v>
      </c>
      <c r="O665" t="str">
        <f t="shared" si="81"/>
        <v>VA10_2018</v>
      </c>
      <c r="P665" t="str">
        <f t="shared" si="77"/>
        <v>10</v>
      </c>
      <c r="Q665">
        <f t="shared" si="82"/>
        <v>2018</v>
      </c>
    </row>
    <row r="666" spans="1:17" x14ac:dyDescent="0.3">
      <c r="A666" t="s">
        <v>2154</v>
      </c>
      <c r="B666">
        <v>8</v>
      </c>
      <c r="C666" t="s">
        <v>356</v>
      </c>
      <c r="D666">
        <v>400</v>
      </c>
      <c r="E666" t="s">
        <v>431</v>
      </c>
      <c r="F666" s="2">
        <v>43382</v>
      </c>
      <c r="G666">
        <v>49</v>
      </c>
      <c r="H666">
        <v>39</v>
      </c>
      <c r="I666" t="str">
        <f>IFERROR(VLOOKUP($C666,Sheet2!$A$2:$C$397,2,FALSE),"C")</f>
        <v>A+</v>
      </c>
      <c r="J666">
        <f>IFERROR(VLOOKUP($C666,Sheet2!$A$2:$C$397,3,FALSE),0)</f>
        <v>0.47360000000000002</v>
      </c>
      <c r="K666">
        <f>VLOOKUP($I666,Sheet2!$F$4:$G$16,2,FALSE)</f>
        <v>4</v>
      </c>
      <c r="L666">
        <f t="shared" ref="L666:L680" si="87">G666+(J666/2)</f>
        <v>49.236800000000002</v>
      </c>
      <c r="M666">
        <f t="shared" ref="M666:M680" si="88">H666-(J666/2)</f>
        <v>38.763199999999998</v>
      </c>
      <c r="N666">
        <f t="shared" ref="N666:N680" si="89">L666-M666</f>
        <v>10.473600000000005</v>
      </c>
      <c r="O666" t="str">
        <f t="shared" si="81"/>
        <v>WA08_2018</v>
      </c>
      <c r="P666" t="str">
        <f t="shared" si="77"/>
        <v>08</v>
      </c>
      <c r="Q666">
        <f t="shared" si="82"/>
        <v>2018</v>
      </c>
    </row>
    <row r="667" spans="1:17" x14ac:dyDescent="0.3">
      <c r="A667" t="s">
        <v>2169</v>
      </c>
      <c r="B667">
        <v>17</v>
      </c>
      <c r="C667" t="s">
        <v>354</v>
      </c>
      <c r="D667">
        <v>354</v>
      </c>
      <c r="E667" t="s">
        <v>420</v>
      </c>
      <c r="F667" s="2">
        <v>43381</v>
      </c>
      <c r="G667">
        <v>42</v>
      </c>
      <c r="H667">
        <v>54</v>
      </c>
      <c r="I667" t="str">
        <f>IFERROR(VLOOKUP($C667,Sheet2!$A$2:$C$397,2,FALSE),"C")</f>
        <v>A+</v>
      </c>
      <c r="J667">
        <f>IFERROR(VLOOKUP($C667,Sheet2!$A$2:$C$397,3,FALSE),0)</f>
        <v>0.2</v>
      </c>
      <c r="K667">
        <f>VLOOKUP($I667,Sheet2!$F$4:$G$16,2,FALSE)</f>
        <v>4</v>
      </c>
      <c r="L667">
        <f t="shared" si="87"/>
        <v>42.1</v>
      </c>
      <c r="M667">
        <f t="shared" si="88"/>
        <v>53.9</v>
      </c>
      <c r="N667">
        <f t="shared" si="89"/>
        <v>-11.799999999999997</v>
      </c>
      <c r="O667" t="str">
        <f t="shared" si="81"/>
        <v>PA17_2018</v>
      </c>
      <c r="P667" t="str">
        <f t="shared" si="77"/>
        <v>17</v>
      </c>
      <c r="Q667">
        <f t="shared" si="82"/>
        <v>2018</v>
      </c>
    </row>
    <row r="668" spans="1:17" x14ac:dyDescent="0.3">
      <c r="A668" t="s">
        <v>2141</v>
      </c>
      <c r="B668">
        <v>27</v>
      </c>
      <c r="C668" t="s">
        <v>382</v>
      </c>
      <c r="D668">
        <v>625</v>
      </c>
      <c r="E668" t="s">
        <v>420</v>
      </c>
      <c r="F668" s="2">
        <v>43379</v>
      </c>
      <c r="G668">
        <v>44</v>
      </c>
      <c r="H668">
        <v>42</v>
      </c>
      <c r="I668" t="str">
        <f>IFERROR(VLOOKUP($C668,Sheet2!$A$2:$C$397,2,FALSE),"C")</f>
        <v>B+</v>
      </c>
      <c r="J668">
        <f>IFERROR(VLOOKUP($C668,Sheet2!$A$2:$C$397,3,FALSE),0)</f>
        <v>-0.72027989999999997</v>
      </c>
      <c r="K668">
        <f>VLOOKUP($I668,Sheet2!$F$4:$G$16,2,FALSE)</f>
        <v>3.3</v>
      </c>
      <c r="L668">
        <f t="shared" si="87"/>
        <v>43.639860050000003</v>
      </c>
      <c r="M668">
        <f t="shared" si="88"/>
        <v>42.360139949999997</v>
      </c>
      <c r="N668">
        <f t="shared" si="89"/>
        <v>1.2797201000000058</v>
      </c>
      <c r="O668" t="str">
        <f t="shared" si="81"/>
        <v>FL27_2018</v>
      </c>
      <c r="P668" t="str">
        <f t="shared" si="77"/>
        <v>27</v>
      </c>
      <c r="Q668">
        <f t="shared" si="82"/>
        <v>2018</v>
      </c>
    </row>
    <row r="669" spans="1:17" x14ac:dyDescent="0.3">
      <c r="A669" t="s">
        <v>2142</v>
      </c>
      <c r="B669">
        <v>8</v>
      </c>
      <c r="C669" t="s">
        <v>364</v>
      </c>
      <c r="D669">
        <v>507</v>
      </c>
      <c r="E669" t="s">
        <v>420</v>
      </c>
      <c r="F669" s="2">
        <v>43387</v>
      </c>
      <c r="G669">
        <v>49</v>
      </c>
      <c r="H669">
        <v>34</v>
      </c>
      <c r="I669" t="str">
        <f>IFERROR(VLOOKUP($C669,Sheet2!$A$2:$C$397,2,FALSE),"C")</f>
        <v>A</v>
      </c>
      <c r="J669">
        <f>IFERROR(VLOOKUP($C669,Sheet2!$A$2:$C$397,3,FALSE),0)</f>
        <v>0.4</v>
      </c>
      <c r="K669">
        <f>VLOOKUP($I669,Sheet2!$F$4:$G$16,2,FALSE)</f>
        <v>4</v>
      </c>
      <c r="L669">
        <f t="shared" si="87"/>
        <v>49.2</v>
      </c>
      <c r="M669">
        <f t="shared" si="88"/>
        <v>33.799999999999997</v>
      </c>
      <c r="N669">
        <f t="shared" si="89"/>
        <v>15.400000000000006</v>
      </c>
      <c r="O669" t="str">
        <f t="shared" si="81"/>
        <v>MN08_2018</v>
      </c>
      <c r="P669" t="str">
        <f t="shared" si="77"/>
        <v>08</v>
      </c>
      <c r="Q669">
        <f t="shared" si="82"/>
        <v>2018</v>
      </c>
    </row>
    <row r="670" spans="1:17" x14ac:dyDescent="0.3">
      <c r="A670" t="s">
        <v>2169</v>
      </c>
      <c r="B670">
        <v>1</v>
      </c>
      <c r="C670" t="s">
        <v>364</v>
      </c>
      <c r="D670">
        <v>570</v>
      </c>
      <c r="E670" t="s">
        <v>420</v>
      </c>
      <c r="F670" s="2">
        <v>43387</v>
      </c>
      <c r="G670">
        <v>43</v>
      </c>
      <c r="H670">
        <v>50</v>
      </c>
      <c r="I670" t="str">
        <f>IFERROR(VLOOKUP($C670,Sheet2!$A$2:$C$397,2,FALSE),"C")</f>
        <v>A</v>
      </c>
      <c r="J670">
        <f>IFERROR(VLOOKUP($C670,Sheet2!$A$2:$C$397,3,FALSE),0)</f>
        <v>0.4</v>
      </c>
      <c r="K670">
        <f>VLOOKUP($I670,Sheet2!$F$4:$G$16,2,FALSE)</f>
        <v>4</v>
      </c>
      <c r="L670">
        <f t="shared" si="87"/>
        <v>43.2</v>
      </c>
      <c r="M670">
        <f t="shared" si="88"/>
        <v>49.8</v>
      </c>
      <c r="N670">
        <f t="shared" si="89"/>
        <v>-6.5999999999999943</v>
      </c>
      <c r="O670" t="str">
        <f t="shared" si="81"/>
        <v>PA01_2018</v>
      </c>
      <c r="P670" t="str">
        <f t="shared" si="77"/>
        <v>01</v>
      </c>
      <c r="Q670">
        <f t="shared" si="82"/>
        <v>2018</v>
      </c>
    </row>
    <row r="671" spans="1:17" x14ac:dyDescent="0.3">
      <c r="A671" t="s">
        <v>2139</v>
      </c>
      <c r="B671">
        <v>1</v>
      </c>
      <c r="C671" t="s">
        <v>386</v>
      </c>
      <c r="D671">
        <v>387</v>
      </c>
      <c r="E671" t="s">
        <v>420</v>
      </c>
      <c r="F671" s="2">
        <v>43385</v>
      </c>
      <c r="G671">
        <v>35</v>
      </c>
      <c r="H671">
        <v>40</v>
      </c>
      <c r="I671" t="str">
        <f>IFERROR(VLOOKUP($C671,Sheet2!$A$2:$C$397,2,FALSE),"C")</f>
        <v>B+</v>
      </c>
      <c r="J671">
        <f>IFERROR(VLOOKUP($C671,Sheet2!$A$2:$C$397,3,FALSE),0)</f>
        <v>-0.6</v>
      </c>
      <c r="K671">
        <f>VLOOKUP($I671,Sheet2!$F$4:$G$16,2,FALSE)</f>
        <v>3.3</v>
      </c>
      <c r="L671">
        <f t="shared" si="87"/>
        <v>34.700000000000003</v>
      </c>
      <c r="M671">
        <f t="shared" si="88"/>
        <v>40.299999999999997</v>
      </c>
      <c r="N671">
        <f t="shared" si="89"/>
        <v>-5.5999999999999943</v>
      </c>
      <c r="O671" t="str">
        <f t="shared" si="81"/>
        <v>NH01_2018</v>
      </c>
      <c r="P671" t="str">
        <f t="shared" si="77"/>
        <v>01</v>
      </c>
      <c r="Q671">
        <f t="shared" si="82"/>
        <v>2018</v>
      </c>
    </row>
    <row r="672" spans="1:17" x14ac:dyDescent="0.3">
      <c r="A672" t="s">
        <v>2139</v>
      </c>
      <c r="B672">
        <v>2</v>
      </c>
      <c r="C672" t="s">
        <v>386</v>
      </c>
      <c r="D672">
        <v>401</v>
      </c>
      <c r="E672" t="s">
        <v>420</v>
      </c>
      <c r="F672" s="2">
        <v>43385</v>
      </c>
      <c r="G672">
        <v>25</v>
      </c>
      <c r="H672">
        <v>44</v>
      </c>
      <c r="I672" t="str">
        <f>IFERROR(VLOOKUP($C672,Sheet2!$A$2:$C$397,2,FALSE),"C")</f>
        <v>B+</v>
      </c>
      <c r="J672">
        <f>IFERROR(VLOOKUP($C672,Sheet2!$A$2:$C$397,3,FALSE),0)</f>
        <v>-0.6</v>
      </c>
      <c r="K672">
        <f>VLOOKUP($I672,Sheet2!$F$4:$G$16,2,FALSE)</f>
        <v>3.3</v>
      </c>
      <c r="L672">
        <f t="shared" si="87"/>
        <v>24.7</v>
      </c>
      <c r="M672">
        <f t="shared" si="88"/>
        <v>44.3</v>
      </c>
      <c r="N672">
        <f t="shared" si="89"/>
        <v>-19.599999999999998</v>
      </c>
      <c r="O672" t="str">
        <f t="shared" si="81"/>
        <v>NH02_2018</v>
      </c>
      <c r="P672" t="str">
        <f t="shared" si="77"/>
        <v>02</v>
      </c>
      <c r="Q672">
        <f t="shared" si="82"/>
        <v>2018</v>
      </c>
    </row>
    <row r="673" spans="1:17" x14ac:dyDescent="0.3">
      <c r="A673" t="s">
        <v>2157</v>
      </c>
      <c r="B673">
        <v>1</v>
      </c>
      <c r="C673" t="s">
        <v>386</v>
      </c>
      <c r="D673">
        <v>121</v>
      </c>
      <c r="E673" t="s">
        <v>420</v>
      </c>
      <c r="F673" s="2">
        <v>43385</v>
      </c>
      <c r="G673">
        <v>20</v>
      </c>
      <c r="H673">
        <v>50</v>
      </c>
      <c r="I673" t="str">
        <f>IFERROR(VLOOKUP($C673,Sheet2!$A$2:$C$397,2,FALSE),"C")</f>
        <v>B+</v>
      </c>
      <c r="J673">
        <f>IFERROR(VLOOKUP($C673,Sheet2!$A$2:$C$397,3,FALSE),0)</f>
        <v>-0.6</v>
      </c>
      <c r="K673">
        <f>VLOOKUP($I673,Sheet2!$F$4:$G$16,2,FALSE)</f>
        <v>3.3</v>
      </c>
      <c r="L673">
        <f t="shared" si="87"/>
        <v>19.7</v>
      </c>
      <c r="M673">
        <f t="shared" si="88"/>
        <v>50.3</v>
      </c>
      <c r="N673">
        <f t="shared" si="89"/>
        <v>-30.599999999999998</v>
      </c>
      <c r="O673" t="str">
        <f t="shared" si="81"/>
        <v>NV01_2018</v>
      </c>
      <c r="P673" t="str">
        <f t="shared" si="77"/>
        <v>01</v>
      </c>
      <c r="Q673">
        <f t="shared" si="82"/>
        <v>2018</v>
      </c>
    </row>
    <row r="674" spans="1:17" x14ac:dyDescent="0.3">
      <c r="A674" t="s">
        <v>2157</v>
      </c>
      <c r="B674">
        <v>2</v>
      </c>
      <c r="C674" t="s">
        <v>386</v>
      </c>
      <c r="D674">
        <v>169</v>
      </c>
      <c r="E674" t="s">
        <v>420</v>
      </c>
      <c r="F674" s="2">
        <v>43385</v>
      </c>
      <c r="G674">
        <v>23</v>
      </c>
      <c r="H674">
        <v>16</v>
      </c>
      <c r="I674" t="str">
        <f>IFERROR(VLOOKUP($C674,Sheet2!$A$2:$C$397,2,FALSE),"C")</f>
        <v>B+</v>
      </c>
      <c r="J674">
        <f>IFERROR(VLOOKUP($C674,Sheet2!$A$2:$C$397,3,FALSE),0)</f>
        <v>-0.6</v>
      </c>
      <c r="K674">
        <f>VLOOKUP($I674,Sheet2!$F$4:$G$16,2,FALSE)</f>
        <v>3.3</v>
      </c>
      <c r="L674">
        <f t="shared" si="87"/>
        <v>22.7</v>
      </c>
      <c r="M674">
        <f t="shared" si="88"/>
        <v>16.3</v>
      </c>
      <c r="N674">
        <f t="shared" si="89"/>
        <v>6.3999999999999986</v>
      </c>
      <c r="O674" t="str">
        <f t="shared" si="81"/>
        <v>NV02_2018</v>
      </c>
      <c r="P674" t="str">
        <f t="shared" si="77"/>
        <v>02</v>
      </c>
      <c r="Q674">
        <f t="shared" si="82"/>
        <v>2018</v>
      </c>
    </row>
    <row r="675" spans="1:17" x14ac:dyDescent="0.3">
      <c r="A675" t="s">
        <v>2157</v>
      </c>
      <c r="B675">
        <v>3</v>
      </c>
      <c r="C675" t="s">
        <v>386</v>
      </c>
      <c r="D675">
        <v>178</v>
      </c>
      <c r="E675" t="s">
        <v>420</v>
      </c>
      <c r="F675" s="2">
        <v>43385</v>
      </c>
      <c r="G675">
        <v>39</v>
      </c>
      <c r="H675">
        <v>41</v>
      </c>
      <c r="I675" t="str">
        <f>IFERROR(VLOOKUP($C675,Sheet2!$A$2:$C$397,2,FALSE),"C")</f>
        <v>B+</v>
      </c>
      <c r="J675">
        <f>IFERROR(VLOOKUP($C675,Sheet2!$A$2:$C$397,3,FALSE),0)</f>
        <v>-0.6</v>
      </c>
      <c r="K675">
        <f>VLOOKUP($I675,Sheet2!$F$4:$G$16,2,FALSE)</f>
        <v>3.3</v>
      </c>
      <c r="L675">
        <f t="shared" si="87"/>
        <v>38.700000000000003</v>
      </c>
      <c r="M675">
        <f t="shared" si="88"/>
        <v>41.3</v>
      </c>
      <c r="N675">
        <f t="shared" si="89"/>
        <v>-2.5999999999999943</v>
      </c>
      <c r="O675" t="str">
        <f t="shared" si="81"/>
        <v>NV03_2018</v>
      </c>
      <c r="P675" t="str">
        <f t="shared" si="77"/>
        <v>03</v>
      </c>
      <c r="Q675">
        <f t="shared" si="82"/>
        <v>2018</v>
      </c>
    </row>
    <row r="676" spans="1:17" x14ac:dyDescent="0.3">
      <c r="A676" t="s">
        <v>2157</v>
      </c>
      <c r="B676">
        <v>4</v>
      </c>
      <c r="C676" t="s">
        <v>386</v>
      </c>
      <c r="D676">
        <v>157</v>
      </c>
      <c r="E676" t="s">
        <v>420</v>
      </c>
      <c r="F676" s="2">
        <v>43385</v>
      </c>
      <c r="G676">
        <v>34</v>
      </c>
      <c r="H676">
        <v>36</v>
      </c>
      <c r="I676" t="str">
        <f>IFERROR(VLOOKUP($C676,Sheet2!$A$2:$C$397,2,FALSE),"C")</f>
        <v>B+</v>
      </c>
      <c r="J676">
        <f>IFERROR(VLOOKUP($C676,Sheet2!$A$2:$C$397,3,FALSE),0)</f>
        <v>-0.6</v>
      </c>
      <c r="K676">
        <f>VLOOKUP($I676,Sheet2!$F$4:$G$16,2,FALSE)</f>
        <v>3.3</v>
      </c>
      <c r="L676">
        <f t="shared" si="87"/>
        <v>33.700000000000003</v>
      </c>
      <c r="M676">
        <f t="shared" si="88"/>
        <v>36.299999999999997</v>
      </c>
      <c r="N676">
        <f t="shared" si="89"/>
        <v>-2.5999999999999943</v>
      </c>
      <c r="O676" t="str">
        <f t="shared" si="81"/>
        <v>NV04_2018</v>
      </c>
      <c r="P676" t="str">
        <f t="shared" si="77"/>
        <v>04</v>
      </c>
      <c r="Q676">
        <f t="shared" si="82"/>
        <v>2018</v>
      </c>
    </row>
    <row r="677" spans="1:17" x14ac:dyDescent="0.3">
      <c r="A677" t="s">
        <v>2180</v>
      </c>
      <c r="B677">
        <v>13</v>
      </c>
      <c r="C677" t="s">
        <v>358</v>
      </c>
      <c r="D677">
        <v>533</v>
      </c>
      <c r="E677" t="s">
        <v>420</v>
      </c>
      <c r="F677" s="2">
        <v>43385</v>
      </c>
      <c r="G677">
        <v>44</v>
      </c>
      <c r="H677">
        <v>41</v>
      </c>
      <c r="I677" t="str">
        <f>IFERROR(VLOOKUP($C677,Sheet2!$A$2:$C$397,2,FALSE),"C")</f>
        <v>A</v>
      </c>
      <c r="J677">
        <f>IFERROR(VLOOKUP($C677,Sheet2!$A$2:$C$397,3,FALSE),0)</f>
        <v>0.2</v>
      </c>
      <c r="K677">
        <f>VLOOKUP($I677,Sheet2!$F$4:$G$16,2,FALSE)</f>
        <v>4</v>
      </c>
      <c r="L677">
        <f t="shared" si="87"/>
        <v>44.1</v>
      </c>
      <c r="M677">
        <f t="shared" si="88"/>
        <v>40.9</v>
      </c>
      <c r="N677">
        <f t="shared" si="89"/>
        <v>3.2000000000000028</v>
      </c>
      <c r="O677" t="str">
        <f t="shared" si="81"/>
        <v>NC13_2018</v>
      </c>
      <c r="P677" t="str">
        <f t="shared" si="77"/>
        <v>13</v>
      </c>
      <c r="Q677">
        <f t="shared" si="82"/>
        <v>2018</v>
      </c>
    </row>
    <row r="678" spans="1:17" x14ac:dyDescent="0.3">
      <c r="A678" t="s">
        <v>2166</v>
      </c>
      <c r="B678">
        <v>2</v>
      </c>
      <c r="C678" t="s">
        <v>21</v>
      </c>
      <c r="D678">
        <v>682</v>
      </c>
      <c r="E678" t="s">
        <v>420</v>
      </c>
      <c r="F678" s="2">
        <v>43385</v>
      </c>
      <c r="G678">
        <v>50</v>
      </c>
      <c r="H678">
        <v>43</v>
      </c>
      <c r="I678" t="str">
        <f>IFERROR(VLOOKUP($C678,Sheet2!$A$2:$C$397,2,FALSE),"C")</f>
        <v>B+</v>
      </c>
      <c r="J678">
        <f>IFERROR(VLOOKUP($C678,Sheet2!$A$2:$C$397,3,FALSE),0)</f>
        <v>0.48297297</v>
      </c>
      <c r="K678">
        <f>VLOOKUP($I678,Sheet2!$F$4:$G$16,2,FALSE)</f>
        <v>3.3</v>
      </c>
      <c r="L678">
        <f t="shared" si="87"/>
        <v>50.241486485000003</v>
      </c>
      <c r="M678">
        <f t="shared" si="88"/>
        <v>42.758513514999997</v>
      </c>
      <c r="N678">
        <f t="shared" si="89"/>
        <v>7.4829729700000058</v>
      </c>
      <c r="O678" t="str">
        <f t="shared" si="81"/>
        <v>VA02_2018</v>
      </c>
      <c r="P678" t="str">
        <f t="shared" si="77"/>
        <v>02</v>
      </c>
      <c r="Q678">
        <f t="shared" si="82"/>
        <v>2018</v>
      </c>
    </row>
    <row r="679" spans="1:17" x14ac:dyDescent="0.3">
      <c r="A679" t="s">
        <v>2150</v>
      </c>
      <c r="B679">
        <v>4</v>
      </c>
      <c r="C679" t="s">
        <v>2201</v>
      </c>
      <c r="D679">
        <v>403</v>
      </c>
      <c r="E679" t="s">
        <v>431</v>
      </c>
      <c r="F679" s="2">
        <v>43384</v>
      </c>
      <c r="G679">
        <v>46</v>
      </c>
      <c r="H679">
        <v>46</v>
      </c>
      <c r="I679" t="str">
        <f>IFERROR(VLOOKUP($C679,Sheet2!$A$2:$C$397,2,FALSE),"C")</f>
        <v>C</v>
      </c>
      <c r="J679">
        <f>IFERROR(VLOOKUP($C679,Sheet2!$A$2:$C$397,3,FALSE),0)</f>
        <v>0</v>
      </c>
      <c r="K679">
        <f>VLOOKUP($I679,Sheet2!$F$4:$G$16,2,FALSE)</f>
        <v>2</v>
      </c>
      <c r="L679">
        <f t="shared" si="87"/>
        <v>46</v>
      </c>
      <c r="M679">
        <f t="shared" si="88"/>
        <v>46</v>
      </c>
      <c r="N679">
        <f t="shared" si="89"/>
        <v>0</v>
      </c>
      <c r="O679" t="str">
        <f t="shared" si="81"/>
        <v>UT04_2018</v>
      </c>
      <c r="P679" t="str">
        <f t="shared" si="77"/>
        <v>04</v>
      </c>
      <c r="Q679">
        <f t="shared" si="82"/>
        <v>2018</v>
      </c>
    </row>
    <row r="680" spans="1:17" x14ac:dyDescent="0.3">
      <c r="A680" t="s">
        <v>2144</v>
      </c>
      <c r="B680">
        <v>3</v>
      </c>
      <c r="C680" t="s">
        <v>399</v>
      </c>
      <c r="D680">
        <v>546</v>
      </c>
      <c r="E680" t="s">
        <v>420</v>
      </c>
      <c r="F680" s="2">
        <v>43383</v>
      </c>
      <c r="G680">
        <v>47</v>
      </c>
      <c r="H680">
        <v>45</v>
      </c>
      <c r="I680" t="str">
        <f>IFERROR(VLOOKUP($C680,Sheet2!$A$2:$C$397,2,FALSE),"C")</f>
        <v>B+</v>
      </c>
      <c r="J680">
        <f>IFERROR(VLOOKUP($C680,Sheet2!$A$2:$C$397,3,FALSE),0)</f>
        <v>-1</v>
      </c>
      <c r="K680">
        <f>VLOOKUP($I680,Sheet2!$F$4:$G$16,2,FALSE)</f>
        <v>3.3</v>
      </c>
      <c r="L680">
        <f t="shared" si="87"/>
        <v>46.5</v>
      </c>
      <c r="M680">
        <f t="shared" si="88"/>
        <v>45.5</v>
      </c>
      <c r="N680">
        <f t="shared" si="89"/>
        <v>1</v>
      </c>
      <c r="O680" t="str">
        <f t="shared" si="81"/>
        <v>NJ03_2018</v>
      </c>
      <c r="P680" t="str">
        <f t="shared" si="77"/>
        <v>03</v>
      </c>
      <c r="Q680">
        <f t="shared" si="82"/>
        <v>2018</v>
      </c>
    </row>
    <row r="681" spans="1:17" x14ac:dyDescent="0.3">
      <c r="A681" t="s">
        <v>2143</v>
      </c>
      <c r="B681">
        <v>45</v>
      </c>
      <c r="C681" t="s">
        <v>2236</v>
      </c>
      <c r="D681">
        <v>400</v>
      </c>
      <c r="E681" t="s">
        <v>420</v>
      </c>
      <c r="F681" s="2">
        <v>43366</v>
      </c>
      <c r="G681">
        <v>47.5</v>
      </c>
      <c r="H681">
        <v>47.8</v>
      </c>
      <c r="I681" t="str">
        <f>IFERROR(VLOOKUP($C681,Sheet2!$A$2:$C$397,2,FALSE),"C")</f>
        <v>C</v>
      </c>
      <c r="J681">
        <v>1.6</v>
      </c>
      <c r="K681">
        <f>VLOOKUP($I681,Sheet2!$F$4:$G$16,2,FALSE)</f>
        <v>2</v>
      </c>
      <c r="L681">
        <f t="shared" ref="L681:L712" si="90">G681+(J681/2)</f>
        <v>48.3</v>
      </c>
      <c r="M681">
        <f t="shared" ref="M681" si="91">H681-(J681/2)</f>
        <v>47</v>
      </c>
      <c r="N681">
        <f t="shared" ref="N681" si="92">L681-M681</f>
        <v>1.2999999999999972</v>
      </c>
      <c r="O681" t="str">
        <f t="shared" si="81"/>
        <v>CA45_2018</v>
      </c>
      <c r="P681" t="str">
        <f t="shared" si="77"/>
        <v>45</v>
      </c>
      <c r="Q681">
        <f t="shared" si="82"/>
        <v>2018</v>
      </c>
    </row>
    <row r="682" spans="1:17" x14ac:dyDescent="0.3">
      <c r="A682" t="s">
        <v>2143</v>
      </c>
      <c r="B682">
        <v>45</v>
      </c>
      <c r="C682" t="s">
        <v>2237</v>
      </c>
      <c r="D682">
        <v>500</v>
      </c>
      <c r="E682" t="s">
        <v>420</v>
      </c>
      <c r="F682" s="2">
        <v>43361</v>
      </c>
      <c r="G682">
        <v>43</v>
      </c>
      <c r="H682">
        <v>46</v>
      </c>
      <c r="I682" t="s">
        <v>349</v>
      </c>
      <c r="J682">
        <v>1.4</v>
      </c>
      <c r="K682">
        <f>VLOOKUP($I682,Sheet2!$F$4:$G$16,2,FALSE)</f>
        <v>2</v>
      </c>
      <c r="L682">
        <f t="shared" si="90"/>
        <v>43.7</v>
      </c>
      <c r="M682">
        <f t="shared" ref="M682" si="93">H682-(J682/2)</f>
        <v>45.3</v>
      </c>
      <c r="N682">
        <f t="shared" ref="N682" si="94">L682-M682</f>
        <v>-1.5999999999999943</v>
      </c>
      <c r="O682" t="str">
        <f t="shared" si="81"/>
        <v>CA45_2018</v>
      </c>
      <c r="P682" t="str">
        <f t="shared" si="77"/>
        <v>45</v>
      </c>
      <c r="Q682">
        <f t="shared" si="82"/>
        <v>2018</v>
      </c>
    </row>
    <row r="683" spans="1:17" x14ac:dyDescent="0.3">
      <c r="A683" t="s">
        <v>2143</v>
      </c>
      <c r="B683">
        <v>39</v>
      </c>
      <c r="C683" t="s">
        <v>2239</v>
      </c>
      <c r="D683">
        <v>400</v>
      </c>
      <c r="E683" t="s">
        <v>420</v>
      </c>
      <c r="F683" s="2">
        <v>43375</v>
      </c>
      <c r="G683">
        <v>47</v>
      </c>
      <c r="H683">
        <v>48</v>
      </c>
      <c r="I683" t="s">
        <v>349</v>
      </c>
      <c r="J683">
        <v>4.0999999999999996</v>
      </c>
      <c r="K683">
        <f>VLOOKUP($I683,Sheet2!$F$4:$G$16,2,FALSE)</f>
        <v>2</v>
      </c>
      <c r="L683">
        <f t="shared" si="90"/>
        <v>49.05</v>
      </c>
      <c r="M683">
        <f t="shared" ref="M683:M689" si="95">H683-(J683/2)</f>
        <v>45.95</v>
      </c>
      <c r="N683">
        <f t="shared" ref="N683:N689" si="96">L683-M683</f>
        <v>3.0999999999999943</v>
      </c>
      <c r="O683" t="str">
        <f t="shared" si="81"/>
        <v>CA39_2018</v>
      </c>
      <c r="P683" t="str">
        <f t="shared" si="77"/>
        <v>39</v>
      </c>
      <c r="Q683">
        <f t="shared" si="82"/>
        <v>2018</v>
      </c>
    </row>
    <row r="684" spans="1:17" x14ac:dyDescent="0.3">
      <c r="A684" t="s">
        <v>2143</v>
      </c>
      <c r="B684">
        <v>49</v>
      </c>
      <c r="C684" t="s">
        <v>2240</v>
      </c>
      <c r="D684">
        <v>400</v>
      </c>
      <c r="E684" t="s">
        <v>420</v>
      </c>
      <c r="F684" s="2">
        <v>43363</v>
      </c>
      <c r="G684">
        <v>43</v>
      </c>
      <c r="H684">
        <v>45</v>
      </c>
      <c r="I684" t="s">
        <v>349</v>
      </c>
      <c r="J684">
        <v>-4.5999999999999996</v>
      </c>
      <c r="K684">
        <f>VLOOKUP($I684,Sheet2!$F$4:$G$16,2,FALSE)</f>
        <v>2</v>
      </c>
      <c r="L684">
        <f t="shared" si="90"/>
        <v>40.700000000000003</v>
      </c>
      <c r="M684">
        <f t="shared" si="95"/>
        <v>47.3</v>
      </c>
      <c r="N684">
        <f t="shared" si="96"/>
        <v>-6.5999999999999943</v>
      </c>
      <c r="O684" t="str">
        <f t="shared" si="81"/>
        <v>CA49_2018</v>
      </c>
      <c r="P684" t="str">
        <f t="shared" si="77"/>
        <v>49</v>
      </c>
      <c r="Q684">
        <f t="shared" si="82"/>
        <v>2018</v>
      </c>
    </row>
    <row r="685" spans="1:17" x14ac:dyDescent="0.3">
      <c r="A685" t="s">
        <v>2143</v>
      </c>
      <c r="B685">
        <v>50</v>
      </c>
      <c r="C685" t="s">
        <v>2239</v>
      </c>
      <c r="D685">
        <v>400</v>
      </c>
      <c r="E685" t="s">
        <v>420</v>
      </c>
      <c r="F685" s="2">
        <v>43374</v>
      </c>
      <c r="G685">
        <v>45</v>
      </c>
      <c r="H685">
        <v>44</v>
      </c>
      <c r="I685" t="s">
        <v>349</v>
      </c>
      <c r="J685">
        <v>4.0999999999999996</v>
      </c>
      <c r="K685">
        <f>VLOOKUP($I685,Sheet2!$F$4:$G$16,2,FALSE)</f>
        <v>2</v>
      </c>
      <c r="L685">
        <f t="shared" si="90"/>
        <v>47.05</v>
      </c>
      <c r="M685">
        <f t="shared" si="95"/>
        <v>41.95</v>
      </c>
      <c r="N685">
        <f t="shared" si="96"/>
        <v>5.0999999999999943</v>
      </c>
      <c r="O685" t="str">
        <f t="shared" si="81"/>
        <v>CA50_2018</v>
      </c>
      <c r="P685" t="str">
        <f t="shared" si="77"/>
        <v>50</v>
      </c>
      <c r="Q685">
        <f t="shared" si="82"/>
        <v>2018</v>
      </c>
    </row>
    <row r="686" spans="1:17" x14ac:dyDescent="0.3">
      <c r="A686" t="s">
        <v>2143</v>
      </c>
      <c r="B686">
        <v>22</v>
      </c>
      <c r="C686" t="s">
        <v>2241</v>
      </c>
      <c r="D686">
        <v>402</v>
      </c>
      <c r="E686" t="s">
        <v>420</v>
      </c>
      <c r="F686" s="2">
        <v>43356</v>
      </c>
      <c r="G686">
        <v>50</v>
      </c>
      <c r="H686">
        <v>44</v>
      </c>
      <c r="I686" t="s">
        <v>349</v>
      </c>
      <c r="J686">
        <v>2.9</v>
      </c>
      <c r="K686">
        <f>VLOOKUP($I686,Sheet2!$F$4:$G$16,2,FALSE)</f>
        <v>2</v>
      </c>
      <c r="L686">
        <f t="shared" si="90"/>
        <v>51.45</v>
      </c>
      <c r="M686">
        <f t="shared" si="95"/>
        <v>42.55</v>
      </c>
      <c r="N686">
        <f t="shared" si="96"/>
        <v>8.9000000000000057</v>
      </c>
      <c r="O686" t="str">
        <f t="shared" si="81"/>
        <v>CA22_2018</v>
      </c>
      <c r="P686" t="str">
        <f t="shared" si="77"/>
        <v>22</v>
      </c>
      <c r="Q686">
        <f t="shared" si="82"/>
        <v>2018</v>
      </c>
    </row>
    <row r="687" spans="1:17" x14ac:dyDescent="0.3">
      <c r="A687" t="s">
        <v>2147</v>
      </c>
      <c r="B687">
        <v>1</v>
      </c>
      <c r="C687" t="s">
        <v>2242</v>
      </c>
      <c r="D687">
        <v>645</v>
      </c>
      <c r="E687" t="s">
        <v>420</v>
      </c>
      <c r="F687" s="2">
        <v>43385</v>
      </c>
      <c r="G687">
        <v>46</v>
      </c>
      <c r="H687">
        <v>43</v>
      </c>
      <c r="I687" t="s">
        <v>349</v>
      </c>
      <c r="J687">
        <v>2.2000000000000002</v>
      </c>
      <c r="K687">
        <f>VLOOKUP($I687,Sheet2!$F$4:$G$16,2,FALSE)</f>
        <v>2</v>
      </c>
      <c r="L687">
        <f t="shared" si="90"/>
        <v>47.1</v>
      </c>
      <c r="M687">
        <f t="shared" si="95"/>
        <v>41.9</v>
      </c>
      <c r="N687">
        <f t="shared" si="96"/>
        <v>5.2000000000000028</v>
      </c>
      <c r="O687" t="str">
        <f t="shared" si="81"/>
        <v>AK01_2018</v>
      </c>
      <c r="P687" t="str">
        <f t="shared" si="77"/>
        <v>01</v>
      </c>
      <c r="Q687">
        <f t="shared" si="82"/>
        <v>2018</v>
      </c>
    </row>
    <row r="688" spans="1:17" x14ac:dyDescent="0.3">
      <c r="A688" t="s">
        <v>2186</v>
      </c>
      <c r="B688">
        <v>6</v>
      </c>
      <c r="C688" t="s">
        <v>2273</v>
      </c>
      <c r="D688">
        <v>400</v>
      </c>
      <c r="E688" t="s">
        <v>420</v>
      </c>
      <c r="F688" s="2">
        <v>43366</v>
      </c>
      <c r="G688">
        <v>38</v>
      </c>
      <c r="H688">
        <v>49</v>
      </c>
      <c r="I688" t="s">
        <v>349</v>
      </c>
      <c r="J688">
        <v>2.2000000000000002</v>
      </c>
      <c r="K688">
        <f>VLOOKUP($I688,Sheet2!$F$4:$G$16,2,FALSE)</f>
        <v>2</v>
      </c>
      <c r="L688">
        <f t="shared" si="90"/>
        <v>39.1</v>
      </c>
      <c r="M688">
        <f t="shared" si="95"/>
        <v>47.9</v>
      </c>
      <c r="N688">
        <f t="shared" si="96"/>
        <v>-8.7999999999999972</v>
      </c>
      <c r="O688" t="str">
        <f t="shared" si="81"/>
        <v>CO06_2018</v>
      </c>
      <c r="P688" t="str">
        <f t="shared" si="77"/>
        <v>06</v>
      </c>
      <c r="Q688">
        <f t="shared" si="82"/>
        <v>2018</v>
      </c>
    </row>
    <row r="689" spans="1:17" x14ac:dyDescent="0.3">
      <c r="A689" t="s">
        <v>2186</v>
      </c>
      <c r="B689">
        <v>6</v>
      </c>
      <c r="C689" t="s">
        <v>2245</v>
      </c>
      <c r="D689">
        <v>400</v>
      </c>
      <c r="E689" t="s">
        <v>431</v>
      </c>
      <c r="F689" s="2">
        <v>43356</v>
      </c>
      <c r="G689">
        <v>43</v>
      </c>
      <c r="H689">
        <v>44</v>
      </c>
      <c r="I689" t="s">
        <v>349</v>
      </c>
      <c r="J689">
        <v>-4.8</v>
      </c>
      <c r="K689">
        <f>VLOOKUP($I689,Sheet2!$F$4:$G$16,2,FALSE)</f>
        <v>2</v>
      </c>
      <c r="L689">
        <f t="shared" si="90"/>
        <v>40.6</v>
      </c>
      <c r="M689">
        <f t="shared" si="95"/>
        <v>46.4</v>
      </c>
      <c r="N689">
        <f t="shared" si="96"/>
        <v>-5.7999999999999972</v>
      </c>
      <c r="O689" t="str">
        <f t="shared" si="81"/>
        <v>CO06_2018</v>
      </c>
      <c r="P689" t="str">
        <f t="shared" si="77"/>
        <v>06</v>
      </c>
      <c r="Q689">
        <f t="shared" si="82"/>
        <v>2018</v>
      </c>
    </row>
    <row r="690" spans="1:17" x14ac:dyDescent="0.3">
      <c r="A690" t="s">
        <v>2176</v>
      </c>
      <c r="B690">
        <v>1</v>
      </c>
      <c r="C690" t="s">
        <v>2243</v>
      </c>
      <c r="D690">
        <v>728</v>
      </c>
      <c r="E690" t="s">
        <v>420</v>
      </c>
      <c r="F690" s="2">
        <v>43360</v>
      </c>
      <c r="G690">
        <v>28</v>
      </c>
      <c r="H690">
        <v>52</v>
      </c>
      <c r="I690" t="str">
        <f>IFERROR(VLOOKUP($C690,Sheet2!$A$2:$C$397,2,FALSE),"C")</f>
        <v>C</v>
      </c>
      <c r="J690">
        <v>-3.8</v>
      </c>
      <c r="K690">
        <f>VLOOKUP($I690,Sheet2!$F$4:$G$16,2,FALSE)</f>
        <v>2</v>
      </c>
      <c r="L690">
        <f t="shared" si="90"/>
        <v>26.1</v>
      </c>
      <c r="M690">
        <f t="shared" ref="M690" si="97">H690-(J690/2)</f>
        <v>53.9</v>
      </c>
      <c r="N690">
        <f t="shared" ref="N690" si="98">L690-M690</f>
        <v>-27.799999999999997</v>
      </c>
      <c r="O690" t="str">
        <f t="shared" si="81"/>
        <v>DE01_2018</v>
      </c>
      <c r="P690" t="str">
        <f t="shared" si="77"/>
        <v>01</v>
      </c>
      <c r="Q690">
        <f t="shared" si="82"/>
        <v>2018</v>
      </c>
    </row>
    <row r="691" spans="1:17" x14ac:dyDescent="0.3">
      <c r="A691" t="s">
        <v>2176</v>
      </c>
      <c r="B691">
        <v>1</v>
      </c>
      <c r="C691" t="s">
        <v>225</v>
      </c>
      <c r="D691">
        <v>884</v>
      </c>
      <c r="E691" t="s">
        <v>420</v>
      </c>
      <c r="F691" s="2">
        <v>43310</v>
      </c>
      <c r="G691">
        <v>39</v>
      </c>
      <c r="H691">
        <v>46</v>
      </c>
      <c r="I691" t="str">
        <f>IFERROR(VLOOKUP($C691,Sheet2!$A$2:$C$397,2,FALSE),"C")</f>
        <v>C+</v>
      </c>
      <c r="J691">
        <v>-2.8</v>
      </c>
      <c r="K691">
        <f>VLOOKUP($I691,Sheet2!$F$4:$G$16,2,FALSE)</f>
        <v>2.2999999999999998</v>
      </c>
      <c r="L691">
        <f t="shared" si="90"/>
        <v>37.6</v>
      </c>
      <c r="M691">
        <f t="shared" ref="M691" si="99">H691-(J691/2)</f>
        <v>47.4</v>
      </c>
      <c r="N691">
        <f t="shared" ref="N691" si="100">L691-M691</f>
        <v>-9.7999999999999972</v>
      </c>
      <c r="O691" t="str">
        <f t="shared" si="81"/>
        <v>DE01_2018</v>
      </c>
      <c r="P691" t="str">
        <f t="shared" si="77"/>
        <v>01</v>
      </c>
      <c r="Q691">
        <f t="shared" si="82"/>
        <v>2018</v>
      </c>
    </row>
    <row r="692" spans="1:17" x14ac:dyDescent="0.3">
      <c r="A692" t="s">
        <v>2141</v>
      </c>
      <c r="B692">
        <v>27</v>
      </c>
      <c r="C692" t="s">
        <v>2244</v>
      </c>
      <c r="D692">
        <v>500</v>
      </c>
      <c r="E692" t="s">
        <v>420</v>
      </c>
      <c r="F692" s="2">
        <v>43387</v>
      </c>
      <c r="G692">
        <v>39</v>
      </c>
      <c r="H692">
        <v>44</v>
      </c>
      <c r="I692" t="s">
        <v>349</v>
      </c>
      <c r="J692">
        <v>4.5</v>
      </c>
      <c r="K692">
        <f>VLOOKUP($I692,Sheet2!$F$4:$G$16,2,FALSE)</f>
        <v>2</v>
      </c>
      <c r="L692">
        <f t="shared" si="90"/>
        <v>41.25</v>
      </c>
      <c r="M692">
        <f t="shared" ref="M692:M776" si="101">H692-(J692/2)</f>
        <v>41.75</v>
      </c>
      <c r="N692">
        <f t="shared" ref="N692:N776" si="102">L692-M692</f>
        <v>-0.5</v>
      </c>
      <c r="O692" t="str">
        <f t="shared" si="81"/>
        <v>FL27_2018</v>
      </c>
      <c r="P692" t="str">
        <f t="shared" si="77"/>
        <v>27</v>
      </c>
      <c r="Q692">
        <f t="shared" si="82"/>
        <v>2018</v>
      </c>
    </row>
    <row r="693" spans="1:17" x14ac:dyDescent="0.3">
      <c r="A693" t="s">
        <v>2141</v>
      </c>
      <c r="B693">
        <v>27</v>
      </c>
      <c r="C693" t="s">
        <v>2246</v>
      </c>
      <c r="D693">
        <v>400</v>
      </c>
      <c r="E693" t="s">
        <v>420</v>
      </c>
      <c r="F693" s="2">
        <v>43356</v>
      </c>
      <c r="G693">
        <v>51</v>
      </c>
      <c r="H693">
        <v>42</v>
      </c>
      <c r="I693" t="s">
        <v>349</v>
      </c>
      <c r="J693">
        <v>-5.7</v>
      </c>
      <c r="K693">
        <f>VLOOKUP($I693,Sheet2!$F$4:$G$16,2,FALSE)</f>
        <v>2</v>
      </c>
      <c r="L693">
        <f t="shared" si="90"/>
        <v>48.15</v>
      </c>
      <c r="M693">
        <f t="shared" si="101"/>
        <v>44.85</v>
      </c>
      <c r="N693">
        <f t="shared" si="102"/>
        <v>3.2999999999999972</v>
      </c>
      <c r="O693" t="str">
        <f t="shared" si="81"/>
        <v>FL27_2018</v>
      </c>
      <c r="P693" t="str">
        <f t="shared" si="77"/>
        <v>27</v>
      </c>
      <c r="Q693">
        <f t="shared" si="82"/>
        <v>2018</v>
      </c>
    </row>
    <row r="694" spans="1:17" x14ac:dyDescent="0.3">
      <c r="A694" t="s">
        <v>2141</v>
      </c>
      <c r="B694">
        <v>27</v>
      </c>
      <c r="C694" t="s">
        <v>2247</v>
      </c>
      <c r="D694">
        <v>600</v>
      </c>
      <c r="E694" t="s">
        <v>420</v>
      </c>
      <c r="F694" s="2">
        <v>43347</v>
      </c>
      <c r="G694">
        <v>42</v>
      </c>
      <c r="H694">
        <v>46</v>
      </c>
      <c r="I694" t="s">
        <v>349</v>
      </c>
      <c r="J694">
        <v>4.3</v>
      </c>
      <c r="K694">
        <f>VLOOKUP($I694,Sheet2!$F$4:$G$16,2,FALSE)</f>
        <v>2</v>
      </c>
      <c r="L694">
        <f t="shared" si="90"/>
        <v>44.15</v>
      </c>
      <c r="M694">
        <f t="shared" si="101"/>
        <v>43.85</v>
      </c>
      <c r="N694">
        <f t="shared" si="102"/>
        <v>0.29999999999999716</v>
      </c>
      <c r="O694" t="str">
        <f t="shared" si="81"/>
        <v>FL27_2018</v>
      </c>
      <c r="P694" t="str">
        <f t="shared" si="77"/>
        <v>27</v>
      </c>
      <c r="Q694">
        <f t="shared" si="82"/>
        <v>2018</v>
      </c>
    </row>
    <row r="695" spans="1:17" x14ac:dyDescent="0.3">
      <c r="A695" t="s">
        <v>2141</v>
      </c>
      <c r="B695">
        <v>26</v>
      </c>
      <c r="C695" t="s">
        <v>2236</v>
      </c>
      <c r="D695">
        <v>500</v>
      </c>
      <c r="E695" t="s">
        <v>420</v>
      </c>
      <c r="F695" s="2">
        <v>43374</v>
      </c>
      <c r="G695">
        <v>48</v>
      </c>
      <c r="H695">
        <v>50</v>
      </c>
      <c r="I695" t="s">
        <v>349</v>
      </c>
      <c r="J695">
        <v>2.1</v>
      </c>
      <c r="K695">
        <f>VLOOKUP($I695,Sheet2!$F$4:$G$16,2,FALSE)</f>
        <v>2</v>
      </c>
      <c r="L695">
        <f t="shared" si="90"/>
        <v>49.05</v>
      </c>
      <c r="M695">
        <f t="shared" si="101"/>
        <v>48.95</v>
      </c>
      <c r="N695">
        <f t="shared" si="102"/>
        <v>9.9999999999994316E-2</v>
      </c>
      <c r="O695" t="str">
        <f t="shared" si="81"/>
        <v>FL26_2018</v>
      </c>
      <c r="P695" t="str">
        <f t="shared" si="77"/>
        <v>26</v>
      </c>
      <c r="Q695">
        <f t="shared" si="82"/>
        <v>2018</v>
      </c>
    </row>
    <row r="696" spans="1:17" x14ac:dyDescent="0.3">
      <c r="A696" t="s">
        <v>2141</v>
      </c>
      <c r="B696">
        <v>26</v>
      </c>
      <c r="C696" t="s">
        <v>2248</v>
      </c>
      <c r="D696">
        <v>500</v>
      </c>
      <c r="E696" t="s">
        <v>420</v>
      </c>
      <c r="F696" s="2">
        <v>43374</v>
      </c>
      <c r="G696">
        <v>48.1</v>
      </c>
      <c r="H696">
        <v>48.9</v>
      </c>
      <c r="I696" t="s">
        <v>349</v>
      </c>
      <c r="J696">
        <v>1.7</v>
      </c>
      <c r="K696">
        <f>VLOOKUP($I696,Sheet2!$F$4:$G$16,2,FALSE)</f>
        <v>2</v>
      </c>
      <c r="L696">
        <f t="shared" si="90"/>
        <v>48.95</v>
      </c>
      <c r="M696">
        <f t="shared" si="101"/>
        <v>48.05</v>
      </c>
      <c r="N696">
        <f t="shared" si="102"/>
        <v>0.90000000000000568</v>
      </c>
      <c r="O696" t="str">
        <f t="shared" si="81"/>
        <v>FL26_2018</v>
      </c>
      <c r="P696" t="str">
        <f t="shared" si="77"/>
        <v>26</v>
      </c>
      <c r="Q696">
        <f t="shared" si="82"/>
        <v>2018</v>
      </c>
    </row>
    <row r="697" spans="1:17" x14ac:dyDescent="0.3">
      <c r="A697" t="s">
        <v>2141</v>
      </c>
      <c r="B697">
        <v>6</v>
      </c>
      <c r="C697" t="s">
        <v>2248</v>
      </c>
      <c r="D697">
        <v>400</v>
      </c>
      <c r="E697" t="s">
        <v>420</v>
      </c>
      <c r="F697" s="2">
        <v>43374</v>
      </c>
      <c r="G697">
        <v>45</v>
      </c>
      <c r="H697">
        <v>45</v>
      </c>
      <c r="I697" t="s">
        <v>349</v>
      </c>
      <c r="J697">
        <v>1.7</v>
      </c>
      <c r="K697">
        <f>VLOOKUP($I697,Sheet2!$F$4:$G$16,2,FALSE)</f>
        <v>2</v>
      </c>
      <c r="L697">
        <f t="shared" si="90"/>
        <v>45.85</v>
      </c>
      <c r="M697">
        <f t="shared" si="101"/>
        <v>44.15</v>
      </c>
      <c r="N697">
        <f t="shared" si="102"/>
        <v>1.7000000000000028</v>
      </c>
      <c r="O697" t="str">
        <f t="shared" si="81"/>
        <v>FL06_2018</v>
      </c>
      <c r="P697" t="str">
        <f t="shared" si="77"/>
        <v>06</v>
      </c>
      <c r="Q697">
        <f t="shared" si="82"/>
        <v>2018</v>
      </c>
    </row>
    <row r="698" spans="1:17" x14ac:dyDescent="0.3">
      <c r="A698" t="s">
        <v>2141</v>
      </c>
      <c r="B698">
        <v>15</v>
      </c>
      <c r="C698" t="s">
        <v>2249</v>
      </c>
      <c r="D698">
        <v>418</v>
      </c>
      <c r="E698" t="s">
        <v>420</v>
      </c>
      <c r="F698" s="2">
        <v>43377</v>
      </c>
      <c r="G698">
        <v>46</v>
      </c>
      <c r="H698">
        <v>39</v>
      </c>
      <c r="I698" t="s">
        <v>349</v>
      </c>
      <c r="J698">
        <v>-6.1</v>
      </c>
      <c r="K698">
        <f>VLOOKUP($I698,Sheet2!$F$4:$G$16,2,FALSE)</f>
        <v>2</v>
      </c>
      <c r="L698">
        <f t="shared" si="90"/>
        <v>42.95</v>
      </c>
      <c r="M698">
        <f t="shared" si="101"/>
        <v>42.05</v>
      </c>
      <c r="N698">
        <f t="shared" si="102"/>
        <v>0.90000000000000568</v>
      </c>
      <c r="O698" t="str">
        <f t="shared" si="81"/>
        <v>FL15_2018</v>
      </c>
      <c r="P698" t="str">
        <f t="shared" si="77"/>
        <v>15</v>
      </c>
      <c r="Q698">
        <f t="shared" si="82"/>
        <v>2018</v>
      </c>
    </row>
    <row r="699" spans="1:17" x14ac:dyDescent="0.3">
      <c r="A699" t="s">
        <v>2141</v>
      </c>
      <c r="B699">
        <v>15</v>
      </c>
      <c r="C699" t="s">
        <v>2248</v>
      </c>
      <c r="D699">
        <v>400</v>
      </c>
      <c r="E699" t="s">
        <v>420</v>
      </c>
      <c r="F699" s="2">
        <v>43351</v>
      </c>
      <c r="G699">
        <v>47</v>
      </c>
      <c r="H699">
        <v>48</v>
      </c>
      <c r="I699" t="s">
        <v>349</v>
      </c>
      <c r="J699">
        <v>1.7</v>
      </c>
      <c r="K699">
        <f>VLOOKUP($I699,Sheet2!$F$4:$G$16,2,FALSE)</f>
        <v>2</v>
      </c>
      <c r="L699">
        <f t="shared" si="90"/>
        <v>47.85</v>
      </c>
      <c r="M699">
        <f t="shared" si="101"/>
        <v>47.15</v>
      </c>
      <c r="N699">
        <f t="shared" si="102"/>
        <v>0.70000000000000284</v>
      </c>
      <c r="O699" t="str">
        <f t="shared" si="81"/>
        <v>FL15_2018</v>
      </c>
      <c r="P699" t="str">
        <f t="shared" si="77"/>
        <v>15</v>
      </c>
      <c r="Q699">
        <f t="shared" si="82"/>
        <v>2018</v>
      </c>
    </row>
    <row r="700" spans="1:17" x14ac:dyDescent="0.3">
      <c r="A700" t="s">
        <v>2141</v>
      </c>
      <c r="B700">
        <v>18</v>
      </c>
      <c r="C700" t="s">
        <v>2237</v>
      </c>
      <c r="D700">
        <v>400</v>
      </c>
      <c r="E700" t="s">
        <v>420</v>
      </c>
      <c r="F700" s="2">
        <v>43373</v>
      </c>
      <c r="G700">
        <v>48</v>
      </c>
      <c r="H700">
        <v>45</v>
      </c>
      <c r="I700" t="s">
        <v>349</v>
      </c>
      <c r="J700">
        <v>1.4</v>
      </c>
      <c r="K700">
        <f>VLOOKUP($I700,Sheet2!$F$4:$G$16,2,FALSE)</f>
        <v>2</v>
      </c>
      <c r="L700">
        <f t="shared" si="90"/>
        <v>48.7</v>
      </c>
      <c r="M700">
        <f t="shared" si="101"/>
        <v>44.3</v>
      </c>
      <c r="N700">
        <f t="shared" si="102"/>
        <v>4.4000000000000057</v>
      </c>
      <c r="O700" t="str">
        <f t="shared" si="81"/>
        <v>FL18_2018</v>
      </c>
      <c r="P700" t="str">
        <f t="shared" si="77"/>
        <v>18</v>
      </c>
      <c r="Q700">
        <f t="shared" si="82"/>
        <v>2018</v>
      </c>
    </row>
    <row r="701" spans="1:17" x14ac:dyDescent="0.3">
      <c r="A701" t="s">
        <v>2141</v>
      </c>
      <c r="B701">
        <v>18</v>
      </c>
      <c r="C701" t="s">
        <v>2242</v>
      </c>
      <c r="D701">
        <v>553</v>
      </c>
      <c r="E701" t="s">
        <v>2250</v>
      </c>
      <c r="F701" s="2">
        <v>43362</v>
      </c>
      <c r="G701">
        <v>46</v>
      </c>
      <c r="H701">
        <v>43</v>
      </c>
      <c r="I701" t="s">
        <v>349</v>
      </c>
      <c r="J701">
        <v>2.2000000000000002</v>
      </c>
      <c r="K701">
        <f>VLOOKUP($I701,Sheet2!$F$4:$G$16,2,FALSE)</f>
        <v>2</v>
      </c>
      <c r="L701">
        <f t="shared" si="90"/>
        <v>47.1</v>
      </c>
      <c r="M701">
        <f t="shared" si="101"/>
        <v>41.9</v>
      </c>
      <c r="N701">
        <f t="shared" si="102"/>
        <v>5.2000000000000028</v>
      </c>
      <c r="O701" t="str">
        <f t="shared" si="81"/>
        <v>FL18_2018</v>
      </c>
      <c r="P701" t="str">
        <f t="shared" si="77"/>
        <v>18</v>
      </c>
      <c r="Q701">
        <f t="shared" si="82"/>
        <v>2018</v>
      </c>
    </row>
    <row r="702" spans="1:17" x14ac:dyDescent="0.3">
      <c r="A702" t="s">
        <v>2141</v>
      </c>
      <c r="B702">
        <v>18</v>
      </c>
      <c r="C702" t="s">
        <v>2237</v>
      </c>
      <c r="D702">
        <v>600</v>
      </c>
      <c r="E702" t="s">
        <v>420</v>
      </c>
      <c r="F702" s="2">
        <v>43359</v>
      </c>
      <c r="G702">
        <v>50</v>
      </c>
      <c r="H702">
        <v>44</v>
      </c>
      <c r="I702" t="s">
        <v>349</v>
      </c>
      <c r="J702">
        <v>1.4</v>
      </c>
      <c r="K702">
        <f>VLOOKUP($I702,Sheet2!$F$4:$G$16,2,FALSE)</f>
        <v>2</v>
      </c>
      <c r="L702">
        <f t="shared" si="90"/>
        <v>50.7</v>
      </c>
      <c r="M702">
        <f t="shared" si="101"/>
        <v>43.3</v>
      </c>
      <c r="N702">
        <f t="shared" si="102"/>
        <v>7.4000000000000057</v>
      </c>
      <c r="O702" t="str">
        <f t="shared" si="81"/>
        <v>FL18_2018</v>
      </c>
      <c r="P702" t="str">
        <f t="shared" si="77"/>
        <v>18</v>
      </c>
      <c r="Q702">
        <f t="shared" si="82"/>
        <v>2018</v>
      </c>
    </row>
    <row r="703" spans="1:17" x14ac:dyDescent="0.3">
      <c r="A703" t="s">
        <v>2141</v>
      </c>
      <c r="B703">
        <v>25</v>
      </c>
      <c r="C703" t="s">
        <v>2242</v>
      </c>
      <c r="D703">
        <v>541</v>
      </c>
      <c r="E703" t="s">
        <v>420</v>
      </c>
      <c r="F703" s="2">
        <v>43362</v>
      </c>
      <c r="G703">
        <v>41</v>
      </c>
      <c r="H703">
        <v>36</v>
      </c>
      <c r="I703" t="s">
        <v>349</v>
      </c>
      <c r="J703">
        <v>2.2000000000000002</v>
      </c>
      <c r="K703">
        <f>VLOOKUP($I703,Sheet2!$F$4:$G$16,2,FALSE)</f>
        <v>2</v>
      </c>
      <c r="L703">
        <f t="shared" si="90"/>
        <v>42.1</v>
      </c>
      <c r="M703">
        <f t="shared" si="101"/>
        <v>34.9</v>
      </c>
      <c r="N703">
        <f t="shared" si="102"/>
        <v>7.2000000000000028</v>
      </c>
      <c r="O703" t="str">
        <f t="shared" si="81"/>
        <v>FL25_2018</v>
      </c>
      <c r="P703" t="str">
        <f t="shared" si="77"/>
        <v>25</v>
      </c>
      <c r="Q703">
        <f t="shared" si="82"/>
        <v>2018</v>
      </c>
    </row>
    <row r="704" spans="1:17" x14ac:dyDescent="0.3">
      <c r="A704" t="s">
        <v>2131</v>
      </c>
      <c r="B704">
        <v>6</v>
      </c>
      <c r="C704" t="s">
        <v>2251</v>
      </c>
      <c r="D704">
        <v>600</v>
      </c>
      <c r="E704" t="s">
        <v>420</v>
      </c>
      <c r="F704" s="2">
        <v>43338</v>
      </c>
      <c r="G704">
        <v>49</v>
      </c>
      <c r="H704">
        <v>47</v>
      </c>
      <c r="I704" t="s">
        <v>349</v>
      </c>
      <c r="J704">
        <v>3.7</v>
      </c>
      <c r="K704">
        <f>VLOOKUP($I704,Sheet2!$F$4:$G$16,2,FALSE)</f>
        <v>2</v>
      </c>
      <c r="L704">
        <f t="shared" si="90"/>
        <v>50.85</v>
      </c>
      <c r="M704">
        <f t="shared" si="101"/>
        <v>45.15</v>
      </c>
      <c r="N704">
        <f t="shared" si="102"/>
        <v>5.7000000000000028</v>
      </c>
      <c r="O704" t="str">
        <f t="shared" si="81"/>
        <v>GA06_2018</v>
      </c>
      <c r="P704" t="str">
        <f t="shared" si="77"/>
        <v>06</v>
      </c>
      <c r="Q704">
        <f t="shared" si="82"/>
        <v>2018</v>
      </c>
    </row>
    <row r="705" spans="1:17" x14ac:dyDescent="0.3">
      <c r="A705" t="s">
        <v>2131</v>
      </c>
      <c r="B705">
        <v>7</v>
      </c>
      <c r="C705" t="s">
        <v>2239</v>
      </c>
      <c r="D705">
        <v>400</v>
      </c>
      <c r="E705" t="s">
        <v>420</v>
      </c>
      <c r="F705" s="2">
        <v>43356</v>
      </c>
      <c r="G705">
        <v>44</v>
      </c>
      <c r="H705">
        <v>46</v>
      </c>
      <c r="I705" t="s">
        <v>349</v>
      </c>
      <c r="J705">
        <v>4.0999999999999996</v>
      </c>
      <c r="K705">
        <f>VLOOKUP($I705,Sheet2!$F$4:$G$16,2,FALSE)</f>
        <v>2</v>
      </c>
      <c r="L705">
        <f t="shared" si="90"/>
        <v>46.05</v>
      </c>
      <c r="M705">
        <f t="shared" si="101"/>
        <v>43.95</v>
      </c>
      <c r="N705">
        <f t="shared" si="102"/>
        <v>2.0999999999999943</v>
      </c>
      <c r="O705" t="str">
        <f t="shared" si="81"/>
        <v>GA07_2018</v>
      </c>
      <c r="P705" t="str">
        <f t="shared" si="77"/>
        <v>07</v>
      </c>
      <c r="Q705">
        <f t="shared" si="82"/>
        <v>2018</v>
      </c>
    </row>
    <row r="706" spans="1:17" x14ac:dyDescent="0.3">
      <c r="A706" t="s">
        <v>2132</v>
      </c>
      <c r="B706">
        <v>12</v>
      </c>
      <c r="C706" t="s">
        <v>2237</v>
      </c>
      <c r="D706">
        <v>404</v>
      </c>
      <c r="E706" t="s">
        <v>420</v>
      </c>
      <c r="F706" s="2">
        <v>43380</v>
      </c>
      <c r="G706">
        <v>46</v>
      </c>
      <c r="H706">
        <v>45</v>
      </c>
      <c r="I706" t="s">
        <v>349</v>
      </c>
      <c r="J706">
        <v>1.4</v>
      </c>
      <c r="K706">
        <f>VLOOKUP($I706,Sheet2!$F$4:$G$16,2,FALSE)</f>
        <v>2</v>
      </c>
      <c r="L706">
        <f t="shared" si="90"/>
        <v>46.7</v>
      </c>
      <c r="M706">
        <f t="shared" si="101"/>
        <v>44.3</v>
      </c>
      <c r="N706">
        <f t="shared" si="102"/>
        <v>2.4000000000000057</v>
      </c>
      <c r="O706" t="str">
        <f t="shared" si="81"/>
        <v>IL12_2018</v>
      </c>
      <c r="P706" t="str">
        <f t="shared" si="77"/>
        <v>12</v>
      </c>
      <c r="Q706">
        <f t="shared" si="82"/>
        <v>2018</v>
      </c>
    </row>
    <row r="707" spans="1:17" x14ac:dyDescent="0.3">
      <c r="A707" t="s">
        <v>2132</v>
      </c>
      <c r="B707">
        <v>12</v>
      </c>
      <c r="C707" t="s">
        <v>2252</v>
      </c>
      <c r="D707">
        <v>574</v>
      </c>
      <c r="E707" t="s">
        <v>420</v>
      </c>
      <c r="F707" s="2">
        <v>43370</v>
      </c>
      <c r="G707">
        <v>44</v>
      </c>
      <c r="H707">
        <v>43</v>
      </c>
      <c r="I707" t="s">
        <v>349</v>
      </c>
      <c r="J707">
        <v>3.1</v>
      </c>
      <c r="K707">
        <f>VLOOKUP($I707,Sheet2!$F$4:$G$16,2,FALSE)</f>
        <v>2</v>
      </c>
      <c r="L707">
        <f t="shared" si="90"/>
        <v>45.55</v>
      </c>
      <c r="M707">
        <f t="shared" si="101"/>
        <v>41.45</v>
      </c>
      <c r="N707">
        <f t="shared" si="102"/>
        <v>4.0999999999999943</v>
      </c>
      <c r="O707" t="str">
        <f t="shared" si="81"/>
        <v>IL12_2018</v>
      </c>
      <c r="P707" t="str">
        <f t="shared" si="77"/>
        <v>12</v>
      </c>
      <c r="Q707">
        <f t="shared" si="82"/>
        <v>2018</v>
      </c>
    </row>
    <row r="708" spans="1:17" x14ac:dyDescent="0.3">
      <c r="A708" t="s">
        <v>2132</v>
      </c>
      <c r="B708">
        <v>13</v>
      </c>
      <c r="C708" t="s">
        <v>2236</v>
      </c>
      <c r="D708">
        <v>500</v>
      </c>
      <c r="E708" t="s">
        <v>420</v>
      </c>
      <c r="F708" s="2">
        <v>43377</v>
      </c>
      <c r="G708">
        <v>49</v>
      </c>
      <c r="H708">
        <v>48</v>
      </c>
      <c r="I708" t="s">
        <v>349</v>
      </c>
      <c r="J708">
        <v>1.6</v>
      </c>
      <c r="K708">
        <f>VLOOKUP($I708,Sheet2!$F$4:$G$16,2,FALSE)</f>
        <v>2</v>
      </c>
      <c r="L708">
        <f t="shared" si="90"/>
        <v>49.8</v>
      </c>
      <c r="M708">
        <f t="shared" si="101"/>
        <v>47.2</v>
      </c>
      <c r="N708">
        <f t="shared" si="102"/>
        <v>2.5999999999999943</v>
      </c>
      <c r="O708" t="str">
        <f t="shared" si="81"/>
        <v>IL13_2018</v>
      </c>
      <c r="P708" t="str">
        <f t="shared" si="77"/>
        <v>13</v>
      </c>
      <c r="Q708">
        <f t="shared" si="82"/>
        <v>2018</v>
      </c>
    </row>
    <row r="709" spans="1:17" x14ac:dyDescent="0.3">
      <c r="A709" t="s">
        <v>2132</v>
      </c>
      <c r="B709">
        <v>13</v>
      </c>
      <c r="C709" t="s">
        <v>2253</v>
      </c>
      <c r="D709">
        <v>400</v>
      </c>
      <c r="E709" t="s">
        <v>420</v>
      </c>
      <c r="F709" s="2">
        <v>43374</v>
      </c>
      <c r="G709">
        <v>50</v>
      </c>
      <c r="H709">
        <v>37</v>
      </c>
      <c r="I709" t="s">
        <v>349</v>
      </c>
      <c r="J709">
        <v>-4.7</v>
      </c>
      <c r="K709">
        <f>VLOOKUP($I709,Sheet2!$F$4:$G$16,2,FALSE)</f>
        <v>2</v>
      </c>
      <c r="L709">
        <f t="shared" si="90"/>
        <v>47.65</v>
      </c>
      <c r="M709">
        <f t="shared" si="101"/>
        <v>39.35</v>
      </c>
      <c r="N709">
        <f t="shared" si="102"/>
        <v>8.2999999999999972</v>
      </c>
      <c r="O709" t="str">
        <f t="shared" si="81"/>
        <v>IL13_2018</v>
      </c>
      <c r="P709" t="str">
        <f t="shared" si="77"/>
        <v>13</v>
      </c>
      <c r="Q709">
        <f t="shared" si="82"/>
        <v>2018</v>
      </c>
    </row>
    <row r="710" spans="1:17" x14ac:dyDescent="0.3">
      <c r="A710" t="s">
        <v>2132</v>
      </c>
      <c r="B710">
        <v>13</v>
      </c>
      <c r="C710" t="s">
        <v>2236</v>
      </c>
      <c r="D710">
        <v>500</v>
      </c>
      <c r="E710" t="s">
        <v>420</v>
      </c>
      <c r="F710" s="2">
        <v>43354</v>
      </c>
      <c r="G710">
        <v>51</v>
      </c>
      <c r="H710">
        <v>46</v>
      </c>
      <c r="I710" t="s">
        <v>349</v>
      </c>
      <c r="J710">
        <v>1.6</v>
      </c>
      <c r="K710">
        <f>VLOOKUP($I710,Sheet2!$F$4:$G$16,2,FALSE)</f>
        <v>2</v>
      </c>
      <c r="L710">
        <f t="shared" si="90"/>
        <v>51.8</v>
      </c>
      <c r="M710">
        <f t="shared" si="101"/>
        <v>45.2</v>
      </c>
      <c r="N710">
        <f t="shared" si="102"/>
        <v>6.5999999999999943</v>
      </c>
      <c r="O710" t="str">
        <f t="shared" si="81"/>
        <v>IL13_2018</v>
      </c>
      <c r="P710" t="str">
        <f t="shared" si="77"/>
        <v>13</v>
      </c>
      <c r="Q710">
        <f t="shared" si="82"/>
        <v>2018</v>
      </c>
    </row>
    <row r="711" spans="1:17" x14ac:dyDescent="0.3">
      <c r="A711" t="s">
        <v>2132</v>
      </c>
      <c r="B711">
        <v>6</v>
      </c>
      <c r="C711" t="s">
        <v>2238</v>
      </c>
      <c r="D711">
        <v>400</v>
      </c>
      <c r="E711" t="s">
        <v>420</v>
      </c>
      <c r="F711" s="2">
        <v>43374</v>
      </c>
      <c r="G711">
        <v>44</v>
      </c>
      <c r="H711">
        <v>49</v>
      </c>
      <c r="I711" t="s">
        <v>349</v>
      </c>
      <c r="J711">
        <v>3.1</v>
      </c>
      <c r="K711">
        <f>VLOOKUP($I711,Sheet2!$F$4:$G$16,2,FALSE)</f>
        <v>2</v>
      </c>
      <c r="L711">
        <f t="shared" si="90"/>
        <v>45.55</v>
      </c>
      <c r="M711">
        <f t="shared" si="101"/>
        <v>47.45</v>
      </c>
      <c r="N711">
        <f t="shared" si="102"/>
        <v>-1.9000000000000057</v>
      </c>
      <c r="O711" t="str">
        <f t="shared" si="81"/>
        <v>IL06_2018</v>
      </c>
      <c r="P711" t="str">
        <f t="shared" si="77"/>
        <v>06</v>
      </c>
      <c r="Q711">
        <f t="shared" si="82"/>
        <v>2018</v>
      </c>
    </row>
    <row r="712" spans="1:17" x14ac:dyDescent="0.3">
      <c r="A712" t="s">
        <v>2132</v>
      </c>
      <c r="B712">
        <v>6</v>
      </c>
      <c r="C712" t="s">
        <v>2238</v>
      </c>
      <c r="D712">
        <v>402</v>
      </c>
      <c r="E712" t="s">
        <v>420</v>
      </c>
      <c r="F712" s="2">
        <v>43353</v>
      </c>
      <c r="G712">
        <v>44</v>
      </c>
      <c r="H712">
        <v>47</v>
      </c>
      <c r="I712" t="s">
        <v>349</v>
      </c>
      <c r="J712">
        <v>3.1</v>
      </c>
      <c r="K712">
        <f>VLOOKUP($I712,Sheet2!$F$4:$G$16,2,FALSE)</f>
        <v>2</v>
      </c>
      <c r="L712">
        <f t="shared" si="90"/>
        <v>45.55</v>
      </c>
      <c r="M712">
        <f t="shared" si="101"/>
        <v>45.45</v>
      </c>
      <c r="N712">
        <f t="shared" si="102"/>
        <v>9.9999999999994316E-2</v>
      </c>
      <c r="O712" t="str">
        <f t="shared" si="81"/>
        <v>IL06_2018</v>
      </c>
      <c r="P712" t="str">
        <f t="shared" si="77"/>
        <v>06</v>
      </c>
      <c r="Q712">
        <f t="shared" si="82"/>
        <v>2018</v>
      </c>
    </row>
    <row r="713" spans="1:17" x14ac:dyDescent="0.3">
      <c r="A713" t="s">
        <v>2182</v>
      </c>
      <c r="B713">
        <v>3</v>
      </c>
      <c r="C713" t="s">
        <v>2249</v>
      </c>
      <c r="D713">
        <v>401</v>
      </c>
      <c r="E713" t="s">
        <v>420</v>
      </c>
      <c r="F713" s="2">
        <v>43251</v>
      </c>
      <c r="G713">
        <v>55</v>
      </c>
      <c r="H713">
        <v>34</v>
      </c>
      <c r="I713" t="s">
        <v>349</v>
      </c>
      <c r="J713">
        <v>-6.1</v>
      </c>
      <c r="K713">
        <f>VLOOKUP($I713,Sheet2!$F$4:$G$16,2,FALSE)</f>
        <v>2</v>
      </c>
      <c r="L713">
        <f t="shared" ref="L713:L744" si="103">G713+(J713/2)</f>
        <v>51.95</v>
      </c>
      <c r="M713">
        <f t="shared" si="101"/>
        <v>37.049999999999997</v>
      </c>
      <c r="N713">
        <f t="shared" si="102"/>
        <v>14.900000000000006</v>
      </c>
      <c r="O713" t="str">
        <f t="shared" si="81"/>
        <v>IN03_2018</v>
      </c>
      <c r="P713" t="str">
        <f t="shared" si="77"/>
        <v>03</v>
      </c>
      <c r="Q713">
        <f t="shared" si="82"/>
        <v>2018</v>
      </c>
    </row>
    <row r="714" spans="1:17" x14ac:dyDescent="0.3">
      <c r="A714" t="s">
        <v>2136</v>
      </c>
      <c r="B714">
        <v>1</v>
      </c>
      <c r="C714" t="s">
        <v>2254</v>
      </c>
      <c r="D714">
        <v>400</v>
      </c>
      <c r="E714" t="s">
        <v>420</v>
      </c>
      <c r="F714" s="2">
        <v>43386</v>
      </c>
      <c r="G714">
        <v>43</v>
      </c>
      <c r="H714">
        <v>45</v>
      </c>
      <c r="I714" t="s">
        <v>349</v>
      </c>
      <c r="J714">
        <v>-5.3</v>
      </c>
      <c r="K714">
        <f>VLOOKUP($I714,Sheet2!$F$4:$G$16,2,FALSE)</f>
        <v>2</v>
      </c>
      <c r="L714">
        <f t="shared" si="103"/>
        <v>40.35</v>
      </c>
      <c r="M714">
        <f t="shared" si="101"/>
        <v>47.65</v>
      </c>
      <c r="N714">
        <f t="shared" si="102"/>
        <v>-7.2999999999999972</v>
      </c>
      <c r="O714" t="str">
        <f t="shared" si="81"/>
        <v>IA01_2018</v>
      </c>
      <c r="P714" t="str">
        <f t="shared" si="77"/>
        <v>01</v>
      </c>
      <c r="Q714">
        <f t="shared" si="82"/>
        <v>2018</v>
      </c>
    </row>
    <row r="715" spans="1:17" x14ac:dyDescent="0.3">
      <c r="A715" t="s">
        <v>2136</v>
      </c>
      <c r="B715">
        <v>1</v>
      </c>
      <c r="C715" t="s">
        <v>2254</v>
      </c>
      <c r="D715">
        <v>400</v>
      </c>
      <c r="E715" t="s">
        <v>431</v>
      </c>
      <c r="F715" s="2">
        <v>43377</v>
      </c>
      <c r="G715">
        <v>43</v>
      </c>
      <c r="H715">
        <v>44</v>
      </c>
      <c r="I715" t="s">
        <v>349</v>
      </c>
      <c r="J715">
        <v>-5.3</v>
      </c>
      <c r="K715">
        <f>VLOOKUP($I715,Sheet2!$F$4:$G$16,2,FALSE)</f>
        <v>2</v>
      </c>
      <c r="L715">
        <f t="shared" si="103"/>
        <v>40.35</v>
      </c>
      <c r="M715">
        <f t="shared" si="101"/>
        <v>46.65</v>
      </c>
      <c r="N715">
        <f t="shared" si="102"/>
        <v>-6.2999999999999972</v>
      </c>
      <c r="O715" t="str">
        <f t="shared" si="81"/>
        <v>IA01_2018</v>
      </c>
      <c r="P715" t="str">
        <f t="shared" si="77"/>
        <v>01</v>
      </c>
      <c r="Q715">
        <f t="shared" si="82"/>
        <v>2018</v>
      </c>
    </row>
    <row r="716" spans="1:17" x14ac:dyDescent="0.3">
      <c r="A716" t="s">
        <v>2136</v>
      </c>
      <c r="B716">
        <v>3</v>
      </c>
      <c r="C716" t="s">
        <v>2252</v>
      </c>
      <c r="D716">
        <v>575</v>
      </c>
      <c r="E716" t="s">
        <v>420</v>
      </c>
      <c r="F716" s="2">
        <v>43348</v>
      </c>
      <c r="G716">
        <v>43</v>
      </c>
      <c r="H716">
        <v>46</v>
      </c>
      <c r="I716" t="s">
        <v>349</v>
      </c>
      <c r="J716">
        <v>3.1</v>
      </c>
      <c r="K716">
        <f>VLOOKUP($I716,Sheet2!$F$4:$G$16,2,FALSE)</f>
        <v>2</v>
      </c>
      <c r="L716">
        <f t="shared" si="103"/>
        <v>44.55</v>
      </c>
      <c r="M716">
        <f t="shared" si="101"/>
        <v>44.45</v>
      </c>
      <c r="N716">
        <f t="shared" si="102"/>
        <v>9.9999999999994316E-2</v>
      </c>
      <c r="O716" t="str">
        <f t="shared" si="81"/>
        <v>IA03_2018</v>
      </c>
      <c r="P716" t="str">
        <f t="shared" si="77"/>
        <v>03</v>
      </c>
      <c r="Q716">
        <f t="shared" si="82"/>
        <v>2018</v>
      </c>
    </row>
    <row r="717" spans="1:17" x14ac:dyDescent="0.3">
      <c r="A717" t="s">
        <v>2136</v>
      </c>
      <c r="B717">
        <v>2</v>
      </c>
      <c r="C717" t="s">
        <v>225</v>
      </c>
      <c r="D717">
        <v>425</v>
      </c>
      <c r="E717" t="s">
        <v>1</v>
      </c>
      <c r="F717" s="2">
        <v>43354</v>
      </c>
      <c r="G717">
        <v>38</v>
      </c>
      <c r="H717">
        <v>45</v>
      </c>
      <c r="I717" t="s">
        <v>349</v>
      </c>
      <c r="J717">
        <v>-2.9</v>
      </c>
      <c r="K717">
        <f>VLOOKUP($I717,Sheet2!$F$4:$G$16,2,FALSE)</f>
        <v>2</v>
      </c>
      <c r="L717">
        <f t="shared" si="103"/>
        <v>36.549999999999997</v>
      </c>
      <c r="M717">
        <f t="shared" si="101"/>
        <v>46.45</v>
      </c>
      <c r="N717">
        <f t="shared" si="102"/>
        <v>-9.9000000000000057</v>
      </c>
      <c r="O717" t="str">
        <f t="shared" si="81"/>
        <v>IA02_2018</v>
      </c>
      <c r="P717" t="str">
        <f t="shared" si="77"/>
        <v>02</v>
      </c>
      <c r="Q717">
        <f t="shared" si="82"/>
        <v>2018</v>
      </c>
    </row>
    <row r="718" spans="1:17" x14ac:dyDescent="0.3">
      <c r="A718" t="s">
        <v>2136</v>
      </c>
      <c r="B718">
        <v>4</v>
      </c>
      <c r="C718" t="s">
        <v>2255</v>
      </c>
      <c r="D718">
        <v>380</v>
      </c>
      <c r="E718" t="s">
        <v>420</v>
      </c>
      <c r="F718" s="2">
        <v>43352</v>
      </c>
      <c r="G718">
        <v>43</v>
      </c>
      <c r="H718">
        <v>37</v>
      </c>
      <c r="I718" t="s">
        <v>349</v>
      </c>
      <c r="J718">
        <v>5</v>
      </c>
      <c r="K718">
        <f>VLOOKUP($I718,Sheet2!$F$4:$G$16,2,FALSE)</f>
        <v>2</v>
      </c>
      <c r="L718">
        <f t="shared" si="103"/>
        <v>45.5</v>
      </c>
      <c r="M718">
        <f t="shared" si="101"/>
        <v>34.5</v>
      </c>
      <c r="N718">
        <f t="shared" si="102"/>
        <v>11</v>
      </c>
      <c r="O718" t="str">
        <f t="shared" si="81"/>
        <v>IA04_2018</v>
      </c>
      <c r="P718" t="str">
        <f t="shared" si="77"/>
        <v>04</v>
      </c>
      <c r="Q718">
        <f t="shared" si="82"/>
        <v>2018</v>
      </c>
    </row>
    <row r="719" spans="1:17" x14ac:dyDescent="0.3">
      <c r="A719" t="s">
        <v>2192</v>
      </c>
      <c r="B719">
        <v>1</v>
      </c>
      <c r="C719" t="s">
        <v>2256</v>
      </c>
      <c r="D719">
        <v>400</v>
      </c>
      <c r="E719" t="s">
        <v>420</v>
      </c>
      <c r="F719" s="2">
        <v>43365</v>
      </c>
      <c r="G719">
        <v>44</v>
      </c>
      <c r="H719">
        <v>33</v>
      </c>
      <c r="I719" t="s">
        <v>349</v>
      </c>
      <c r="J719">
        <v>7.5</v>
      </c>
      <c r="K719">
        <f>VLOOKUP($I719,Sheet2!$F$4:$G$16,2,FALSE)</f>
        <v>2</v>
      </c>
      <c r="L719">
        <f t="shared" si="103"/>
        <v>47.75</v>
      </c>
      <c r="M719">
        <f t="shared" si="101"/>
        <v>29.25</v>
      </c>
      <c r="N719">
        <f t="shared" si="102"/>
        <v>18.5</v>
      </c>
      <c r="O719" t="str">
        <f t="shared" si="81"/>
        <v>KS01_2018</v>
      </c>
      <c r="P719" t="str">
        <f t="shared" si="77"/>
        <v>01</v>
      </c>
      <c r="Q719">
        <f t="shared" si="82"/>
        <v>2018</v>
      </c>
    </row>
    <row r="720" spans="1:17" x14ac:dyDescent="0.3">
      <c r="A720" t="s">
        <v>2192</v>
      </c>
      <c r="B720">
        <v>3</v>
      </c>
      <c r="C720" t="s">
        <v>2257</v>
      </c>
      <c r="D720">
        <v>610</v>
      </c>
      <c r="E720" t="s">
        <v>420</v>
      </c>
      <c r="F720" s="2">
        <v>43363</v>
      </c>
      <c r="G720">
        <v>43</v>
      </c>
      <c r="H720">
        <v>40</v>
      </c>
      <c r="I720" t="s">
        <v>349</v>
      </c>
      <c r="J720">
        <v>-4.5999999999999996</v>
      </c>
      <c r="K720">
        <f>VLOOKUP($I720,Sheet2!$F$4:$G$16,2,FALSE)</f>
        <v>2</v>
      </c>
      <c r="L720">
        <f t="shared" si="103"/>
        <v>40.700000000000003</v>
      </c>
      <c r="M720">
        <f t="shared" si="101"/>
        <v>42.3</v>
      </c>
      <c r="N720">
        <f t="shared" si="102"/>
        <v>-1.5999999999999943</v>
      </c>
      <c r="O720" t="str">
        <f t="shared" si="81"/>
        <v>KS03_2018</v>
      </c>
      <c r="P720" t="str">
        <f t="shared" si="77"/>
        <v>03</v>
      </c>
      <c r="Q720">
        <f t="shared" si="82"/>
        <v>2018</v>
      </c>
    </row>
    <row r="721" spans="1:17" x14ac:dyDescent="0.3">
      <c r="A721" t="s">
        <v>2192</v>
      </c>
      <c r="B721">
        <v>4</v>
      </c>
      <c r="C721" t="s">
        <v>2258</v>
      </c>
      <c r="D721">
        <v>1896</v>
      </c>
      <c r="E721" t="s">
        <v>420</v>
      </c>
      <c r="F721" s="2">
        <v>43300</v>
      </c>
      <c r="G721">
        <v>42</v>
      </c>
      <c r="H721">
        <v>38</v>
      </c>
      <c r="I721" t="s">
        <v>349</v>
      </c>
      <c r="J721">
        <v>1.1000000000000001</v>
      </c>
      <c r="K721">
        <f>VLOOKUP($I721,Sheet2!$F$4:$G$16,2,FALSE)</f>
        <v>2</v>
      </c>
      <c r="L721">
        <f t="shared" si="103"/>
        <v>42.55</v>
      </c>
      <c r="M721">
        <f t="shared" si="101"/>
        <v>37.450000000000003</v>
      </c>
      <c r="N721">
        <f t="shared" si="102"/>
        <v>5.0999999999999943</v>
      </c>
      <c r="O721" t="str">
        <f t="shared" si="81"/>
        <v>KS04_2018</v>
      </c>
      <c r="P721" t="str">
        <f t="shared" si="77"/>
        <v>04</v>
      </c>
      <c r="Q721">
        <f t="shared" si="82"/>
        <v>2018</v>
      </c>
    </row>
    <row r="722" spans="1:17" x14ac:dyDescent="0.3">
      <c r="A722" t="s">
        <v>2174</v>
      </c>
      <c r="B722">
        <v>6</v>
      </c>
      <c r="C722" t="s">
        <v>2240</v>
      </c>
      <c r="D722">
        <v>400</v>
      </c>
      <c r="E722" t="s">
        <v>431</v>
      </c>
      <c r="F722" s="2">
        <v>43381</v>
      </c>
      <c r="G722">
        <v>48</v>
      </c>
      <c r="H722">
        <v>46</v>
      </c>
      <c r="I722" t="s">
        <v>349</v>
      </c>
      <c r="J722">
        <v>-4.5999999999999996</v>
      </c>
      <c r="K722">
        <f>VLOOKUP($I722,Sheet2!$F$4:$G$16,2,FALSE)</f>
        <v>2</v>
      </c>
      <c r="L722">
        <f t="shared" si="103"/>
        <v>45.7</v>
      </c>
      <c r="M722">
        <f t="shared" si="101"/>
        <v>48.3</v>
      </c>
      <c r="N722">
        <f t="shared" si="102"/>
        <v>-2.5999999999999943</v>
      </c>
      <c r="O722" t="str">
        <f t="shared" si="81"/>
        <v>KY06_2018</v>
      </c>
      <c r="P722" t="str">
        <f t="shared" si="77"/>
        <v>06</v>
      </c>
      <c r="Q722">
        <f t="shared" si="82"/>
        <v>2018</v>
      </c>
    </row>
    <row r="723" spans="1:17" x14ac:dyDescent="0.3">
      <c r="A723" t="s">
        <v>2174</v>
      </c>
      <c r="B723">
        <v>6</v>
      </c>
      <c r="C723" t="s">
        <v>2238</v>
      </c>
      <c r="D723">
        <v>501</v>
      </c>
      <c r="E723" t="s">
        <v>420</v>
      </c>
      <c r="F723" s="2">
        <v>43375</v>
      </c>
      <c r="G723">
        <v>44</v>
      </c>
      <c r="H723">
        <v>51</v>
      </c>
      <c r="I723" t="s">
        <v>349</v>
      </c>
      <c r="J723">
        <v>3.1</v>
      </c>
      <c r="K723">
        <f>VLOOKUP($I723,Sheet2!$F$4:$G$16,2,FALSE)</f>
        <v>2</v>
      </c>
      <c r="L723">
        <f t="shared" si="103"/>
        <v>45.55</v>
      </c>
      <c r="M723">
        <f t="shared" si="101"/>
        <v>49.45</v>
      </c>
      <c r="N723">
        <f t="shared" si="102"/>
        <v>-3.9000000000000057</v>
      </c>
      <c r="O723" t="str">
        <f t="shared" si="81"/>
        <v>KY06_2018</v>
      </c>
      <c r="P723" t="str">
        <f t="shared" si="77"/>
        <v>06</v>
      </c>
      <c r="Q723">
        <f t="shared" si="82"/>
        <v>2018</v>
      </c>
    </row>
    <row r="724" spans="1:17" x14ac:dyDescent="0.3">
      <c r="A724" t="s">
        <v>2137</v>
      </c>
      <c r="B724">
        <v>2</v>
      </c>
      <c r="C724" t="s">
        <v>2269</v>
      </c>
      <c r="D724">
        <v>400</v>
      </c>
      <c r="E724" t="s">
        <v>431</v>
      </c>
      <c r="F724" s="2">
        <v>43350</v>
      </c>
      <c r="G724">
        <v>46</v>
      </c>
      <c r="H724">
        <v>54</v>
      </c>
      <c r="I724" t="s">
        <v>349</v>
      </c>
      <c r="J724">
        <v>4.0999999999999996</v>
      </c>
      <c r="K724">
        <f>VLOOKUP($I724,Sheet2!$F$4:$G$16,2,FALSE)</f>
        <v>2</v>
      </c>
      <c r="L724">
        <f t="shared" si="103"/>
        <v>48.05</v>
      </c>
      <c r="M724">
        <f t="shared" si="101"/>
        <v>51.95</v>
      </c>
      <c r="N724">
        <f t="shared" si="102"/>
        <v>-3.9000000000000057</v>
      </c>
      <c r="O724" t="str">
        <f t="shared" si="81"/>
        <v>ME02_2018</v>
      </c>
      <c r="P724" t="str">
        <f t="shared" si="77"/>
        <v>02</v>
      </c>
      <c r="Q724">
        <f t="shared" si="82"/>
        <v>2018</v>
      </c>
    </row>
    <row r="725" spans="1:17" x14ac:dyDescent="0.3">
      <c r="A725" t="s">
        <v>2148</v>
      </c>
      <c r="B725">
        <v>8</v>
      </c>
      <c r="C725" t="s">
        <v>2248</v>
      </c>
      <c r="D725">
        <v>400</v>
      </c>
      <c r="E725" t="s">
        <v>420</v>
      </c>
      <c r="F725" s="2">
        <v>43363</v>
      </c>
      <c r="G725">
        <v>43</v>
      </c>
      <c r="H725">
        <v>47</v>
      </c>
      <c r="I725" t="s">
        <v>349</v>
      </c>
      <c r="J725">
        <v>1.7</v>
      </c>
      <c r="K725">
        <f>VLOOKUP($I725,Sheet2!$F$4:$G$16,2,FALSE)</f>
        <v>2</v>
      </c>
      <c r="L725">
        <f t="shared" si="103"/>
        <v>43.85</v>
      </c>
      <c r="M725">
        <f t="shared" si="101"/>
        <v>46.15</v>
      </c>
      <c r="N725">
        <f t="shared" si="102"/>
        <v>-2.2999999999999972</v>
      </c>
      <c r="O725" t="str">
        <f t="shared" si="81"/>
        <v>MI08_2018</v>
      </c>
      <c r="P725" t="str">
        <f t="shared" si="77"/>
        <v>08</v>
      </c>
      <c r="Q725">
        <f t="shared" si="82"/>
        <v>2018</v>
      </c>
    </row>
    <row r="726" spans="1:17" x14ac:dyDescent="0.3">
      <c r="A726" t="s">
        <v>2148</v>
      </c>
      <c r="B726">
        <v>8</v>
      </c>
      <c r="C726" t="s">
        <v>2240</v>
      </c>
      <c r="D726">
        <v>400</v>
      </c>
      <c r="E726" t="s">
        <v>420</v>
      </c>
      <c r="F726" s="2">
        <v>43361</v>
      </c>
      <c r="G726">
        <v>45</v>
      </c>
      <c r="H726">
        <v>43</v>
      </c>
      <c r="I726" t="s">
        <v>349</v>
      </c>
      <c r="J726">
        <v>-4.5999999999999996</v>
      </c>
      <c r="K726">
        <f>VLOOKUP($I726,Sheet2!$F$4:$G$16,2,FALSE)</f>
        <v>2</v>
      </c>
      <c r="L726">
        <f t="shared" si="103"/>
        <v>42.7</v>
      </c>
      <c r="M726">
        <f t="shared" si="101"/>
        <v>45.3</v>
      </c>
      <c r="N726">
        <f t="shared" si="102"/>
        <v>-2.5999999999999943</v>
      </c>
      <c r="O726" t="str">
        <f t="shared" si="81"/>
        <v>MI08_2018</v>
      </c>
      <c r="P726" t="str">
        <f t="shared" si="77"/>
        <v>08</v>
      </c>
      <c r="Q726">
        <f t="shared" si="82"/>
        <v>2018</v>
      </c>
    </row>
    <row r="727" spans="1:17" x14ac:dyDescent="0.3">
      <c r="A727" t="s">
        <v>2148</v>
      </c>
      <c r="B727">
        <v>6</v>
      </c>
      <c r="C727" t="s">
        <v>2252</v>
      </c>
      <c r="D727" s="3">
        <v>605</v>
      </c>
      <c r="E727" t="s">
        <v>420</v>
      </c>
      <c r="F727" s="2">
        <v>43383</v>
      </c>
      <c r="G727">
        <v>49</v>
      </c>
      <c r="H727">
        <v>46</v>
      </c>
      <c r="I727" t="s">
        <v>349</v>
      </c>
      <c r="J727">
        <v>3.1</v>
      </c>
      <c r="K727">
        <f>VLOOKUP($I727,Sheet2!$F$4:$G$16,2,FALSE)</f>
        <v>2</v>
      </c>
      <c r="L727">
        <f t="shared" si="103"/>
        <v>50.55</v>
      </c>
      <c r="M727">
        <f t="shared" si="101"/>
        <v>44.45</v>
      </c>
      <c r="N727">
        <f t="shared" si="102"/>
        <v>6.0999999999999943</v>
      </c>
      <c r="O727" t="str">
        <f t="shared" si="81"/>
        <v>MI06_2018</v>
      </c>
      <c r="P727" t="str">
        <f t="shared" si="77"/>
        <v>06</v>
      </c>
      <c r="Q727">
        <f t="shared" si="82"/>
        <v>2018</v>
      </c>
    </row>
    <row r="728" spans="1:17" x14ac:dyDescent="0.3">
      <c r="A728" t="s">
        <v>2148</v>
      </c>
      <c r="B728">
        <v>6</v>
      </c>
      <c r="C728" t="s">
        <v>2242</v>
      </c>
      <c r="D728" s="3">
        <v>750</v>
      </c>
      <c r="E728" t="s">
        <v>420</v>
      </c>
      <c r="F728" s="2">
        <v>43348</v>
      </c>
      <c r="G728">
        <v>45</v>
      </c>
      <c r="H728">
        <v>41</v>
      </c>
      <c r="I728" t="s">
        <v>349</v>
      </c>
      <c r="J728">
        <v>2.2000000000000002</v>
      </c>
      <c r="K728">
        <f>VLOOKUP($I728,Sheet2!$F$4:$G$16,2,FALSE)</f>
        <v>2</v>
      </c>
      <c r="L728">
        <f t="shared" si="103"/>
        <v>46.1</v>
      </c>
      <c r="M728">
        <f t="shared" si="101"/>
        <v>39.9</v>
      </c>
      <c r="N728">
        <f t="shared" si="102"/>
        <v>6.2000000000000028</v>
      </c>
      <c r="O728" t="str">
        <f t="shared" si="81"/>
        <v>MI06_2018</v>
      </c>
      <c r="P728" t="str">
        <f t="shared" si="77"/>
        <v>06</v>
      </c>
      <c r="Q728">
        <f t="shared" si="82"/>
        <v>2018</v>
      </c>
    </row>
    <row r="729" spans="1:17" x14ac:dyDescent="0.3">
      <c r="A729" t="s">
        <v>2148</v>
      </c>
      <c r="B729">
        <v>11</v>
      </c>
      <c r="C729" t="s">
        <v>2259</v>
      </c>
      <c r="D729" s="3">
        <v>400</v>
      </c>
      <c r="E729" t="s">
        <v>420</v>
      </c>
      <c r="F729" s="2">
        <v>43386</v>
      </c>
      <c r="G729">
        <v>35</v>
      </c>
      <c r="H729">
        <v>36</v>
      </c>
      <c r="I729" t="s">
        <v>349</v>
      </c>
      <c r="J729">
        <v>-4.5999999999999996</v>
      </c>
      <c r="K729">
        <f>VLOOKUP($I729,Sheet2!$F$4:$G$16,2,FALSE)</f>
        <v>2</v>
      </c>
      <c r="L729">
        <f t="shared" si="103"/>
        <v>32.700000000000003</v>
      </c>
      <c r="M729">
        <f t="shared" si="101"/>
        <v>38.299999999999997</v>
      </c>
      <c r="N729">
        <f t="shared" si="102"/>
        <v>-5.5999999999999943</v>
      </c>
      <c r="O729" t="str">
        <f t="shared" si="81"/>
        <v>MI11_2018</v>
      </c>
      <c r="P729" t="str">
        <f t="shared" si="77"/>
        <v>11</v>
      </c>
      <c r="Q729">
        <f t="shared" si="82"/>
        <v>2018</v>
      </c>
    </row>
    <row r="730" spans="1:17" x14ac:dyDescent="0.3">
      <c r="A730" t="s">
        <v>2148</v>
      </c>
      <c r="B730">
        <v>2</v>
      </c>
      <c r="C730" t="s">
        <v>2260</v>
      </c>
      <c r="D730" s="3">
        <v>400</v>
      </c>
      <c r="E730" t="s">
        <v>420</v>
      </c>
      <c r="F730" s="2">
        <v>43388</v>
      </c>
      <c r="G730">
        <v>48</v>
      </c>
      <c r="H730">
        <v>42</v>
      </c>
      <c r="I730" t="s">
        <v>349</v>
      </c>
      <c r="J730">
        <v>3.4</v>
      </c>
      <c r="K730">
        <f>VLOOKUP($I730,Sheet2!$F$4:$G$16,2,FALSE)</f>
        <v>2</v>
      </c>
      <c r="L730">
        <f t="shared" si="103"/>
        <v>49.7</v>
      </c>
      <c r="M730">
        <f t="shared" si="101"/>
        <v>40.299999999999997</v>
      </c>
      <c r="N730">
        <f t="shared" si="102"/>
        <v>9.4000000000000057</v>
      </c>
      <c r="O730" t="str">
        <f t="shared" si="81"/>
        <v>MI02_2018</v>
      </c>
      <c r="P730" t="str">
        <f t="shared" si="77"/>
        <v>02</v>
      </c>
      <c r="Q730">
        <f t="shared" si="82"/>
        <v>2018</v>
      </c>
    </row>
    <row r="731" spans="1:17" x14ac:dyDescent="0.3">
      <c r="A731" t="s">
        <v>2142</v>
      </c>
      <c r="B731">
        <v>8</v>
      </c>
      <c r="C731" t="s">
        <v>2261</v>
      </c>
      <c r="D731" s="3">
        <v>400</v>
      </c>
      <c r="E731" t="s">
        <v>420</v>
      </c>
      <c r="F731" s="2">
        <v>43373</v>
      </c>
      <c r="G731">
        <v>44</v>
      </c>
      <c r="H731">
        <v>45</v>
      </c>
      <c r="I731" t="s">
        <v>349</v>
      </c>
      <c r="J731">
        <v>5</v>
      </c>
      <c r="K731">
        <f>VLOOKUP($I731,Sheet2!$F$4:$G$16,2,FALSE)</f>
        <v>2</v>
      </c>
      <c r="L731">
        <f t="shared" si="103"/>
        <v>46.5</v>
      </c>
      <c r="M731">
        <f t="shared" si="101"/>
        <v>42.5</v>
      </c>
      <c r="N731">
        <f t="shared" si="102"/>
        <v>4</v>
      </c>
      <c r="O731" t="str">
        <f t="shared" si="81"/>
        <v>MN08_2018</v>
      </c>
      <c r="P731" t="str">
        <f t="shared" si="77"/>
        <v>08</v>
      </c>
      <c r="Q731">
        <f t="shared" si="82"/>
        <v>2018</v>
      </c>
    </row>
    <row r="732" spans="1:17" x14ac:dyDescent="0.3">
      <c r="A732" t="s">
        <v>2142</v>
      </c>
      <c r="B732">
        <v>7</v>
      </c>
      <c r="C732" t="s">
        <v>2244</v>
      </c>
      <c r="D732" s="3">
        <v>500</v>
      </c>
      <c r="E732" t="s">
        <v>420</v>
      </c>
      <c r="F732" s="2">
        <v>43353</v>
      </c>
      <c r="G732">
        <v>35</v>
      </c>
      <c r="H732">
        <v>53</v>
      </c>
      <c r="I732" t="s">
        <v>349</v>
      </c>
      <c r="J732">
        <v>4.5</v>
      </c>
      <c r="K732">
        <f>VLOOKUP($I732,Sheet2!$F$4:$G$16,2,FALSE)</f>
        <v>2</v>
      </c>
      <c r="L732">
        <f t="shared" si="103"/>
        <v>37.25</v>
      </c>
      <c r="M732">
        <f t="shared" si="101"/>
        <v>50.75</v>
      </c>
      <c r="N732">
        <f t="shared" si="102"/>
        <v>-13.5</v>
      </c>
      <c r="O732" t="str">
        <f t="shared" si="81"/>
        <v>MN07_2018</v>
      </c>
      <c r="P732" t="str">
        <f t="shared" si="77"/>
        <v>07</v>
      </c>
      <c r="Q732">
        <f t="shared" si="82"/>
        <v>2018</v>
      </c>
    </row>
    <row r="733" spans="1:17" x14ac:dyDescent="0.3">
      <c r="A733" t="s">
        <v>2142</v>
      </c>
      <c r="B733">
        <v>2</v>
      </c>
      <c r="C733" t="s">
        <v>2249</v>
      </c>
      <c r="D733" s="3">
        <v>412</v>
      </c>
      <c r="E733" t="s">
        <v>420</v>
      </c>
      <c r="F733" s="2">
        <v>43374</v>
      </c>
      <c r="G733">
        <v>46</v>
      </c>
      <c r="H733">
        <v>43</v>
      </c>
      <c r="I733" t="s">
        <v>349</v>
      </c>
      <c r="J733">
        <v>-6.1</v>
      </c>
      <c r="K733">
        <f>VLOOKUP($I733,Sheet2!$F$4:$G$16,2,FALSE)</f>
        <v>2</v>
      </c>
      <c r="L733">
        <f t="shared" si="103"/>
        <v>42.95</v>
      </c>
      <c r="M733">
        <f t="shared" si="101"/>
        <v>46.05</v>
      </c>
      <c r="N733">
        <f t="shared" si="102"/>
        <v>-3.0999999999999943</v>
      </c>
      <c r="O733" t="str">
        <f t="shared" si="81"/>
        <v>MN02_2018</v>
      </c>
      <c r="P733" t="str">
        <f t="shared" si="77"/>
        <v>02</v>
      </c>
      <c r="Q733">
        <f t="shared" si="82"/>
        <v>2018</v>
      </c>
    </row>
    <row r="734" spans="1:17" x14ac:dyDescent="0.3">
      <c r="A734" t="s">
        <v>2142</v>
      </c>
      <c r="B734">
        <v>2</v>
      </c>
      <c r="C734" t="s">
        <v>2242</v>
      </c>
      <c r="D734" s="3">
        <v>531</v>
      </c>
      <c r="E734" t="s">
        <v>420</v>
      </c>
      <c r="F734" s="2">
        <v>43361</v>
      </c>
      <c r="G734">
        <v>45</v>
      </c>
      <c r="H734">
        <v>48</v>
      </c>
      <c r="I734" t="s">
        <v>349</v>
      </c>
      <c r="J734">
        <v>2.2000000000000002</v>
      </c>
      <c r="K734">
        <f>VLOOKUP($I734,Sheet2!$F$4:$G$16,2,FALSE)</f>
        <v>2</v>
      </c>
      <c r="L734">
        <f t="shared" si="103"/>
        <v>46.1</v>
      </c>
      <c r="M734">
        <f t="shared" si="101"/>
        <v>46.9</v>
      </c>
      <c r="N734">
        <f t="shared" si="102"/>
        <v>-0.79999999999999716</v>
      </c>
      <c r="O734" t="str">
        <f t="shared" si="81"/>
        <v>MN02_2018</v>
      </c>
      <c r="P734" t="str">
        <f t="shared" si="77"/>
        <v>02</v>
      </c>
      <c r="Q734">
        <f t="shared" si="82"/>
        <v>2018</v>
      </c>
    </row>
    <row r="735" spans="1:17" x14ac:dyDescent="0.3">
      <c r="A735" t="s">
        <v>2142</v>
      </c>
      <c r="B735">
        <v>3</v>
      </c>
      <c r="C735" t="s">
        <v>2242</v>
      </c>
      <c r="D735" s="3">
        <v>538</v>
      </c>
      <c r="E735" t="s">
        <v>2250</v>
      </c>
      <c r="F735" s="2">
        <v>43361</v>
      </c>
      <c r="G735">
        <v>39</v>
      </c>
      <c r="H735">
        <v>52</v>
      </c>
      <c r="I735" t="s">
        <v>349</v>
      </c>
      <c r="J735">
        <v>2.2000000000000002</v>
      </c>
      <c r="K735">
        <f>VLOOKUP($I735,Sheet2!$F$4:$G$16,2,FALSE)</f>
        <v>2</v>
      </c>
      <c r="L735">
        <f t="shared" si="103"/>
        <v>40.1</v>
      </c>
      <c r="M735">
        <f t="shared" si="101"/>
        <v>50.9</v>
      </c>
      <c r="N735">
        <f t="shared" si="102"/>
        <v>-10.799999999999997</v>
      </c>
      <c r="O735" t="str">
        <f t="shared" si="81"/>
        <v>MN03_2018</v>
      </c>
      <c r="P735" t="str">
        <f t="shared" si="77"/>
        <v>03</v>
      </c>
      <c r="Q735">
        <f t="shared" si="82"/>
        <v>2018</v>
      </c>
    </row>
    <row r="736" spans="1:17" x14ac:dyDescent="0.3">
      <c r="A736" t="s">
        <v>2142</v>
      </c>
      <c r="B736">
        <v>1</v>
      </c>
      <c r="C736" t="s">
        <v>2259</v>
      </c>
      <c r="D736" s="3">
        <v>400</v>
      </c>
      <c r="E736" t="s">
        <v>420</v>
      </c>
      <c r="F736" s="2">
        <v>43338</v>
      </c>
      <c r="G736">
        <v>47</v>
      </c>
      <c r="H736">
        <v>33</v>
      </c>
      <c r="I736" t="s">
        <v>349</v>
      </c>
      <c r="J736">
        <v>-4.5999999999999996</v>
      </c>
      <c r="K736">
        <f>VLOOKUP($I736,Sheet2!$F$4:$G$16,2,FALSE)</f>
        <v>2</v>
      </c>
      <c r="L736">
        <f t="shared" si="103"/>
        <v>44.7</v>
      </c>
      <c r="M736">
        <f t="shared" si="101"/>
        <v>35.299999999999997</v>
      </c>
      <c r="N736">
        <f t="shared" si="102"/>
        <v>9.4000000000000057</v>
      </c>
      <c r="O736" t="str">
        <f t="shared" si="81"/>
        <v>MN01_2018</v>
      </c>
      <c r="P736" t="str">
        <f t="shared" si="77"/>
        <v>01</v>
      </c>
      <c r="Q736">
        <f t="shared" si="82"/>
        <v>2018</v>
      </c>
    </row>
    <row r="737" spans="1:17" x14ac:dyDescent="0.3">
      <c r="A737" t="s">
        <v>2171</v>
      </c>
      <c r="B737">
        <v>2</v>
      </c>
      <c r="C737" t="s">
        <v>2255</v>
      </c>
      <c r="D737" s="3">
        <v>402</v>
      </c>
      <c r="E737" t="s">
        <v>420</v>
      </c>
      <c r="F737" s="2">
        <v>43338</v>
      </c>
      <c r="G737">
        <v>41</v>
      </c>
      <c r="H737">
        <v>43</v>
      </c>
      <c r="I737" t="s">
        <v>349</v>
      </c>
      <c r="J737">
        <v>5</v>
      </c>
      <c r="K737">
        <f>VLOOKUP($I737,Sheet2!$F$4:$G$16,2,FALSE)</f>
        <v>2</v>
      </c>
      <c r="L737">
        <f t="shared" si="103"/>
        <v>43.5</v>
      </c>
      <c r="M737">
        <f t="shared" si="101"/>
        <v>40.5</v>
      </c>
      <c r="N737">
        <f t="shared" si="102"/>
        <v>3</v>
      </c>
      <c r="O737" t="str">
        <f t="shared" si="81"/>
        <v>MO02_2018</v>
      </c>
      <c r="P737" t="str">
        <f t="shared" si="77"/>
        <v>02</v>
      </c>
      <c r="Q737">
        <f t="shared" si="82"/>
        <v>2018</v>
      </c>
    </row>
    <row r="738" spans="1:17" x14ac:dyDescent="0.3">
      <c r="A738" t="s">
        <v>2161</v>
      </c>
      <c r="B738">
        <v>2</v>
      </c>
      <c r="C738" t="s">
        <v>2262</v>
      </c>
      <c r="D738" s="3">
        <v>400</v>
      </c>
      <c r="E738" t="s">
        <v>431</v>
      </c>
      <c r="F738" s="2">
        <v>43375</v>
      </c>
      <c r="G738">
        <v>49</v>
      </c>
      <c r="H738">
        <v>40</v>
      </c>
      <c r="I738" t="s">
        <v>349</v>
      </c>
      <c r="J738">
        <v>-3.8</v>
      </c>
      <c r="K738">
        <f>VLOOKUP($I738,Sheet2!$F$4:$G$16,2,FALSE)</f>
        <v>2</v>
      </c>
      <c r="L738">
        <f t="shared" si="103"/>
        <v>47.1</v>
      </c>
      <c r="M738">
        <f t="shared" si="101"/>
        <v>41.9</v>
      </c>
      <c r="N738">
        <f t="shared" si="102"/>
        <v>5.2000000000000028</v>
      </c>
      <c r="O738" t="str">
        <f t="shared" si="81"/>
        <v>NE02_2018</v>
      </c>
      <c r="P738" t="str">
        <f t="shared" si="77"/>
        <v>02</v>
      </c>
      <c r="Q738">
        <f t="shared" si="82"/>
        <v>2018</v>
      </c>
    </row>
    <row r="739" spans="1:17" x14ac:dyDescent="0.3">
      <c r="A739" t="s">
        <v>2161</v>
      </c>
      <c r="B739">
        <v>2</v>
      </c>
      <c r="C739" t="s">
        <v>2248</v>
      </c>
      <c r="D739" s="3">
        <v>400</v>
      </c>
      <c r="E739" t="s">
        <v>420</v>
      </c>
      <c r="F739" s="2">
        <v>43373</v>
      </c>
      <c r="G739">
        <v>49</v>
      </c>
      <c r="H739">
        <v>45</v>
      </c>
      <c r="I739" t="s">
        <v>349</v>
      </c>
      <c r="J739">
        <v>1.7</v>
      </c>
      <c r="K739">
        <f>VLOOKUP($I739,Sheet2!$F$4:$G$16,2,FALSE)</f>
        <v>2</v>
      </c>
      <c r="L739">
        <f t="shared" si="103"/>
        <v>49.85</v>
      </c>
      <c r="M739">
        <f t="shared" si="101"/>
        <v>44.15</v>
      </c>
      <c r="N739">
        <f t="shared" si="102"/>
        <v>5.7000000000000028</v>
      </c>
      <c r="O739" t="str">
        <f t="shared" si="81"/>
        <v>NE02_2018</v>
      </c>
      <c r="P739" t="str">
        <f t="shared" si="77"/>
        <v>02</v>
      </c>
      <c r="Q739">
        <f t="shared" si="82"/>
        <v>2018</v>
      </c>
    </row>
    <row r="740" spans="1:17" x14ac:dyDescent="0.3">
      <c r="A740" t="s">
        <v>2157</v>
      </c>
      <c r="B740">
        <v>4</v>
      </c>
      <c r="C740" t="s">
        <v>2263</v>
      </c>
      <c r="D740" s="3">
        <v>400</v>
      </c>
      <c r="E740" t="s">
        <v>420</v>
      </c>
      <c r="F740" s="2">
        <v>43381</v>
      </c>
      <c r="G740">
        <v>41</v>
      </c>
      <c r="H740">
        <v>37</v>
      </c>
      <c r="I740" t="s">
        <v>349</v>
      </c>
      <c r="J740">
        <v>-5.3</v>
      </c>
      <c r="K740">
        <f>VLOOKUP($I740,Sheet2!$F$4:$G$16,2,FALSE)</f>
        <v>2</v>
      </c>
      <c r="L740">
        <f t="shared" si="103"/>
        <v>38.35</v>
      </c>
      <c r="M740">
        <f t="shared" si="101"/>
        <v>39.65</v>
      </c>
      <c r="N740">
        <f t="shared" si="102"/>
        <v>-1.2999999999999972</v>
      </c>
      <c r="O740" t="str">
        <f t="shared" si="81"/>
        <v>NV04_2018</v>
      </c>
      <c r="P740" t="str">
        <f t="shared" si="77"/>
        <v>04</v>
      </c>
      <c r="Q740">
        <f t="shared" si="82"/>
        <v>2018</v>
      </c>
    </row>
    <row r="741" spans="1:17" x14ac:dyDescent="0.3">
      <c r="A741" t="s">
        <v>2139</v>
      </c>
      <c r="B741">
        <v>1</v>
      </c>
      <c r="C741" t="s">
        <v>2264</v>
      </c>
      <c r="D741" s="3">
        <v>400</v>
      </c>
      <c r="E741" t="s">
        <v>420</v>
      </c>
      <c r="F741" s="2">
        <v>43370</v>
      </c>
      <c r="G741">
        <v>42</v>
      </c>
      <c r="H741">
        <v>40</v>
      </c>
      <c r="I741" t="s">
        <v>349</v>
      </c>
      <c r="J741">
        <v>-5</v>
      </c>
      <c r="K741">
        <f>VLOOKUP($I741,Sheet2!$F$4:$G$16,2,FALSE)</f>
        <v>2</v>
      </c>
      <c r="L741">
        <f t="shared" si="103"/>
        <v>39.5</v>
      </c>
      <c r="M741">
        <f t="shared" si="101"/>
        <v>42.5</v>
      </c>
      <c r="N741">
        <f t="shared" si="102"/>
        <v>-3</v>
      </c>
      <c r="O741" t="str">
        <f t="shared" si="81"/>
        <v>NH01_2018</v>
      </c>
      <c r="P741" t="str">
        <f t="shared" si="77"/>
        <v>01</v>
      </c>
      <c r="Q741">
        <f t="shared" si="82"/>
        <v>2018</v>
      </c>
    </row>
    <row r="742" spans="1:17" x14ac:dyDescent="0.3">
      <c r="A742" t="s">
        <v>2144</v>
      </c>
      <c r="B742">
        <v>3</v>
      </c>
      <c r="C742" t="s">
        <v>2274</v>
      </c>
      <c r="D742" s="3">
        <v>400</v>
      </c>
      <c r="E742" t="s">
        <v>420</v>
      </c>
      <c r="F742" s="2">
        <v>43377</v>
      </c>
      <c r="G742">
        <v>44</v>
      </c>
      <c r="H742">
        <v>40</v>
      </c>
      <c r="I742" t="s">
        <v>349</v>
      </c>
      <c r="J742">
        <v>-4.2</v>
      </c>
      <c r="K742">
        <f>VLOOKUP($I742,Sheet2!$F$4:$G$16,2,FALSE)</f>
        <v>2</v>
      </c>
      <c r="L742">
        <f t="shared" si="103"/>
        <v>41.9</v>
      </c>
      <c r="M742">
        <f t="shared" si="101"/>
        <v>42.1</v>
      </c>
      <c r="N742">
        <f t="shared" si="102"/>
        <v>-0.20000000000000284</v>
      </c>
      <c r="O742" t="str">
        <f t="shared" si="81"/>
        <v>NJ03_2018</v>
      </c>
      <c r="P742" t="str">
        <f t="shared" si="77"/>
        <v>03</v>
      </c>
      <c r="Q742">
        <f t="shared" si="82"/>
        <v>2018</v>
      </c>
    </row>
    <row r="743" spans="1:17" x14ac:dyDescent="0.3">
      <c r="A743" t="s">
        <v>2144</v>
      </c>
      <c r="B743">
        <v>3</v>
      </c>
      <c r="C743" t="s">
        <v>2252</v>
      </c>
      <c r="D743" s="3">
        <v>523</v>
      </c>
      <c r="E743" t="s">
        <v>420</v>
      </c>
      <c r="F743" s="2">
        <v>43348</v>
      </c>
      <c r="G743">
        <v>45</v>
      </c>
      <c r="H743">
        <v>47</v>
      </c>
      <c r="I743" t="s">
        <v>349</v>
      </c>
      <c r="J743">
        <v>3.1</v>
      </c>
      <c r="K743">
        <f>VLOOKUP($I743,Sheet2!$F$4:$G$16,2,FALSE)</f>
        <v>2</v>
      </c>
      <c r="L743">
        <f t="shared" si="103"/>
        <v>46.55</v>
      </c>
      <c r="M743">
        <f t="shared" si="101"/>
        <v>45.45</v>
      </c>
      <c r="N743">
        <f t="shared" si="102"/>
        <v>1.0999999999999943</v>
      </c>
      <c r="O743" t="str">
        <f t="shared" si="81"/>
        <v>NJ03_2018</v>
      </c>
      <c r="P743" t="str">
        <f t="shared" si="77"/>
        <v>03</v>
      </c>
      <c r="Q743">
        <f t="shared" si="82"/>
        <v>2018</v>
      </c>
    </row>
    <row r="744" spans="1:17" x14ac:dyDescent="0.3">
      <c r="A744" t="s">
        <v>2144</v>
      </c>
      <c r="B744">
        <v>11</v>
      </c>
      <c r="C744" t="s">
        <v>2274</v>
      </c>
      <c r="D744" s="3">
        <v>400</v>
      </c>
      <c r="E744" t="s">
        <v>420</v>
      </c>
      <c r="F744" s="2">
        <v>43370</v>
      </c>
      <c r="G744">
        <v>43</v>
      </c>
      <c r="H744">
        <v>46</v>
      </c>
      <c r="I744" t="s">
        <v>349</v>
      </c>
      <c r="J744">
        <v>-4.2</v>
      </c>
      <c r="K744">
        <f>VLOOKUP($I744,Sheet2!$F$4:$G$16,2,FALSE)</f>
        <v>2</v>
      </c>
      <c r="L744">
        <f t="shared" si="103"/>
        <v>40.9</v>
      </c>
      <c r="M744">
        <f t="shared" si="101"/>
        <v>48.1</v>
      </c>
      <c r="N744">
        <f t="shared" si="102"/>
        <v>-7.2000000000000028</v>
      </c>
      <c r="O744" t="str">
        <f t="shared" si="81"/>
        <v>NJ11_2018</v>
      </c>
      <c r="P744" t="str">
        <f t="shared" si="77"/>
        <v>11</v>
      </c>
      <c r="Q744">
        <f t="shared" si="82"/>
        <v>2018</v>
      </c>
    </row>
    <row r="745" spans="1:17" x14ac:dyDescent="0.3">
      <c r="A745" t="s">
        <v>2144</v>
      </c>
      <c r="B745">
        <v>5</v>
      </c>
      <c r="C745" t="s">
        <v>2265</v>
      </c>
      <c r="D745" s="3">
        <v>400</v>
      </c>
      <c r="E745" t="s">
        <v>431</v>
      </c>
      <c r="F745" s="2">
        <v>43324</v>
      </c>
      <c r="G745">
        <v>39</v>
      </c>
      <c r="H745">
        <v>36</v>
      </c>
      <c r="I745" t="s">
        <v>349</v>
      </c>
      <c r="J745">
        <v>-4.2</v>
      </c>
      <c r="K745">
        <f>VLOOKUP($I745,Sheet2!$F$4:$G$16,2,FALSE)</f>
        <v>2</v>
      </c>
      <c r="L745">
        <f t="shared" ref="L745:L780" si="104">G745+(J745/2)</f>
        <v>36.9</v>
      </c>
      <c r="M745">
        <f t="shared" si="101"/>
        <v>38.1</v>
      </c>
      <c r="N745">
        <f t="shared" si="102"/>
        <v>-1.2000000000000028</v>
      </c>
      <c r="O745" t="str">
        <f t="shared" si="81"/>
        <v>NJ05_2018</v>
      </c>
      <c r="P745" t="str">
        <f t="shared" si="77"/>
        <v>05</v>
      </c>
      <c r="Q745">
        <f t="shared" si="82"/>
        <v>2018</v>
      </c>
    </row>
    <row r="746" spans="1:17" x14ac:dyDescent="0.3">
      <c r="A746" t="s">
        <v>2178</v>
      </c>
      <c r="B746">
        <v>2</v>
      </c>
      <c r="C746" t="s">
        <v>2245</v>
      </c>
      <c r="D746" s="3">
        <v>400</v>
      </c>
      <c r="E746" t="s">
        <v>420</v>
      </c>
      <c r="F746" s="2">
        <v>43375</v>
      </c>
      <c r="G746">
        <v>49</v>
      </c>
      <c r="H746">
        <v>45</v>
      </c>
      <c r="I746" t="s">
        <v>349</v>
      </c>
      <c r="J746">
        <v>-4.5999999999999996</v>
      </c>
      <c r="K746">
        <f>VLOOKUP($I746,Sheet2!$F$4:$G$16,2,FALSE)</f>
        <v>2</v>
      </c>
      <c r="L746">
        <f t="shared" si="104"/>
        <v>46.7</v>
      </c>
      <c r="M746">
        <f t="shared" si="101"/>
        <v>47.3</v>
      </c>
      <c r="N746">
        <f t="shared" si="102"/>
        <v>-0.59999999999999432</v>
      </c>
      <c r="O746" t="str">
        <f t="shared" si="81"/>
        <v>NM02_2018</v>
      </c>
      <c r="P746" t="str">
        <f t="shared" si="77"/>
        <v>02</v>
      </c>
      <c r="Q746">
        <f t="shared" si="82"/>
        <v>2018</v>
      </c>
    </row>
    <row r="747" spans="1:17" x14ac:dyDescent="0.3">
      <c r="A747" t="s">
        <v>2134</v>
      </c>
      <c r="B747">
        <v>22</v>
      </c>
      <c r="C747" t="s">
        <v>2254</v>
      </c>
      <c r="D747" s="3">
        <v>400</v>
      </c>
      <c r="E747" t="s">
        <v>420</v>
      </c>
      <c r="F747" s="2">
        <v>43386</v>
      </c>
      <c r="G747">
        <v>50</v>
      </c>
      <c r="H747">
        <v>42</v>
      </c>
      <c r="I747" t="s">
        <v>349</v>
      </c>
      <c r="J747">
        <v>-5.3</v>
      </c>
      <c r="K747">
        <f>VLOOKUP($I747,Sheet2!$F$4:$G$16,2,FALSE)</f>
        <v>2</v>
      </c>
      <c r="L747">
        <f t="shared" si="104"/>
        <v>47.35</v>
      </c>
      <c r="M747">
        <f t="shared" si="101"/>
        <v>44.65</v>
      </c>
      <c r="N747">
        <f t="shared" si="102"/>
        <v>2.7000000000000028</v>
      </c>
      <c r="O747" t="str">
        <f t="shared" si="81"/>
        <v>NY22_2018</v>
      </c>
      <c r="P747" t="str">
        <f t="shared" si="77"/>
        <v>22</v>
      </c>
      <c r="Q747">
        <f t="shared" si="82"/>
        <v>2018</v>
      </c>
    </row>
    <row r="748" spans="1:17" x14ac:dyDescent="0.3">
      <c r="A748" t="s">
        <v>2134</v>
      </c>
      <c r="B748">
        <v>11</v>
      </c>
      <c r="C748" t="s">
        <v>2242</v>
      </c>
      <c r="D748" s="3">
        <v>509</v>
      </c>
      <c r="E748" t="s">
        <v>2250</v>
      </c>
      <c r="F748" s="2">
        <v>43348</v>
      </c>
      <c r="G748">
        <v>47</v>
      </c>
      <c r="H748">
        <v>39</v>
      </c>
      <c r="I748" t="s">
        <v>349</v>
      </c>
      <c r="J748">
        <v>2.2000000000000002</v>
      </c>
      <c r="K748">
        <f>VLOOKUP($I748,Sheet2!$F$4:$G$16,2,FALSE)</f>
        <v>2</v>
      </c>
      <c r="L748">
        <f t="shared" si="104"/>
        <v>48.1</v>
      </c>
      <c r="M748">
        <f t="shared" si="101"/>
        <v>37.9</v>
      </c>
      <c r="N748">
        <f t="shared" si="102"/>
        <v>10.200000000000003</v>
      </c>
      <c r="O748" t="str">
        <f t="shared" si="81"/>
        <v>NY11_2018</v>
      </c>
      <c r="P748" t="str">
        <f t="shared" si="77"/>
        <v>11</v>
      </c>
      <c r="Q748">
        <f t="shared" si="82"/>
        <v>2018</v>
      </c>
    </row>
    <row r="749" spans="1:17" x14ac:dyDescent="0.3">
      <c r="A749" t="s">
        <v>2134</v>
      </c>
      <c r="B749">
        <v>1</v>
      </c>
      <c r="C749" t="s">
        <v>2236</v>
      </c>
      <c r="D749" s="3">
        <v>500</v>
      </c>
      <c r="E749" t="s">
        <v>420</v>
      </c>
      <c r="F749" s="2">
        <v>43383</v>
      </c>
      <c r="G749">
        <v>50</v>
      </c>
      <c r="H749">
        <v>46</v>
      </c>
      <c r="I749" t="s">
        <v>349</v>
      </c>
      <c r="J749">
        <v>1.6</v>
      </c>
      <c r="K749">
        <f>VLOOKUP($I749,Sheet2!$F$4:$G$16,2,FALSE)</f>
        <v>2</v>
      </c>
      <c r="L749">
        <f t="shared" si="104"/>
        <v>50.8</v>
      </c>
      <c r="M749">
        <f t="shared" si="101"/>
        <v>45.2</v>
      </c>
      <c r="N749">
        <f t="shared" si="102"/>
        <v>5.5999999999999943</v>
      </c>
      <c r="O749" t="str">
        <f t="shared" si="81"/>
        <v>NY01_2018</v>
      </c>
      <c r="P749" t="str">
        <f t="shared" si="77"/>
        <v>01</v>
      </c>
      <c r="Q749">
        <f t="shared" si="82"/>
        <v>2018</v>
      </c>
    </row>
    <row r="750" spans="1:17" x14ac:dyDescent="0.3">
      <c r="A750" t="s">
        <v>2134</v>
      </c>
      <c r="B750">
        <v>1</v>
      </c>
      <c r="C750" t="s">
        <v>2236</v>
      </c>
      <c r="D750" s="3">
        <v>400</v>
      </c>
      <c r="E750" t="s">
        <v>420</v>
      </c>
      <c r="F750" s="2">
        <v>43360</v>
      </c>
      <c r="G750">
        <v>47</v>
      </c>
      <c r="H750">
        <v>44</v>
      </c>
      <c r="I750" t="s">
        <v>349</v>
      </c>
      <c r="J750">
        <v>1.4</v>
      </c>
      <c r="K750">
        <f>VLOOKUP($I750,Sheet2!$F$4:$G$16,2,FALSE)</f>
        <v>2</v>
      </c>
      <c r="L750">
        <f t="shared" si="104"/>
        <v>47.7</v>
      </c>
      <c r="M750">
        <f t="shared" si="101"/>
        <v>43.3</v>
      </c>
      <c r="N750">
        <f t="shared" si="102"/>
        <v>4.4000000000000057</v>
      </c>
      <c r="O750" t="str">
        <f t="shared" si="81"/>
        <v>NY01_2018</v>
      </c>
      <c r="P750" t="str">
        <f t="shared" si="77"/>
        <v>01</v>
      </c>
      <c r="Q750">
        <f t="shared" si="82"/>
        <v>2018</v>
      </c>
    </row>
    <row r="751" spans="1:17" x14ac:dyDescent="0.3">
      <c r="A751" t="s">
        <v>2180</v>
      </c>
      <c r="B751">
        <v>13</v>
      </c>
      <c r="C751" t="s">
        <v>2252</v>
      </c>
      <c r="D751" s="3">
        <v>537</v>
      </c>
      <c r="E751" t="s">
        <v>420</v>
      </c>
      <c r="F751" s="2">
        <v>43356</v>
      </c>
      <c r="G751">
        <v>42</v>
      </c>
      <c r="H751">
        <v>46</v>
      </c>
      <c r="I751" t="s">
        <v>349</v>
      </c>
      <c r="J751">
        <v>3.2</v>
      </c>
      <c r="K751">
        <f>VLOOKUP($I751,Sheet2!$F$4:$G$16,2,FALSE)</f>
        <v>2</v>
      </c>
      <c r="L751">
        <f t="shared" si="104"/>
        <v>43.6</v>
      </c>
      <c r="M751">
        <f t="shared" si="101"/>
        <v>44.4</v>
      </c>
      <c r="N751">
        <f t="shared" si="102"/>
        <v>-0.79999999999999716</v>
      </c>
      <c r="O751" t="str">
        <f t="shared" si="81"/>
        <v>NC13_2018</v>
      </c>
      <c r="P751" t="str">
        <f t="shared" si="77"/>
        <v>13</v>
      </c>
      <c r="Q751">
        <f t="shared" si="82"/>
        <v>2018</v>
      </c>
    </row>
    <row r="752" spans="1:17" x14ac:dyDescent="0.3">
      <c r="A752" t="s">
        <v>2180</v>
      </c>
      <c r="B752">
        <v>7</v>
      </c>
      <c r="C752" t="s">
        <v>2266</v>
      </c>
      <c r="D752" s="3">
        <v>500</v>
      </c>
      <c r="E752" t="s">
        <v>420</v>
      </c>
      <c r="F752" s="2">
        <v>43334</v>
      </c>
      <c r="G752">
        <v>40</v>
      </c>
      <c r="H752">
        <v>44</v>
      </c>
      <c r="I752" t="s">
        <v>349</v>
      </c>
      <c r="J752">
        <v>3.7</v>
      </c>
      <c r="K752">
        <f>VLOOKUP($I752,Sheet2!$F$4:$G$16,2,FALSE)</f>
        <v>2</v>
      </c>
      <c r="L752">
        <f t="shared" si="104"/>
        <v>41.85</v>
      </c>
      <c r="M752">
        <f t="shared" si="101"/>
        <v>42.15</v>
      </c>
      <c r="N752">
        <f t="shared" si="102"/>
        <v>-0.29999999999999716</v>
      </c>
      <c r="O752" t="str">
        <f t="shared" si="81"/>
        <v>NC07_2018</v>
      </c>
      <c r="P752" t="str">
        <f t="shared" si="77"/>
        <v>07</v>
      </c>
      <c r="Q752">
        <f t="shared" si="82"/>
        <v>2018</v>
      </c>
    </row>
    <row r="753" spans="1:17" x14ac:dyDescent="0.3">
      <c r="A753" t="s">
        <v>2189</v>
      </c>
      <c r="B753">
        <v>1</v>
      </c>
      <c r="C753" t="s">
        <v>2253</v>
      </c>
      <c r="D753" s="3">
        <v>400</v>
      </c>
      <c r="E753" t="s">
        <v>420</v>
      </c>
      <c r="F753" s="2">
        <v>43363</v>
      </c>
      <c r="G753">
        <v>46</v>
      </c>
      <c r="H753">
        <v>39</v>
      </c>
      <c r="I753" t="s">
        <v>349</v>
      </c>
      <c r="J753">
        <v>-4.7</v>
      </c>
      <c r="K753">
        <f>VLOOKUP($I753,Sheet2!$F$4:$G$16,2,FALSE)</f>
        <v>2</v>
      </c>
      <c r="L753">
        <f t="shared" si="104"/>
        <v>43.65</v>
      </c>
      <c r="M753">
        <f t="shared" si="101"/>
        <v>41.35</v>
      </c>
      <c r="N753">
        <f t="shared" si="102"/>
        <v>2.2999999999999972</v>
      </c>
      <c r="O753" t="str">
        <f t="shared" si="81"/>
        <v>OH01_2018</v>
      </c>
      <c r="P753" t="str">
        <f t="shared" si="77"/>
        <v>01</v>
      </c>
      <c r="Q753">
        <f t="shared" si="82"/>
        <v>2018</v>
      </c>
    </row>
    <row r="754" spans="1:17" x14ac:dyDescent="0.3">
      <c r="A754" t="s">
        <v>2189</v>
      </c>
      <c r="B754">
        <v>1</v>
      </c>
      <c r="C754" t="s">
        <v>2236</v>
      </c>
      <c r="D754" s="3">
        <v>500</v>
      </c>
      <c r="E754" t="s">
        <v>420</v>
      </c>
      <c r="F754" s="2">
        <v>43356</v>
      </c>
      <c r="G754">
        <v>44</v>
      </c>
      <c r="H754">
        <v>46</v>
      </c>
      <c r="I754" t="s">
        <v>349</v>
      </c>
      <c r="J754">
        <v>1.6</v>
      </c>
      <c r="K754">
        <f>VLOOKUP($I754,Sheet2!$F$4:$G$16,2,FALSE)</f>
        <v>2</v>
      </c>
      <c r="L754">
        <f t="shared" si="104"/>
        <v>44.8</v>
      </c>
      <c r="M754">
        <f t="shared" si="101"/>
        <v>45.2</v>
      </c>
      <c r="N754">
        <f t="shared" si="102"/>
        <v>-0.40000000000000568</v>
      </c>
      <c r="O754" t="str">
        <f t="shared" si="81"/>
        <v>OH01_2018</v>
      </c>
      <c r="P754" t="str">
        <f t="shared" si="77"/>
        <v>01</v>
      </c>
      <c r="Q754">
        <f t="shared" si="82"/>
        <v>2018</v>
      </c>
    </row>
    <row r="755" spans="1:17" x14ac:dyDescent="0.3">
      <c r="A755" t="s">
        <v>2189</v>
      </c>
      <c r="B755">
        <v>12</v>
      </c>
      <c r="C755" t="s">
        <v>2236</v>
      </c>
      <c r="D755" s="3">
        <v>500</v>
      </c>
      <c r="E755" t="s">
        <v>420</v>
      </c>
      <c r="F755" s="2">
        <v>43349</v>
      </c>
      <c r="G755">
        <v>47</v>
      </c>
      <c r="H755">
        <v>46</v>
      </c>
      <c r="I755" t="s">
        <v>349</v>
      </c>
      <c r="J755">
        <v>1.6</v>
      </c>
      <c r="K755">
        <f>VLOOKUP($I755,Sheet2!$F$4:$G$16,2,FALSE)</f>
        <v>2</v>
      </c>
      <c r="L755">
        <f t="shared" si="104"/>
        <v>47.8</v>
      </c>
      <c r="M755">
        <f t="shared" si="101"/>
        <v>45.2</v>
      </c>
      <c r="N755">
        <f t="shared" si="102"/>
        <v>2.5999999999999943</v>
      </c>
      <c r="O755" t="str">
        <f t="shared" si="81"/>
        <v>OH12_2018</v>
      </c>
      <c r="P755" t="str">
        <f t="shared" si="77"/>
        <v>12</v>
      </c>
      <c r="Q755">
        <f t="shared" si="82"/>
        <v>2018</v>
      </c>
    </row>
    <row r="756" spans="1:17" x14ac:dyDescent="0.3">
      <c r="A756" t="s">
        <v>2165</v>
      </c>
      <c r="B756">
        <v>5</v>
      </c>
      <c r="C756" t="s">
        <v>2267</v>
      </c>
      <c r="D756" s="3">
        <v>1407</v>
      </c>
      <c r="E756" t="s">
        <v>420</v>
      </c>
      <c r="F756" s="2">
        <v>43368</v>
      </c>
      <c r="G756">
        <v>50</v>
      </c>
      <c r="H756">
        <v>37</v>
      </c>
      <c r="I756" t="s">
        <v>349</v>
      </c>
      <c r="J756">
        <v>-4.2</v>
      </c>
      <c r="K756">
        <f>VLOOKUP($I756,Sheet2!$F$4:$G$16,2,FALSE)</f>
        <v>2</v>
      </c>
      <c r="L756">
        <f t="shared" si="104"/>
        <v>47.9</v>
      </c>
      <c r="M756">
        <f t="shared" si="101"/>
        <v>39.1</v>
      </c>
      <c r="N756">
        <f t="shared" si="102"/>
        <v>8.7999999999999972</v>
      </c>
      <c r="O756" t="str">
        <f t="shared" si="81"/>
        <v>OK05_2018</v>
      </c>
      <c r="P756" t="str">
        <f t="shared" si="77"/>
        <v>05</v>
      </c>
      <c r="Q756">
        <f t="shared" si="82"/>
        <v>2018</v>
      </c>
    </row>
    <row r="757" spans="1:17" x14ac:dyDescent="0.3">
      <c r="A757" t="s">
        <v>2165</v>
      </c>
      <c r="B757">
        <v>5</v>
      </c>
      <c r="C757" t="s">
        <v>2267</v>
      </c>
      <c r="D757" s="3">
        <v>1182</v>
      </c>
      <c r="E757" t="s">
        <v>420</v>
      </c>
      <c r="F757" s="2">
        <v>43349</v>
      </c>
      <c r="G757">
        <v>49</v>
      </c>
      <c r="H757">
        <v>35</v>
      </c>
      <c r="I757" t="s">
        <v>349</v>
      </c>
      <c r="J757">
        <v>-4.2</v>
      </c>
      <c r="K757">
        <f>VLOOKUP($I757,Sheet2!$F$4:$G$16,2,FALSE)</f>
        <v>2</v>
      </c>
      <c r="L757">
        <f t="shared" si="104"/>
        <v>46.9</v>
      </c>
      <c r="M757">
        <f t="shared" si="101"/>
        <v>37.1</v>
      </c>
      <c r="N757">
        <f t="shared" si="102"/>
        <v>9.7999999999999972</v>
      </c>
      <c r="O757" t="str">
        <f t="shared" si="81"/>
        <v>OK05_2018</v>
      </c>
      <c r="P757" t="str">
        <f t="shared" si="77"/>
        <v>05</v>
      </c>
      <c r="Q757">
        <f t="shared" si="82"/>
        <v>2018</v>
      </c>
    </row>
    <row r="758" spans="1:17" x14ac:dyDescent="0.3">
      <c r="A758" t="s">
        <v>2170</v>
      </c>
      <c r="B758">
        <v>5</v>
      </c>
      <c r="C758" t="s">
        <v>2268</v>
      </c>
      <c r="D758" s="3">
        <v>359</v>
      </c>
      <c r="E758" t="s">
        <v>420</v>
      </c>
      <c r="F758" s="2">
        <v>43381</v>
      </c>
      <c r="G758">
        <v>56</v>
      </c>
      <c r="H758">
        <v>33</v>
      </c>
      <c r="I758" t="s">
        <v>349</v>
      </c>
      <c r="J758">
        <v>-2.9</v>
      </c>
      <c r="K758">
        <f>VLOOKUP($I758,Sheet2!$F$4:$G$16,2,FALSE)</f>
        <v>2</v>
      </c>
      <c r="L758">
        <f t="shared" si="104"/>
        <v>54.55</v>
      </c>
      <c r="M758">
        <f t="shared" si="101"/>
        <v>34.450000000000003</v>
      </c>
      <c r="N758">
        <f t="shared" si="102"/>
        <v>20.099999999999994</v>
      </c>
      <c r="O758" t="str">
        <f t="shared" si="81"/>
        <v>OR05_2018</v>
      </c>
      <c r="P758" t="str">
        <f t="shared" si="77"/>
        <v>05</v>
      </c>
      <c r="Q758">
        <f t="shared" si="82"/>
        <v>2018</v>
      </c>
    </row>
    <row r="759" spans="1:17" x14ac:dyDescent="0.3">
      <c r="A759" t="s">
        <v>2169</v>
      </c>
      <c r="B759">
        <v>1</v>
      </c>
      <c r="C759" t="s">
        <v>2240</v>
      </c>
      <c r="D759" s="3">
        <v>400</v>
      </c>
      <c r="E759" t="s">
        <v>420</v>
      </c>
      <c r="F759" s="2">
        <v>43377</v>
      </c>
      <c r="G759">
        <v>50</v>
      </c>
      <c r="H759">
        <v>42</v>
      </c>
      <c r="I759" t="s">
        <v>349</v>
      </c>
      <c r="J759">
        <v>-4.5999999999999996</v>
      </c>
      <c r="K759">
        <f>VLOOKUP($I759,Sheet2!$F$4:$G$16,2,FALSE)</f>
        <v>2</v>
      </c>
      <c r="L759">
        <f t="shared" si="104"/>
        <v>47.7</v>
      </c>
      <c r="M759">
        <f t="shared" si="101"/>
        <v>44.3</v>
      </c>
      <c r="N759">
        <f t="shared" si="102"/>
        <v>3.4000000000000057</v>
      </c>
      <c r="O759" t="str">
        <f t="shared" si="81"/>
        <v>PA01_2018</v>
      </c>
      <c r="P759" t="str">
        <f t="shared" si="77"/>
        <v>01</v>
      </c>
      <c r="Q759">
        <f t="shared" si="82"/>
        <v>2018</v>
      </c>
    </row>
    <row r="760" spans="1:17" x14ac:dyDescent="0.3">
      <c r="A760" t="s">
        <v>2169</v>
      </c>
      <c r="B760">
        <v>10</v>
      </c>
      <c r="C760" t="s">
        <v>2242</v>
      </c>
      <c r="D760" s="3">
        <v>650</v>
      </c>
      <c r="E760" t="s">
        <v>2250</v>
      </c>
      <c r="F760" s="2">
        <v>43368</v>
      </c>
      <c r="G760">
        <v>44</v>
      </c>
      <c r="H760">
        <v>43</v>
      </c>
      <c r="I760" t="s">
        <v>349</v>
      </c>
      <c r="J760">
        <v>2.1</v>
      </c>
      <c r="K760">
        <f>VLOOKUP($I760,Sheet2!$F$4:$G$16,2,FALSE)</f>
        <v>2</v>
      </c>
      <c r="L760">
        <f t="shared" si="104"/>
        <v>45.05</v>
      </c>
      <c r="M760">
        <f t="shared" si="101"/>
        <v>41.95</v>
      </c>
      <c r="N760">
        <f t="shared" si="102"/>
        <v>3.0999999999999943</v>
      </c>
      <c r="O760" t="str">
        <f t="shared" si="81"/>
        <v>PA10_2018</v>
      </c>
      <c r="P760" t="str">
        <f t="shared" si="77"/>
        <v>10</v>
      </c>
      <c r="Q760">
        <f t="shared" si="82"/>
        <v>2018</v>
      </c>
    </row>
    <row r="761" spans="1:17" x14ac:dyDescent="0.3">
      <c r="A761" t="s">
        <v>2169</v>
      </c>
      <c r="B761">
        <v>16</v>
      </c>
      <c r="C761" t="s">
        <v>2252</v>
      </c>
      <c r="D761" s="3">
        <v>548</v>
      </c>
      <c r="E761" t="s">
        <v>420</v>
      </c>
      <c r="F761" s="2">
        <v>43383</v>
      </c>
      <c r="G761">
        <v>49</v>
      </c>
      <c r="H761">
        <v>46</v>
      </c>
      <c r="I761" t="s">
        <v>349</v>
      </c>
      <c r="J761">
        <v>3.2</v>
      </c>
      <c r="K761">
        <f>VLOOKUP($I761,Sheet2!$F$4:$G$16,2,FALSE)</f>
        <v>2</v>
      </c>
      <c r="L761">
        <f t="shared" si="104"/>
        <v>50.6</v>
      </c>
      <c r="M761">
        <f t="shared" si="101"/>
        <v>44.4</v>
      </c>
      <c r="N761">
        <f t="shared" si="102"/>
        <v>6.2000000000000028</v>
      </c>
      <c r="O761" t="str">
        <f t="shared" si="81"/>
        <v>PA16_2018</v>
      </c>
      <c r="P761" t="str">
        <f t="shared" si="77"/>
        <v>16</v>
      </c>
      <c r="Q761">
        <f t="shared" si="82"/>
        <v>2018</v>
      </c>
    </row>
    <row r="762" spans="1:17" x14ac:dyDescent="0.3">
      <c r="A762" t="s">
        <v>2197</v>
      </c>
      <c r="B762">
        <v>1</v>
      </c>
      <c r="C762" t="s">
        <v>2242</v>
      </c>
      <c r="D762" s="3">
        <v>628</v>
      </c>
      <c r="E762" t="s">
        <v>2250</v>
      </c>
      <c r="F762" s="2">
        <v>43343</v>
      </c>
      <c r="G762">
        <v>49</v>
      </c>
      <c r="H762">
        <v>42</v>
      </c>
      <c r="I762" t="s">
        <v>349</v>
      </c>
      <c r="J762">
        <v>2.1</v>
      </c>
      <c r="K762">
        <f>VLOOKUP($I762,Sheet2!$F$4:$G$16,2,FALSE)</f>
        <v>2</v>
      </c>
      <c r="L762">
        <f t="shared" si="104"/>
        <v>50.05</v>
      </c>
      <c r="M762">
        <f t="shared" si="101"/>
        <v>40.950000000000003</v>
      </c>
      <c r="N762">
        <f t="shared" si="102"/>
        <v>9.0999999999999943</v>
      </c>
      <c r="O762" t="str">
        <f t="shared" si="81"/>
        <v>SC01_2018</v>
      </c>
      <c r="P762" t="str">
        <f t="shared" si="77"/>
        <v>01</v>
      </c>
      <c r="Q762">
        <f t="shared" si="82"/>
        <v>2018</v>
      </c>
    </row>
    <row r="763" spans="1:17" x14ac:dyDescent="0.3">
      <c r="A763" t="s">
        <v>2188</v>
      </c>
      <c r="B763">
        <v>17</v>
      </c>
      <c r="C763" t="s">
        <v>2258</v>
      </c>
      <c r="D763" s="3">
        <v>961</v>
      </c>
      <c r="E763" t="s">
        <v>431</v>
      </c>
      <c r="F763" s="2">
        <v>43344</v>
      </c>
      <c r="G763">
        <v>54</v>
      </c>
      <c r="H763">
        <v>38</v>
      </c>
      <c r="I763" t="s">
        <v>349</v>
      </c>
      <c r="J763">
        <v>1</v>
      </c>
      <c r="K763">
        <f>VLOOKUP($I763,Sheet2!$F$4:$G$16,2,FALSE)</f>
        <v>2</v>
      </c>
      <c r="L763">
        <f t="shared" si="104"/>
        <v>54.5</v>
      </c>
      <c r="M763">
        <f t="shared" si="101"/>
        <v>37.5</v>
      </c>
      <c r="N763">
        <f t="shared" si="102"/>
        <v>17</v>
      </c>
      <c r="O763" t="str">
        <f t="shared" si="81"/>
        <v>TX17_2018</v>
      </c>
      <c r="P763" t="str">
        <f t="shared" si="77"/>
        <v>17</v>
      </c>
      <c r="Q763">
        <f t="shared" si="82"/>
        <v>2018</v>
      </c>
    </row>
    <row r="764" spans="1:17" x14ac:dyDescent="0.3">
      <c r="A764" t="s">
        <v>2188</v>
      </c>
      <c r="B764">
        <v>32</v>
      </c>
      <c r="C764" t="s">
        <v>2236</v>
      </c>
      <c r="D764" s="3">
        <v>600</v>
      </c>
      <c r="E764" t="s">
        <v>420</v>
      </c>
      <c r="F764" s="2">
        <v>43366</v>
      </c>
      <c r="G764">
        <v>47</v>
      </c>
      <c r="H764">
        <v>49</v>
      </c>
      <c r="I764" t="s">
        <v>349</v>
      </c>
      <c r="J764">
        <v>1.6</v>
      </c>
      <c r="K764">
        <f>VLOOKUP($I764,Sheet2!$F$4:$G$16,2,FALSE)</f>
        <v>2</v>
      </c>
      <c r="L764">
        <f t="shared" si="104"/>
        <v>47.8</v>
      </c>
      <c r="M764">
        <f t="shared" si="101"/>
        <v>48.2</v>
      </c>
      <c r="N764">
        <f t="shared" si="102"/>
        <v>-0.40000000000000568</v>
      </c>
      <c r="O764" t="str">
        <f t="shared" si="81"/>
        <v>TX32_2018</v>
      </c>
      <c r="P764" t="str">
        <f t="shared" si="77"/>
        <v>32</v>
      </c>
      <c r="Q764">
        <f t="shared" si="82"/>
        <v>2018</v>
      </c>
    </row>
    <row r="765" spans="1:17" x14ac:dyDescent="0.3">
      <c r="A765" t="s">
        <v>2188</v>
      </c>
      <c r="B765">
        <v>32</v>
      </c>
      <c r="C765" t="s">
        <v>2242</v>
      </c>
      <c r="D765" s="3">
        <v>555</v>
      </c>
      <c r="E765" t="s">
        <v>2250</v>
      </c>
      <c r="F765" s="2">
        <v>43361</v>
      </c>
      <c r="G765">
        <v>42</v>
      </c>
      <c r="H765">
        <v>47</v>
      </c>
      <c r="I765" t="s">
        <v>349</v>
      </c>
      <c r="J765">
        <v>2.1</v>
      </c>
      <c r="K765">
        <f>VLOOKUP($I765,Sheet2!$F$4:$G$16,2,FALSE)</f>
        <v>2</v>
      </c>
      <c r="L765">
        <f t="shared" si="104"/>
        <v>43.05</v>
      </c>
      <c r="M765">
        <f t="shared" si="101"/>
        <v>45.95</v>
      </c>
      <c r="N765">
        <f t="shared" si="102"/>
        <v>-2.9000000000000057</v>
      </c>
      <c r="O765" t="str">
        <f t="shared" si="81"/>
        <v>TX32_2018</v>
      </c>
      <c r="P765" t="str">
        <f t="shared" si="77"/>
        <v>32</v>
      </c>
      <c r="Q765">
        <f t="shared" si="82"/>
        <v>2018</v>
      </c>
    </row>
    <row r="766" spans="1:17" x14ac:dyDescent="0.3">
      <c r="A766" t="s">
        <v>2188</v>
      </c>
      <c r="B766">
        <v>31</v>
      </c>
      <c r="C766" t="s">
        <v>2245</v>
      </c>
      <c r="D766" s="3">
        <v>400</v>
      </c>
      <c r="E766" t="s">
        <v>420</v>
      </c>
      <c r="F766" s="2">
        <v>43368</v>
      </c>
      <c r="G766">
        <v>54</v>
      </c>
      <c r="H766">
        <v>33</v>
      </c>
      <c r="I766" t="s">
        <v>349</v>
      </c>
      <c r="J766">
        <v>-4.8</v>
      </c>
      <c r="K766">
        <f>VLOOKUP($I766,Sheet2!$F$4:$G$16,2,FALSE)</f>
        <v>2</v>
      </c>
      <c r="L766">
        <f t="shared" si="104"/>
        <v>51.6</v>
      </c>
      <c r="M766">
        <f t="shared" si="101"/>
        <v>35.4</v>
      </c>
      <c r="N766">
        <f t="shared" si="102"/>
        <v>16.200000000000003</v>
      </c>
      <c r="O766" t="str">
        <f t="shared" si="81"/>
        <v>TX31_2018</v>
      </c>
      <c r="P766" t="str">
        <f t="shared" si="77"/>
        <v>31</v>
      </c>
      <c r="Q766">
        <f t="shared" si="82"/>
        <v>2018</v>
      </c>
    </row>
    <row r="767" spans="1:17" x14ac:dyDescent="0.3">
      <c r="A767" t="s">
        <v>2188</v>
      </c>
      <c r="B767">
        <v>31</v>
      </c>
      <c r="C767" t="s">
        <v>2244</v>
      </c>
      <c r="D767" s="3">
        <v>500</v>
      </c>
      <c r="E767" t="s">
        <v>420</v>
      </c>
      <c r="F767" s="2">
        <v>43363</v>
      </c>
      <c r="G767">
        <v>46</v>
      </c>
      <c r="H767">
        <v>42</v>
      </c>
      <c r="I767" t="s">
        <v>349</v>
      </c>
      <c r="J767">
        <v>4.0999999999999996</v>
      </c>
      <c r="K767">
        <f>VLOOKUP($I767,Sheet2!$F$4:$G$16,2,FALSE)</f>
        <v>2</v>
      </c>
      <c r="L767">
        <f t="shared" si="104"/>
        <v>48.05</v>
      </c>
      <c r="M767">
        <f t="shared" si="101"/>
        <v>39.950000000000003</v>
      </c>
      <c r="N767">
        <f t="shared" si="102"/>
        <v>8.0999999999999943</v>
      </c>
      <c r="O767" t="str">
        <f t="shared" si="81"/>
        <v>TX31_2018</v>
      </c>
      <c r="P767" t="str">
        <f t="shared" si="77"/>
        <v>31</v>
      </c>
      <c r="Q767">
        <f t="shared" si="82"/>
        <v>2018</v>
      </c>
    </row>
    <row r="768" spans="1:17" x14ac:dyDescent="0.3">
      <c r="A768" t="s">
        <v>2188</v>
      </c>
      <c r="B768">
        <v>7</v>
      </c>
      <c r="C768" t="s">
        <v>2242</v>
      </c>
      <c r="D768" s="3">
        <v>562</v>
      </c>
      <c r="E768" t="s">
        <v>2250</v>
      </c>
      <c r="F768" s="2">
        <v>43361</v>
      </c>
      <c r="G768">
        <v>45</v>
      </c>
      <c r="H768">
        <v>47</v>
      </c>
      <c r="I768" t="s">
        <v>349</v>
      </c>
      <c r="J768">
        <v>2.1</v>
      </c>
      <c r="K768">
        <f>VLOOKUP($I768,Sheet2!$F$4:$G$16,2,FALSE)</f>
        <v>2</v>
      </c>
      <c r="L768">
        <f t="shared" si="104"/>
        <v>46.05</v>
      </c>
      <c r="M768">
        <f t="shared" si="101"/>
        <v>45.95</v>
      </c>
      <c r="N768">
        <f t="shared" si="102"/>
        <v>9.9999999999994316E-2</v>
      </c>
      <c r="O768" t="str">
        <f t="shared" si="81"/>
        <v>TX07_2018</v>
      </c>
      <c r="P768" t="str">
        <f t="shared" si="77"/>
        <v>07</v>
      </c>
      <c r="Q768">
        <f t="shared" si="82"/>
        <v>2018</v>
      </c>
    </row>
    <row r="769" spans="1:17" x14ac:dyDescent="0.3">
      <c r="A769" t="s">
        <v>2150</v>
      </c>
      <c r="B769">
        <v>4</v>
      </c>
      <c r="C769" t="s">
        <v>2269</v>
      </c>
      <c r="D769" s="3">
        <v>400</v>
      </c>
      <c r="E769" t="s">
        <v>420</v>
      </c>
      <c r="F769" s="2">
        <v>43383</v>
      </c>
      <c r="G769">
        <v>46</v>
      </c>
      <c r="H769">
        <v>47</v>
      </c>
      <c r="I769" t="s">
        <v>349</v>
      </c>
      <c r="J769">
        <v>3.6</v>
      </c>
      <c r="K769">
        <f>VLOOKUP($I769,Sheet2!$F$4:$G$16,2,FALSE)</f>
        <v>2</v>
      </c>
      <c r="L769">
        <f t="shared" si="104"/>
        <v>47.8</v>
      </c>
      <c r="M769">
        <f t="shared" si="101"/>
        <v>45.2</v>
      </c>
      <c r="N769">
        <f t="shared" si="102"/>
        <v>2.5999999999999943</v>
      </c>
      <c r="O769" t="str">
        <f t="shared" si="81"/>
        <v>UT04_2018</v>
      </c>
      <c r="P769" t="str">
        <f t="shared" si="77"/>
        <v>04</v>
      </c>
      <c r="Q769">
        <f t="shared" si="82"/>
        <v>2018</v>
      </c>
    </row>
    <row r="770" spans="1:17" x14ac:dyDescent="0.3">
      <c r="A770" t="s">
        <v>2150</v>
      </c>
      <c r="B770">
        <v>4</v>
      </c>
      <c r="C770" t="s">
        <v>2270</v>
      </c>
      <c r="D770" s="3">
        <v>405</v>
      </c>
      <c r="E770" t="s">
        <v>420</v>
      </c>
      <c r="F770" s="2">
        <v>43351</v>
      </c>
      <c r="G770">
        <v>51</v>
      </c>
      <c r="H770">
        <v>42</v>
      </c>
      <c r="I770" t="s">
        <v>349</v>
      </c>
      <c r="J770">
        <v>-4.3</v>
      </c>
      <c r="K770">
        <f>VLOOKUP($I770,Sheet2!$F$4:$G$16,2,FALSE)</f>
        <v>2</v>
      </c>
      <c r="L770">
        <f t="shared" si="104"/>
        <v>48.85</v>
      </c>
      <c r="M770">
        <f t="shared" si="101"/>
        <v>44.15</v>
      </c>
      <c r="N770">
        <f t="shared" si="102"/>
        <v>4.7000000000000028</v>
      </c>
      <c r="O770" t="str">
        <f t="shared" si="81"/>
        <v>UT04_2018</v>
      </c>
      <c r="P770" t="str">
        <f t="shared" si="77"/>
        <v>04</v>
      </c>
      <c r="Q770">
        <f t="shared" si="82"/>
        <v>2018</v>
      </c>
    </row>
    <row r="771" spans="1:17" x14ac:dyDescent="0.3">
      <c r="A771" t="s">
        <v>2166</v>
      </c>
      <c r="B771">
        <v>10</v>
      </c>
      <c r="C771" t="s">
        <v>2246</v>
      </c>
      <c r="D771" s="3">
        <v>400</v>
      </c>
      <c r="E771" t="s">
        <v>420</v>
      </c>
      <c r="F771" s="2">
        <v>43381</v>
      </c>
      <c r="G771">
        <v>48</v>
      </c>
      <c r="H771">
        <v>47</v>
      </c>
      <c r="I771" t="s">
        <v>349</v>
      </c>
      <c r="J771">
        <v>-5.9</v>
      </c>
      <c r="K771">
        <f>VLOOKUP($I771,Sheet2!$F$4:$G$16,2,FALSE)</f>
        <v>2</v>
      </c>
      <c r="L771">
        <f t="shared" si="104"/>
        <v>45.05</v>
      </c>
      <c r="M771">
        <f t="shared" si="101"/>
        <v>49.95</v>
      </c>
      <c r="N771">
        <f t="shared" si="102"/>
        <v>-4.9000000000000057</v>
      </c>
      <c r="O771" t="str">
        <f t="shared" si="81"/>
        <v>VA10_2018</v>
      </c>
      <c r="P771" t="str">
        <f t="shared" si="77"/>
        <v>10</v>
      </c>
      <c r="Q771">
        <f t="shared" si="82"/>
        <v>2018</v>
      </c>
    </row>
    <row r="772" spans="1:17" x14ac:dyDescent="0.3">
      <c r="A772" t="s">
        <v>2166</v>
      </c>
      <c r="B772">
        <v>7</v>
      </c>
      <c r="C772" t="s">
        <v>2273</v>
      </c>
      <c r="D772" s="3">
        <v>400</v>
      </c>
      <c r="E772" t="s">
        <v>420</v>
      </c>
      <c r="F772" s="2">
        <v>43363</v>
      </c>
      <c r="G772">
        <v>47</v>
      </c>
      <c r="H772">
        <v>47</v>
      </c>
      <c r="I772" t="s">
        <v>349</v>
      </c>
      <c r="J772">
        <v>2.2000000000000002</v>
      </c>
      <c r="K772">
        <f>VLOOKUP($I772,Sheet2!$F$4:$G$16,2,FALSE)</f>
        <v>2</v>
      </c>
      <c r="L772">
        <f t="shared" si="104"/>
        <v>48.1</v>
      </c>
      <c r="M772">
        <f t="shared" si="101"/>
        <v>45.9</v>
      </c>
      <c r="N772">
        <f t="shared" si="102"/>
        <v>2.2000000000000028</v>
      </c>
      <c r="O772" t="str">
        <f t="shared" si="81"/>
        <v>VA07_2018</v>
      </c>
      <c r="P772" t="str">
        <f t="shared" si="77"/>
        <v>07</v>
      </c>
      <c r="Q772">
        <f t="shared" si="82"/>
        <v>2018</v>
      </c>
    </row>
    <row r="773" spans="1:17" x14ac:dyDescent="0.3">
      <c r="A773" t="s">
        <v>2166</v>
      </c>
      <c r="B773">
        <v>2</v>
      </c>
      <c r="C773" t="s">
        <v>2238</v>
      </c>
      <c r="D773" s="3">
        <v>404</v>
      </c>
      <c r="E773" t="s">
        <v>420</v>
      </c>
      <c r="F773" s="2">
        <v>43351</v>
      </c>
      <c r="G773">
        <v>43</v>
      </c>
      <c r="H773">
        <v>51</v>
      </c>
      <c r="I773" t="s">
        <v>349</v>
      </c>
      <c r="J773">
        <v>3.1</v>
      </c>
      <c r="K773">
        <f>VLOOKUP($I773,Sheet2!$F$4:$G$16,2,FALSE)</f>
        <v>2</v>
      </c>
      <c r="L773">
        <f t="shared" si="104"/>
        <v>44.55</v>
      </c>
      <c r="M773">
        <f t="shared" si="101"/>
        <v>49.45</v>
      </c>
      <c r="N773">
        <f t="shared" si="102"/>
        <v>-4.9000000000000057</v>
      </c>
      <c r="O773" t="str">
        <f t="shared" si="81"/>
        <v>VA02_2018</v>
      </c>
      <c r="P773" t="str">
        <f t="shared" si="77"/>
        <v>02</v>
      </c>
      <c r="Q773">
        <f t="shared" si="82"/>
        <v>2018</v>
      </c>
    </row>
    <row r="774" spans="1:17" x14ac:dyDescent="0.3">
      <c r="A774" t="s">
        <v>2154</v>
      </c>
      <c r="B774">
        <v>3</v>
      </c>
      <c r="C774" t="s">
        <v>2260</v>
      </c>
      <c r="D774" s="3">
        <v>400</v>
      </c>
      <c r="E774" t="s">
        <v>420</v>
      </c>
      <c r="F774" s="2">
        <v>43384</v>
      </c>
      <c r="G774">
        <v>43</v>
      </c>
      <c r="H774">
        <v>45</v>
      </c>
      <c r="I774" t="s">
        <v>349</v>
      </c>
      <c r="J774">
        <v>3.4</v>
      </c>
      <c r="K774">
        <f>VLOOKUP($I774,Sheet2!$F$4:$G$16,2,FALSE)</f>
        <v>2</v>
      </c>
      <c r="L774">
        <f t="shared" si="104"/>
        <v>44.7</v>
      </c>
      <c r="M774">
        <f t="shared" si="101"/>
        <v>43.3</v>
      </c>
      <c r="N774">
        <f t="shared" si="102"/>
        <v>1.4000000000000057</v>
      </c>
      <c r="O774" t="str">
        <f t="shared" si="81"/>
        <v>WA03_2018</v>
      </c>
      <c r="P774" t="str">
        <f t="shared" si="77"/>
        <v>03</v>
      </c>
      <c r="Q774">
        <f t="shared" si="82"/>
        <v>2018</v>
      </c>
    </row>
    <row r="775" spans="1:17" x14ac:dyDescent="0.3">
      <c r="A775" t="s">
        <v>2154</v>
      </c>
      <c r="B775">
        <v>5</v>
      </c>
      <c r="C775" t="s">
        <v>2271</v>
      </c>
      <c r="D775" s="3">
        <v>521</v>
      </c>
      <c r="E775" t="s">
        <v>420</v>
      </c>
      <c r="F775" s="2">
        <v>43363</v>
      </c>
      <c r="G775">
        <v>49</v>
      </c>
      <c r="H775">
        <v>46</v>
      </c>
      <c r="I775" t="s">
        <v>349</v>
      </c>
      <c r="J775">
        <v>5.3</v>
      </c>
      <c r="K775">
        <f>VLOOKUP($I775,Sheet2!$F$4:$G$16,2,FALSE)</f>
        <v>2</v>
      </c>
      <c r="L775">
        <f t="shared" si="104"/>
        <v>51.65</v>
      </c>
      <c r="M775">
        <f t="shared" si="101"/>
        <v>43.35</v>
      </c>
      <c r="N775">
        <f t="shared" si="102"/>
        <v>8.2999999999999972</v>
      </c>
      <c r="O775" t="str">
        <f t="shared" si="81"/>
        <v>WA05_2018</v>
      </c>
      <c r="P775" t="str">
        <f t="shared" si="77"/>
        <v>05</v>
      </c>
      <c r="Q775">
        <f t="shared" si="82"/>
        <v>2018</v>
      </c>
    </row>
    <row r="776" spans="1:17" x14ac:dyDescent="0.3">
      <c r="A776" t="s">
        <v>2173</v>
      </c>
      <c r="B776">
        <v>3</v>
      </c>
      <c r="C776" t="s">
        <v>2252</v>
      </c>
      <c r="D776" s="3">
        <v>540</v>
      </c>
      <c r="E776" t="s">
        <v>420</v>
      </c>
      <c r="F776" s="2">
        <v>43359</v>
      </c>
      <c r="G776">
        <v>44</v>
      </c>
      <c r="H776">
        <v>48</v>
      </c>
      <c r="I776" t="s">
        <v>349</v>
      </c>
      <c r="J776">
        <v>3.2</v>
      </c>
      <c r="K776">
        <f>VLOOKUP($I776,Sheet2!$F$4:$G$16,2,FALSE)</f>
        <v>2</v>
      </c>
      <c r="L776">
        <f t="shared" si="104"/>
        <v>45.6</v>
      </c>
      <c r="M776">
        <f t="shared" si="101"/>
        <v>46.4</v>
      </c>
      <c r="N776">
        <f t="shared" si="102"/>
        <v>-0.79999999999999716</v>
      </c>
      <c r="O776" t="str">
        <f t="shared" si="81"/>
        <v>WV03_2018</v>
      </c>
      <c r="P776" t="str">
        <f t="shared" si="77"/>
        <v>03</v>
      </c>
      <c r="Q776">
        <f t="shared" si="82"/>
        <v>2018</v>
      </c>
    </row>
    <row r="777" spans="1:17" x14ac:dyDescent="0.3">
      <c r="A777" t="s">
        <v>2173</v>
      </c>
      <c r="B777">
        <v>3</v>
      </c>
      <c r="C777" t="s">
        <v>354</v>
      </c>
      <c r="D777" s="3">
        <v>350</v>
      </c>
      <c r="E777" t="s">
        <v>420</v>
      </c>
      <c r="F777" s="2">
        <v>43387</v>
      </c>
      <c r="G777">
        <v>48</v>
      </c>
      <c r="H777">
        <v>46</v>
      </c>
      <c r="I777" t="str">
        <f>IFERROR(VLOOKUP($C777,Sheet2!$A$2:$C$397,2,FALSE),"C")</f>
        <v>A+</v>
      </c>
      <c r="J777">
        <f>IFERROR(VLOOKUP($C777,Sheet2!$A$2:$C$397,3,FALSE),0)</f>
        <v>0.2</v>
      </c>
      <c r="K777">
        <f>VLOOKUP($I777,Sheet2!$F$4:$G$16,2,FALSE)</f>
        <v>4</v>
      </c>
      <c r="L777">
        <f t="shared" si="104"/>
        <v>48.1</v>
      </c>
      <c r="M777">
        <f t="shared" ref="M777" si="105">H777-(J777/2)</f>
        <v>45.9</v>
      </c>
      <c r="N777">
        <f t="shared" ref="N777" si="106">L777-M777</f>
        <v>2.2000000000000028</v>
      </c>
      <c r="O777" t="str">
        <f t="shared" si="81"/>
        <v>WV03_2018</v>
      </c>
      <c r="P777" t="str">
        <f t="shared" si="77"/>
        <v>03</v>
      </c>
      <c r="Q777">
        <f t="shared" si="82"/>
        <v>2018</v>
      </c>
    </row>
    <row r="778" spans="1:17" x14ac:dyDescent="0.3">
      <c r="A778" t="s">
        <v>2134</v>
      </c>
      <c r="B778">
        <v>27</v>
      </c>
      <c r="C778" t="s">
        <v>364</v>
      </c>
      <c r="D778" s="3">
        <v>490</v>
      </c>
      <c r="E778" t="s">
        <v>420</v>
      </c>
      <c r="F778" s="2">
        <v>43384</v>
      </c>
      <c r="G778">
        <v>46</v>
      </c>
      <c r="H778">
        <v>43</v>
      </c>
      <c r="I778" t="str">
        <f>IFERROR(VLOOKUP($C778,Sheet2!$A$2:$C$397,2,FALSE),"C")</f>
        <v>A</v>
      </c>
      <c r="J778">
        <f>IFERROR(VLOOKUP($C778,Sheet2!$A$2:$C$397,3,FALSE),0)</f>
        <v>0.4</v>
      </c>
      <c r="K778">
        <f>VLOOKUP($I778,Sheet2!$F$4:$G$16,2,FALSE)</f>
        <v>4</v>
      </c>
      <c r="L778">
        <f t="shared" si="104"/>
        <v>46.2</v>
      </c>
      <c r="M778">
        <f t="shared" ref="M778" si="107">H778-(J778/2)</f>
        <v>42.8</v>
      </c>
      <c r="N778">
        <f t="shared" ref="N778" si="108">L778-M778</f>
        <v>3.4000000000000057</v>
      </c>
      <c r="O778" t="str">
        <f t="shared" si="81"/>
        <v>NY27_2018</v>
      </c>
      <c r="P778" t="str">
        <f t="shared" si="77"/>
        <v>27</v>
      </c>
      <c r="Q778">
        <f t="shared" si="82"/>
        <v>2018</v>
      </c>
    </row>
    <row r="779" spans="1:17" x14ac:dyDescent="0.3">
      <c r="A779" t="s">
        <v>2169</v>
      </c>
      <c r="B779">
        <v>7</v>
      </c>
      <c r="C779" t="s">
        <v>2214</v>
      </c>
      <c r="D779" s="3">
        <v>585</v>
      </c>
      <c r="E779" t="s">
        <v>431</v>
      </c>
      <c r="F779" s="2">
        <v>43387</v>
      </c>
      <c r="G779">
        <v>34</v>
      </c>
      <c r="H779">
        <v>45</v>
      </c>
      <c r="I779" t="str">
        <f>IFERROR(VLOOKUP($C779,Sheet2!$A$2:$C$397,2,FALSE),"C")</f>
        <v>C</v>
      </c>
      <c r="J779">
        <f>IFERROR(VLOOKUP($C779,Sheet2!$A$2:$C$397,3,FALSE),0)</f>
        <v>0</v>
      </c>
      <c r="K779">
        <f>VLOOKUP($I779,Sheet2!$F$4:$G$16,2,FALSE)</f>
        <v>2</v>
      </c>
      <c r="L779">
        <f t="shared" si="104"/>
        <v>34</v>
      </c>
      <c r="M779">
        <f t="shared" ref="M779" si="109">H779-(J779/2)</f>
        <v>45</v>
      </c>
      <c r="N779">
        <f t="shared" ref="N779" si="110">L779-M779</f>
        <v>-11</v>
      </c>
      <c r="O779" t="str">
        <f t="shared" si="81"/>
        <v>PA07_2018</v>
      </c>
      <c r="P779" t="str">
        <f t="shared" si="77"/>
        <v>07</v>
      </c>
      <c r="Q779">
        <f t="shared" si="82"/>
        <v>2018</v>
      </c>
    </row>
    <row r="780" spans="1:17" x14ac:dyDescent="0.3">
      <c r="A780" t="s">
        <v>2141</v>
      </c>
      <c r="B780">
        <v>26</v>
      </c>
      <c r="C780" t="s">
        <v>382</v>
      </c>
      <c r="D780" s="3">
        <v>625</v>
      </c>
      <c r="E780" t="s">
        <v>420</v>
      </c>
      <c r="F780" s="2">
        <v>43382</v>
      </c>
      <c r="G780">
        <v>46</v>
      </c>
      <c r="H780">
        <v>45</v>
      </c>
      <c r="I780" t="str">
        <f>IFERROR(VLOOKUP($C780,Sheet2!$A$2:$C$397,2,FALSE),"C")</f>
        <v>B+</v>
      </c>
      <c r="J780">
        <v>-0.1</v>
      </c>
      <c r="K780">
        <f>VLOOKUP($I780,Sheet2!$F$4:$G$16,2,FALSE)</f>
        <v>3.3</v>
      </c>
      <c r="L780">
        <f t="shared" si="104"/>
        <v>45.95</v>
      </c>
      <c r="M780">
        <f t="shared" ref="M780" si="111">H780-(J780/2)</f>
        <v>45.05</v>
      </c>
      <c r="N780">
        <f t="shared" ref="N780" si="112">L780-M780</f>
        <v>0.90000000000000568</v>
      </c>
      <c r="O780" t="str">
        <f t="shared" si="81"/>
        <v>FL26_2018</v>
      </c>
      <c r="P780" t="str">
        <f t="shared" si="77"/>
        <v>26</v>
      </c>
      <c r="Q780">
        <f t="shared" si="82"/>
        <v>2018</v>
      </c>
    </row>
    <row r="781" spans="1:17" x14ac:dyDescent="0.3">
      <c r="A781" t="s">
        <v>2135</v>
      </c>
      <c r="B781">
        <v>6</v>
      </c>
      <c r="C781" t="s">
        <v>364</v>
      </c>
      <c r="D781" s="3">
        <v>500</v>
      </c>
      <c r="E781" t="s">
        <v>420</v>
      </c>
      <c r="F781" s="2">
        <v>43388</v>
      </c>
      <c r="G781">
        <v>50</v>
      </c>
      <c r="H781">
        <v>36</v>
      </c>
      <c r="I781" t="str">
        <f>IFERROR(VLOOKUP($C781,Sheet2!$A$2:$C$397,2,FALSE),"C")</f>
        <v>A</v>
      </c>
      <c r="J781">
        <f>IFERROR(VLOOKUP($C781,Sheet2!$A$2:$C$397,3,FALSE),0)</f>
        <v>0.4</v>
      </c>
      <c r="K781">
        <f>VLOOKUP($I781,Sheet2!$F$4:$G$16,2,FALSE)</f>
        <v>4</v>
      </c>
      <c r="L781">
        <f t="shared" ref="L781:L783" si="113">G781+(J781/2)</f>
        <v>50.2</v>
      </c>
      <c r="M781">
        <f t="shared" ref="M781:M783" si="114">H781-(J781/2)</f>
        <v>35.799999999999997</v>
      </c>
      <c r="N781">
        <f t="shared" ref="N781:N783" si="115">L781-M781</f>
        <v>14.400000000000006</v>
      </c>
      <c r="O781" t="str">
        <f t="shared" si="81"/>
        <v>AZ06_2018</v>
      </c>
      <c r="P781" t="str">
        <f t="shared" si="77"/>
        <v>06</v>
      </c>
      <c r="Q781">
        <f t="shared" si="82"/>
        <v>2018</v>
      </c>
    </row>
    <row r="782" spans="1:17" x14ac:dyDescent="0.3">
      <c r="A782" t="s">
        <v>2166</v>
      </c>
      <c r="B782">
        <v>10</v>
      </c>
      <c r="C782" t="s">
        <v>364</v>
      </c>
      <c r="D782" s="3">
        <v>484</v>
      </c>
      <c r="E782" t="s">
        <v>420</v>
      </c>
      <c r="F782" s="2">
        <v>43388</v>
      </c>
      <c r="G782">
        <v>48</v>
      </c>
      <c r="H782">
        <v>41</v>
      </c>
      <c r="I782" t="str">
        <f>IFERROR(VLOOKUP($C782,Sheet2!$A$2:$C$397,2,FALSE),"C")</f>
        <v>A</v>
      </c>
      <c r="J782">
        <f>IFERROR(VLOOKUP($C782,Sheet2!$A$2:$C$397,3,FALSE),0)</f>
        <v>0.4</v>
      </c>
      <c r="K782">
        <f>VLOOKUP($I782,Sheet2!$F$4:$G$16,2,FALSE)</f>
        <v>4</v>
      </c>
      <c r="L782">
        <f t="shared" si="113"/>
        <v>48.2</v>
      </c>
      <c r="M782">
        <f t="shared" si="114"/>
        <v>40.799999999999997</v>
      </c>
      <c r="N782">
        <f t="shared" si="115"/>
        <v>7.4000000000000057</v>
      </c>
      <c r="O782" t="str">
        <f t="shared" si="81"/>
        <v>VA10_2018</v>
      </c>
      <c r="P782" t="str">
        <f t="shared" si="77"/>
        <v>10</v>
      </c>
      <c r="Q782">
        <f t="shared" si="82"/>
        <v>2018</v>
      </c>
    </row>
    <row r="783" spans="1:17" x14ac:dyDescent="0.3">
      <c r="A783" t="s">
        <v>2135</v>
      </c>
      <c r="B783">
        <v>1</v>
      </c>
      <c r="C783" t="s">
        <v>2272</v>
      </c>
      <c r="D783" s="3">
        <v>943</v>
      </c>
      <c r="E783" t="s">
        <v>420</v>
      </c>
      <c r="F783" s="2">
        <v>43383</v>
      </c>
      <c r="G783">
        <v>44</v>
      </c>
      <c r="H783">
        <v>38</v>
      </c>
      <c r="I783" t="str">
        <f>IFERROR(VLOOKUP($C783,Sheet2!$A$2:$C$397,2,FALSE),"C")</f>
        <v>C</v>
      </c>
      <c r="J783">
        <v>-4.2</v>
      </c>
      <c r="K783">
        <f>VLOOKUP($I783,Sheet2!$F$4:$G$16,2,FALSE)</f>
        <v>2</v>
      </c>
      <c r="L783">
        <f t="shared" si="113"/>
        <v>41.9</v>
      </c>
      <c r="M783">
        <f t="shared" si="114"/>
        <v>40.1</v>
      </c>
      <c r="N783">
        <f t="shared" si="115"/>
        <v>1.7999999999999972</v>
      </c>
      <c r="O783" t="str">
        <f t="shared" si="81"/>
        <v>AZ01_2018</v>
      </c>
      <c r="P783" t="str">
        <f t="shared" si="77"/>
        <v>01</v>
      </c>
      <c r="Q783">
        <f t="shared" si="82"/>
        <v>2018</v>
      </c>
    </row>
    <row r="784" spans="1:17" x14ac:dyDescent="0.3">
      <c r="A784" t="s">
        <v>2135</v>
      </c>
      <c r="B784">
        <v>1</v>
      </c>
      <c r="C784" t="s">
        <v>2272</v>
      </c>
      <c r="D784" s="3">
        <v>734</v>
      </c>
      <c r="E784" t="s">
        <v>420</v>
      </c>
      <c r="F784" s="2">
        <v>43371</v>
      </c>
      <c r="G784">
        <v>39</v>
      </c>
      <c r="H784">
        <v>36</v>
      </c>
      <c r="I784" t="str">
        <f>IFERROR(VLOOKUP($C784,Sheet2!$A$2:$C$397,2,FALSE),"C")</f>
        <v>C</v>
      </c>
      <c r="J784">
        <v>-4.2</v>
      </c>
      <c r="K784">
        <f>VLOOKUP($I784,Sheet2!$F$4:$G$16,2,FALSE)</f>
        <v>2</v>
      </c>
      <c r="L784">
        <f t="shared" ref="L784:L785" si="116">G784+(J784/2)</f>
        <v>36.9</v>
      </c>
      <c r="M784">
        <f t="shared" ref="M784:M785" si="117">H784-(J784/2)</f>
        <v>38.1</v>
      </c>
      <c r="N784">
        <f t="shared" ref="N784:N785" si="118">L784-M784</f>
        <v>-1.2000000000000028</v>
      </c>
      <c r="O784" t="str">
        <f t="shared" si="81"/>
        <v>AZ01_2018</v>
      </c>
      <c r="P784" t="str">
        <f t="shared" si="77"/>
        <v>01</v>
      </c>
      <c r="Q784">
        <f t="shared" si="82"/>
        <v>2018</v>
      </c>
    </row>
    <row r="785" spans="1:17" x14ac:dyDescent="0.3">
      <c r="A785" t="s">
        <v>2134</v>
      </c>
      <c r="B785">
        <v>25</v>
      </c>
      <c r="C785" t="s">
        <v>364</v>
      </c>
      <c r="D785" s="3">
        <v>581</v>
      </c>
      <c r="E785" t="s">
        <v>420</v>
      </c>
      <c r="F785" s="2">
        <v>43381</v>
      </c>
      <c r="G785">
        <v>36</v>
      </c>
      <c r="H785">
        <v>53</v>
      </c>
      <c r="I785" t="str">
        <f>IFERROR(VLOOKUP($C785,Sheet2!$A$2:$C$397,2,FALSE),"C")</f>
        <v>A</v>
      </c>
      <c r="J785">
        <f>IFERROR(VLOOKUP($C785,Sheet2!$A$2:$C$397,3,FALSE),0)</f>
        <v>0.4</v>
      </c>
      <c r="K785">
        <f>VLOOKUP($I785,Sheet2!$F$4:$G$16,2,FALSE)</f>
        <v>4</v>
      </c>
      <c r="L785">
        <f t="shared" si="116"/>
        <v>36.200000000000003</v>
      </c>
      <c r="M785">
        <f t="shared" si="117"/>
        <v>52.8</v>
      </c>
      <c r="N785">
        <f t="shared" si="118"/>
        <v>-16.599999999999994</v>
      </c>
      <c r="O785" t="str">
        <f t="shared" si="81"/>
        <v>NY25_2018</v>
      </c>
      <c r="P785" t="str">
        <f t="shared" si="77"/>
        <v>25</v>
      </c>
      <c r="Q785">
        <f t="shared" si="82"/>
        <v>2018</v>
      </c>
    </row>
    <row r="786" spans="1:17" x14ac:dyDescent="0.3">
      <c r="A786" t="s">
        <v>2148</v>
      </c>
      <c r="B786">
        <v>11</v>
      </c>
      <c r="C786" t="s">
        <v>2244</v>
      </c>
      <c r="D786" s="3">
        <v>513</v>
      </c>
      <c r="E786" t="s">
        <v>420</v>
      </c>
      <c r="F786" s="2">
        <v>43387</v>
      </c>
      <c r="G786">
        <v>37</v>
      </c>
      <c r="H786">
        <v>46</v>
      </c>
      <c r="I786" t="str">
        <f>IFERROR(VLOOKUP($C786,Sheet2!$A$2:$C$397,2,FALSE),"C")</f>
        <v>C</v>
      </c>
      <c r="J786">
        <v>3.5</v>
      </c>
      <c r="K786">
        <f>VLOOKUP($I786,Sheet2!$F$4:$G$16,2,FALSE)</f>
        <v>2</v>
      </c>
      <c r="L786">
        <f t="shared" ref="L786:L787" si="119">G786+(J786/2)</f>
        <v>38.75</v>
      </c>
      <c r="M786">
        <f t="shared" ref="M786:M787" si="120">H786-(J786/2)</f>
        <v>44.25</v>
      </c>
      <c r="N786">
        <f t="shared" ref="N786:N787" si="121">L786-M786</f>
        <v>-5.5</v>
      </c>
      <c r="O786" t="str">
        <f t="shared" si="81"/>
        <v>MI11_2018</v>
      </c>
      <c r="P786" t="str">
        <f t="shared" si="77"/>
        <v>11</v>
      </c>
      <c r="Q786">
        <f t="shared" si="82"/>
        <v>2018</v>
      </c>
    </row>
    <row r="787" spans="1:17" x14ac:dyDescent="0.3">
      <c r="A787" t="s">
        <v>2141</v>
      </c>
      <c r="B787">
        <v>15</v>
      </c>
      <c r="C787" t="s">
        <v>358</v>
      </c>
      <c r="D787" s="3">
        <v>591</v>
      </c>
      <c r="E787" t="s">
        <v>420</v>
      </c>
      <c r="F787" s="2">
        <v>43387</v>
      </c>
      <c r="G787">
        <v>45</v>
      </c>
      <c r="H787">
        <v>45</v>
      </c>
      <c r="I787" t="str">
        <f>IFERROR(VLOOKUP($C787,Sheet2!$A$2:$C$397,2,FALSE),"C")</f>
        <v>A</v>
      </c>
      <c r="J787">
        <f>IFERROR(VLOOKUP($C787,Sheet2!$A$2:$C$397,3,FALSE),0)</f>
        <v>0.2</v>
      </c>
      <c r="K787">
        <f>VLOOKUP($I787,Sheet2!$F$4:$G$16,2,FALSE)</f>
        <v>4</v>
      </c>
      <c r="L787">
        <f t="shared" si="119"/>
        <v>45.1</v>
      </c>
      <c r="M787">
        <f t="shared" si="120"/>
        <v>44.9</v>
      </c>
      <c r="N787">
        <f t="shared" si="121"/>
        <v>0.20000000000000284</v>
      </c>
      <c r="O787" t="str">
        <f t="shared" si="81"/>
        <v>FL15_2018</v>
      </c>
      <c r="P787" t="str">
        <f t="shared" si="77"/>
        <v>15</v>
      </c>
      <c r="Q787">
        <f t="shared" si="82"/>
        <v>2018</v>
      </c>
    </row>
    <row r="788" spans="1:17" x14ac:dyDescent="0.3">
      <c r="A788" t="s">
        <v>2192</v>
      </c>
      <c r="B788">
        <v>3</v>
      </c>
      <c r="C788" t="s">
        <v>364</v>
      </c>
      <c r="D788" s="3">
        <v>503</v>
      </c>
      <c r="E788" t="s">
        <v>420</v>
      </c>
      <c r="F788" s="2">
        <v>43390</v>
      </c>
      <c r="G788">
        <v>39</v>
      </c>
      <c r="H788">
        <v>48</v>
      </c>
      <c r="I788" t="str">
        <f>IFERROR(VLOOKUP($C788,Sheet2!$A$2:$C$397,2,FALSE),"C")</f>
        <v>A</v>
      </c>
      <c r="J788">
        <f>IFERROR(VLOOKUP($C788,Sheet2!$A$2:$C$397,3,FALSE),0)</f>
        <v>0.4</v>
      </c>
      <c r="K788">
        <f>VLOOKUP($I788,Sheet2!$F$4:$G$16,2,FALSE)</f>
        <v>4</v>
      </c>
      <c r="L788">
        <f t="shared" ref="L788:L789" si="122">G788+(J788/2)</f>
        <v>39.200000000000003</v>
      </c>
      <c r="M788">
        <f t="shared" ref="M788:M789" si="123">H788-(J788/2)</f>
        <v>47.8</v>
      </c>
      <c r="N788">
        <f t="shared" ref="N788:N789" si="124">L788-M788</f>
        <v>-8.5999999999999943</v>
      </c>
      <c r="O788" t="str">
        <f t="shared" si="81"/>
        <v>KS03_2018</v>
      </c>
      <c r="P788" t="str">
        <f t="shared" si="77"/>
        <v>03</v>
      </c>
      <c r="Q788">
        <f t="shared" si="82"/>
        <v>2018</v>
      </c>
    </row>
    <row r="789" spans="1:17" x14ac:dyDescent="0.3">
      <c r="A789" t="s">
        <v>2186</v>
      </c>
      <c r="B789">
        <v>6</v>
      </c>
      <c r="C789" t="s">
        <v>364</v>
      </c>
      <c r="D789" s="3">
        <v>506</v>
      </c>
      <c r="E789" t="s">
        <v>420</v>
      </c>
      <c r="F789" s="2">
        <v>43390</v>
      </c>
      <c r="G789">
        <v>38</v>
      </c>
      <c r="H789">
        <v>47</v>
      </c>
      <c r="I789" t="str">
        <f>IFERROR(VLOOKUP($C789,Sheet2!$A$2:$C$397,2,FALSE),"C")</f>
        <v>A</v>
      </c>
      <c r="J789">
        <f>IFERROR(VLOOKUP($C789,Sheet2!$A$2:$C$397,3,FALSE),0)</f>
        <v>0.4</v>
      </c>
      <c r="K789">
        <f>VLOOKUP($I789,Sheet2!$F$4:$G$16,2,FALSE)</f>
        <v>4</v>
      </c>
      <c r="L789">
        <f t="shared" si="122"/>
        <v>38.200000000000003</v>
      </c>
      <c r="M789">
        <f t="shared" si="123"/>
        <v>46.8</v>
      </c>
      <c r="N789">
        <f t="shared" si="124"/>
        <v>-8.5999999999999943</v>
      </c>
      <c r="O789" t="str">
        <f t="shared" si="81"/>
        <v>CO06_2018</v>
      </c>
      <c r="P789" t="str">
        <f t="shared" si="77"/>
        <v>06</v>
      </c>
      <c r="Q789">
        <f t="shared" si="82"/>
        <v>2018</v>
      </c>
    </row>
    <row r="790" spans="1:17" x14ac:dyDescent="0.3">
      <c r="A790" t="s">
        <v>2143</v>
      </c>
      <c r="B790">
        <v>45</v>
      </c>
      <c r="C790" t="s">
        <v>2240</v>
      </c>
      <c r="D790" s="3">
        <v>400</v>
      </c>
      <c r="E790" t="s">
        <v>420</v>
      </c>
      <c r="F790" s="2">
        <v>43390</v>
      </c>
      <c r="G790">
        <v>50</v>
      </c>
      <c r="H790">
        <v>46</v>
      </c>
      <c r="I790" t="s">
        <v>349</v>
      </c>
      <c r="J790">
        <v>-4.5999999999999996</v>
      </c>
      <c r="K790">
        <f>VLOOKUP($I790,Sheet2!$F$4:$G$16,2,FALSE)</f>
        <v>2</v>
      </c>
      <c r="L790">
        <f t="shared" ref="L790:L791" si="125">G790+(J790/2)</f>
        <v>47.7</v>
      </c>
      <c r="M790">
        <f t="shared" ref="M790:M791" si="126">H790-(J790/2)</f>
        <v>48.3</v>
      </c>
      <c r="N790">
        <f t="shared" ref="N790:N791" si="127">L790-M790</f>
        <v>-0.59999999999999432</v>
      </c>
      <c r="O790" t="str">
        <f t="shared" si="81"/>
        <v>CA45_2018</v>
      </c>
      <c r="P790" t="str">
        <f t="shared" si="77"/>
        <v>45</v>
      </c>
      <c r="Q790">
        <f t="shared" si="82"/>
        <v>2018</v>
      </c>
    </row>
    <row r="791" spans="1:17" x14ac:dyDescent="0.3">
      <c r="A791" t="s">
        <v>2173</v>
      </c>
      <c r="B791">
        <v>3</v>
      </c>
      <c r="C791" t="s">
        <v>364</v>
      </c>
      <c r="D791" s="3">
        <v>490</v>
      </c>
      <c r="E791" t="s">
        <v>420</v>
      </c>
      <c r="F791" s="2">
        <v>43391</v>
      </c>
      <c r="G791">
        <v>46</v>
      </c>
      <c r="H791">
        <v>41</v>
      </c>
      <c r="I791" t="str">
        <f>IFERROR(VLOOKUP($C791,Sheet2!$A$2:$C$397,2,FALSE),"C")</f>
        <v>A</v>
      </c>
      <c r="J791">
        <f>IFERROR(VLOOKUP($C791,Sheet2!$A$2:$C$397,3,FALSE),0)</f>
        <v>0.4</v>
      </c>
      <c r="K791">
        <f>VLOOKUP($I791,Sheet2!$F$4:$G$16,2,FALSE)</f>
        <v>4</v>
      </c>
      <c r="L791">
        <f t="shared" si="125"/>
        <v>46.2</v>
      </c>
      <c r="M791">
        <f t="shared" si="126"/>
        <v>40.799999999999997</v>
      </c>
      <c r="N791">
        <f t="shared" si="127"/>
        <v>5.4000000000000057</v>
      </c>
      <c r="O791" t="str">
        <f t="shared" si="81"/>
        <v>WV03_2018</v>
      </c>
      <c r="P791" t="str">
        <f t="shared" si="77"/>
        <v>03</v>
      </c>
      <c r="Q791">
        <f t="shared" si="82"/>
        <v>2018</v>
      </c>
    </row>
    <row r="792" spans="1:17" x14ac:dyDescent="0.3">
      <c r="A792" t="s">
        <v>2137</v>
      </c>
      <c r="B792">
        <v>2</v>
      </c>
      <c r="C792" t="s">
        <v>364</v>
      </c>
      <c r="D792" s="3">
        <v>501</v>
      </c>
      <c r="E792" t="s">
        <v>420</v>
      </c>
      <c r="F792" s="2">
        <v>43391</v>
      </c>
      <c r="G792">
        <v>41</v>
      </c>
      <c r="H792">
        <v>41</v>
      </c>
      <c r="I792" t="str">
        <f>IFERROR(VLOOKUP($C792,Sheet2!$A$2:$C$397,2,FALSE),"C")</f>
        <v>A</v>
      </c>
      <c r="J792">
        <f>IFERROR(VLOOKUP($C792,Sheet2!$A$2:$C$397,3,FALSE),0)</f>
        <v>0.4</v>
      </c>
      <c r="K792">
        <f>VLOOKUP($I792,Sheet2!$F$4:$G$16,2,FALSE)</f>
        <v>4</v>
      </c>
      <c r="L792">
        <f t="shared" ref="L792:L804" si="128">G792+(J792/2)</f>
        <v>41.2</v>
      </c>
      <c r="M792">
        <f t="shared" ref="M792:M804" si="129">H792-(J792/2)</f>
        <v>40.799999999999997</v>
      </c>
      <c r="N792">
        <f t="shared" ref="N792:N804" si="130">L792-M792</f>
        <v>0.40000000000000568</v>
      </c>
      <c r="O792" t="str">
        <f t="shared" si="81"/>
        <v>ME02_2018</v>
      </c>
      <c r="P792" t="str">
        <f t="shared" si="77"/>
        <v>02</v>
      </c>
      <c r="Q792">
        <f t="shared" si="82"/>
        <v>2018</v>
      </c>
    </row>
    <row r="793" spans="1:17" x14ac:dyDescent="0.3">
      <c r="A793" t="s">
        <v>2188</v>
      </c>
      <c r="B793">
        <v>23</v>
      </c>
      <c r="C793" t="s">
        <v>364</v>
      </c>
      <c r="D793" s="3">
        <v>488</v>
      </c>
      <c r="E793" t="s">
        <v>420</v>
      </c>
      <c r="F793" s="2">
        <v>43391</v>
      </c>
      <c r="G793">
        <v>53</v>
      </c>
      <c r="H793">
        <v>38</v>
      </c>
      <c r="I793" t="str">
        <f>IFERROR(VLOOKUP($C793,Sheet2!$A$2:$C$397,2,FALSE),"C")</f>
        <v>A</v>
      </c>
      <c r="J793">
        <f>IFERROR(VLOOKUP($C793,Sheet2!$A$2:$C$397,3,FALSE),0)</f>
        <v>0.4</v>
      </c>
      <c r="K793">
        <f>VLOOKUP($I793,Sheet2!$F$4:$G$16,2,FALSE)</f>
        <v>4</v>
      </c>
      <c r="L793">
        <f t="shared" si="128"/>
        <v>53.2</v>
      </c>
      <c r="M793">
        <f t="shared" si="129"/>
        <v>37.799999999999997</v>
      </c>
      <c r="N793">
        <f t="shared" si="130"/>
        <v>15.400000000000006</v>
      </c>
      <c r="O793" t="str">
        <f t="shared" si="81"/>
        <v>TX23_2018</v>
      </c>
      <c r="P793" t="str">
        <f t="shared" si="77"/>
        <v>23</v>
      </c>
      <c r="Q793">
        <f t="shared" si="82"/>
        <v>2018</v>
      </c>
    </row>
    <row r="794" spans="1:17" x14ac:dyDescent="0.3">
      <c r="A794" t="s">
        <v>2144</v>
      </c>
      <c r="B794">
        <v>11</v>
      </c>
      <c r="C794" t="s">
        <v>364</v>
      </c>
      <c r="D794" s="3">
        <v>487</v>
      </c>
      <c r="E794" t="s">
        <v>420</v>
      </c>
      <c r="F794" s="2">
        <v>43390</v>
      </c>
      <c r="G794">
        <v>38</v>
      </c>
      <c r="H794">
        <v>49</v>
      </c>
      <c r="I794" t="str">
        <f>IFERROR(VLOOKUP($C794,Sheet2!$A$2:$C$397,2,FALSE),"C")</f>
        <v>A</v>
      </c>
      <c r="J794">
        <f>IFERROR(VLOOKUP($C794,Sheet2!$A$2:$C$397,3,FALSE),0)</f>
        <v>0.4</v>
      </c>
      <c r="K794">
        <f>VLOOKUP($I794,Sheet2!$F$4:$G$16,2,FALSE)</f>
        <v>4</v>
      </c>
      <c r="L794">
        <f t="shared" si="128"/>
        <v>38.200000000000003</v>
      </c>
      <c r="M794">
        <f t="shared" si="129"/>
        <v>48.8</v>
      </c>
      <c r="N794">
        <f t="shared" si="130"/>
        <v>-10.599999999999994</v>
      </c>
      <c r="O794" t="str">
        <f t="shared" si="81"/>
        <v>NJ11_2018</v>
      </c>
      <c r="P794" t="str">
        <f t="shared" si="77"/>
        <v>11</v>
      </c>
      <c r="Q794">
        <f t="shared" si="82"/>
        <v>2018</v>
      </c>
    </row>
    <row r="795" spans="1:17" x14ac:dyDescent="0.3">
      <c r="A795" t="s">
        <v>2169</v>
      </c>
      <c r="B795">
        <v>7</v>
      </c>
      <c r="C795" t="s">
        <v>359</v>
      </c>
      <c r="D795" s="3">
        <v>411</v>
      </c>
      <c r="E795" t="s">
        <v>420</v>
      </c>
      <c r="F795" s="2">
        <v>43391</v>
      </c>
      <c r="G795">
        <v>41</v>
      </c>
      <c r="H795">
        <v>48</v>
      </c>
      <c r="I795" t="str">
        <f>IFERROR(VLOOKUP($C795,Sheet2!$A$2:$C$397,2,FALSE),"C")</f>
        <v>A</v>
      </c>
      <c r="J795">
        <f>IFERROR(VLOOKUP($C795,Sheet2!$A$2:$C$397,3,FALSE),0)</f>
        <v>-0.21109090999999999</v>
      </c>
      <c r="K795">
        <f>VLOOKUP($I795,Sheet2!$F$4:$G$16,2,FALSE)</f>
        <v>4</v>
      </c>
      <c r="L795">
        <f t="shared" si="128"/>
        <v>40.894454545000002</v>
      </c>
      <c r="M795">
        <f t="shared" si="129"/>
        <v>48.105545454999998</v>
      </c>
      <c r="N795">
        <f t="shared" si="130"/>
        <v>-7.2110909099999958</v>
      </c>
      <c r="O795" t="str">
        <f t="shared" si="81"/>
        <v>PA07_2018</v>
      </c>
      <c r="P795" t="str">
        <f t="shared" si="77"/>
        <v>07</v>
      </c>
      <c r="Q795">
        <f t="shared" si="82"/>
        <v>2018</v>
      </c>
    </row>
    <row r="796" spans="1:17" x14ac:dyDescent="0.3">
      <c r="A796" t="s">
        <v>2148</v>
      </c>
      <c r="B796">
        <v>8</v>
      </c>
      <c r="C796" t="s">
        <v>275</v>
      </c>
      <c r="D796" s="3">
        <v>500</v>
      </c>
      <c r="E796" t="s">
        <v>420</v>
      </c>
      <c r="F796" s="2">
        <v>43390</v>
      </c>
      <c r="G796">
        <v>48</v>
      </c>
      <c r="H796">
        <v>45</v>
      </c>
      <c r="I796" t="str">
        <f>IFERROR(VLOOKUP($C796,Sheet2!$A$2:$C$397,2,FALSE),"C")</f>
        <v>C</v>
      </c>
      <c r="J796">
        <f>IFERROR(VLOOKUP($C796,Sheet2!$A$2:$C$397,3,FALSE),0)</f>
        <v>0</v>
      </c>
      <c r="K796">
        <f>VLOOKUP($I796,Sheet2!$F$4:$G$16,2,FALSE)</f>
        <v>2</v>
      </c>
      <c r="L796">
        <f t="shared" si="128"/>
        <v>48</v>
      </c>
      <c r="M796">
        <f t="shared" si="129"/>
        <v>45</v>
      </c>
      <c r="N796">
        <f t="shared" si="130"/>
        <v>3</v>
      </c>
      <c r="O796" t="str">
        <f t="shared" si="81"/>
        <v>MI08_2018</v>
      </c>
      <c r="P796" t="str">
        <f t="shared" si="77"/>
        <v>08</v>
      </c>
      <c r="Q796">
        <f t="shared" si="82"/>
        <v>2018</v>
      </c>
    </row>
    <row r="797" spans="1:17" x14ac:dyDescent="0.3">
      <c r="A797" t="s">
        <v>2148</v>
      </c>
      <c r="B797">
        <v>11</v>
      </c>
      <c r="C797" t="s">
        <v>275</v>
      </c>
      <c r="D797" s="3">
        <v>500</v>
      </c>
      <c r="E797" t="s">
        <v>420</v>
      </c>
      <c r="F797" s="2">
        <v>43390</v>
      </c>
      <c r="G797">
        <v>48</v>
      </c>
      <c r="H797">
        <v>48</v>
      </c>
      <c r="I797" t="str">
        <f>IFERROR(VLOOKUP($C797,Sheet2!$A$2:$C$397,2,FALSE),"C")</f>
        <v>C</v>
      </c>
      <c r="J797">
        <f>IFERROR(VLOOKUP($C797,Sheet2!$A$2:$C$397,3,FALSE),0)</f>
        <v>0</v>
      </c>
      <c r="K797">
        <f>VLOOKUP($I797,Sheet2!$F$4:$G$16,2,FALSE)</f>
        <v>2</v>
      </c>
      <c r="L797">
        <f t="shared" si="128"/>
        <v>48</v>
      </c>
      <c r="M797">
        <f t="shared" si="129"/>
        <v>48</v>
      </c>
      <c r="N797">
        <f t="shared" si="130"/>
        <v>0</v>
      </c>
      <c r="O797" t="str">
        <f t="shared" si="81"/>
        <v>MI11_2018</v>
      </c>
      <c r="P797" t="str">
        <f t="shared" si="77"/>
        <v>11</v>
      </c>
      <c r="Q797">
        <f t="shared" si="82"/>
        <v>2018</v>
      </c>
    </row>
    <row r="798" spans="1:17" x14ac:dyDescent="0.3">
      <c r="A798" t="s">
        <v>2137</v>
      </c>
      <c r="B798">
        <v>2</v>
      </c>
      <c r="C798" t="s">
        <v>409</v>
      </c>
      <c r="D798" s="3">
        <v>251</v>
      </c>
      <c r="E798" t="s">
        <v>420</v>
      </c>
      <c r="F798" s="2">
        <v>43380</v>
      </c>
      <c r="G798">
        <v>37</v>
      </c>
      <c r="H798">
        <v>37</v>
      </c>
      <c r="I798" t="str">
        <f>IFERROR(VLOOKUP($C798,Sheet2!$A$2:$C$397,2,FALSE),"C")</f>
        <v>B+</v>
      </c>
      <c r="J798">
        <f>IFERROR(VLOOKUP($C798,Sheet2!$A$2:$C$397,3,FALSE),0)</f>
        <v>0.91711111000000001</v>
      </c>
      <c r="K798">
        <f>VLOOKUP($I798,Sheet2!$F$4:$G$16,2,FALSE)</f>
        <v>3.3</v>
      </c>
      <c r="L798">
        <f t="shared" si="128"/>
        <v>37.458555554999997</v>
      </c>
      <c r="M798">
        <f t="shared" si="129"/>
        <v>36.541444445000003</v>
      </c>
      <c r="N798">
        <f t="shared" si="130"/>
        <v>0.91711110999999335</v>
      </c>
      <c r="O798" t="str">
        <f t="shared" si="81"/>
        <v>ME02_2018</v>
      </c>
      <c r="P798" t="str">
        <f t="shared" si="77"/>
        <v>02</v>
      </c>
      <c r="Q798">
        <f t="shared" si="82"/>
        <v>2018</v>
      </c>
    </row>
    <row r="799" spans="1:17" x14ac:dyDescent="0.3">
      <c r="A799" t="s">
        <v>2137</v>
      </c>
      <c r="B799">
        <v>1</v>
      </c>
      <c r="C799" t="s">
        <v>409</v>
      </c>
      <c r="D799" s="3">
        <v>249</v>
      </c>
      <c r="E799" t="s">
        <v>420</v>
      </c>
      <c r="F799" s="2">
        <v>43380</v>
      </c>
      <c r="G799">
        <v>29</v>
      </c>
      <c r="H799">
        <v>53</v>
      </c>
      <c r="I799" t="str">
        <f>IFERROR(VLOOKUP($C799,Sheet2!$A$2:$C$397,2,FALSE),"C")</f>
        <v>B+</v>
      </c>
      <c r="J799">
        <f>IFERROR(VLOOKUP($C799,Sheet2!$A$2:$C$397,3,FALSE),0)</f>
        <v>0.91711111000000001</v>
      </c>
      <c r="K799">
        <f>VLOOKUP($I799,Sheet2!$F$4:$G$16,2,FALSE)</f>
        <v>3.3</v>
      </c>
      <c r="L799">
        <f t="shared" si="128"/>
        <v>29.458555555</v>
      </c>
      <c r="M799">
        <f t="shared" si="129"/>
        <v>52.541444445000003</v>
      </c>
      <c r="N799">
        <f t="shared" si="130"/>
        <v>-23.082888890000003</v>
      </c>
      <c r="O799" t="str">
        <f t="shared" si="81"/>
        <v>ME01_2018</v>
      </c>
      <c r="P799" t="str">
        <f t="shared" si="77"/>
        <v>01</v>
      </c>
      <c r="Q799">
        <f t="shared" si="82"/>
        <v>2018</v>
      </c>
    </row>
    <row r="800" spans="1:17" x14ac:dyDescent="0.3">
      <c r="A800" t="s">
        <v>2169</v>
      </c>
      <c r="B800">
        <v>8</v>
      </c>
      <c r="C800" t="s">
        <v>364</v>
      </c>
      <c r="D800" s="3">
        <v>506</v>
      </c>
      <c r="E800" t="s">
        <v>420</v>
      </c>
      <c r="F800" s="2">
        <v>43391</v>
      </c>
      <c r="G800">
        <v>40</v>
      </c>
      <c r="H800">
        <v>52</v>
      </c>
      <c r="I800" t="str">
        <f>IFERROR(VLOOKUP($C800,Sheet2!$A$2:$C$397,2,FALSE),"C")</f>
        <v>A</v>
      </c>
      <c r="J800">
        <f>IFERROR(VLOOKUP($C800,Sheet2!$A$2:$C$397,3,FALSE),0)</f>
        <v>0.4</v>
      </c>
      <c r="K800">
        <f>VLOOKUP($I800,Sheet2!$F$4:$G$16,2,FALSE)</f>
        <v>4</v>
      </c>
      <c r="L800">
        <f t="shared" si="128"/>
        <v>40.200000000000003</v>
      </c>
      <c r="M800">
        <f t="shared" si="129"/>
        <v>51.8</v>
      </c>
      <c r="N800">
        <f t="shared" si="130"/>
        <v>-11.599999999999994</v>
      </c>
      <c r="O800" t="str">
        <f t="shared" si="81"/>
        <v>PA08_2018</v>
      </c>
      <c r="P800" t="str">
        <f t="shared" si="77"/>
        <v>08</v>
      </c>
      <c r="Q800">
        <f t="shared" si="82"/>
        <v>2018</v>
      </c>
    </row>
    <row r="801" spans="1:17" x14ac:dyDescent="0.3">
      <c r="A801" t="s">
        <v>2141</v>
      </c>
      <c r="B801">
        <v>15</v>
      </c>
      <c r="C801" t="s">
        <v>364</v>
      </c>
      <c r="D801" s="3">
        <v>499</v>
      </c>
      <c r="E801" t="s">
        <v>420</v>
      </c>
      <c r="F801" s="2">
        <v>43391</v>
      </c>
      <c r="G801">
        <v>43</v>
      </c>
      <c r="H801">
        <v>43</v>
      </c>
      <c r="I801" t="str">
        <f>IFERROR(VLOOKUP($C801,Sheet2!$A$2:$C$397,2,FALSE),"C")</f>
        <v>A</v>
      </c>
      <c r="J801">
        <f>IFERROR(VLOOKUP($C801,Sheet2!$A$2:$C$397,3,FALSE),0)</f>
        <v>0.4</v>
      </c>
      <c r="K801">
        <f>VLOOKUP($I801,Sheet2!$F$4:$G$16,2,FALSE)</f>
        <v>4</v>
      </c>
      <c r="L801">
        <f t="shared" si="128"/>
        <v>43.2</v>
      </c>
      <c r="M801">
        <f t="shared" si="129"/>
        <v>42.8</v>
      </c>
      <c r="N801">
        <f t="shared" si="130"/>
        <v>0.40000000000000568</v>
      </c>
      <c r="O801" t="str">
        <f t="shared" si="81"/>
        <v>FL15_2018</v>
      </c>
      <c r="P801" t="str">
        <f t="shared" si="77"/>
        <v>15</v>
      </c>
      <c r="Q801">
        <f t="shared" si="82"/>
        <v>2018</v>
      </c>
    </row>
    <row r="802" spans="1:17" x14ac:dyDescent="0.3">
      <c r="A802" t="s">
        <v>2150</v>
      </c>
      <c r="B802">
        <v>2</v>
      </c>
      <c r="C802" t="s">
        <v>2201</v>
      </c>
      <c r="D802" s="3">
        <v>401</v>
      </c>
      <c r="E802" t="s">
        <v>431</v>
      </c>
      <c r="F802" s="2">
        <v>43390</v>
      </c>
      <c r="G802">
        <v>52</v>
      </c>
      <c r="H802">
        <v>29</v>
      </c>
      <c r="I802" t="str">
        <f>IFERROR(VLOOKUP($C802,Sheet2!$A$2:$C$397,2,FALSE),"C")</f>
        <v>C</v>
      </c>
      <c r="J802">
        <f>IFERROR(VLOOKUP($C802,Sheet2!$A$2:$C$397,3,FALSE),0)</f>
        <v>0</v>
      </c>
      <c r="K802">
        <f>VLOOKUP($I802,Sheet2!$F$4:$G$16,2,FALSE)</f>
        <v>2</v>
      </c>
      <c r="L802">
        <f t="shared" si="128"/>
        <v>52</v>
      </c>
      <c r="M802">
        <f t="shared" si="129"/>
        <v>29</v>
      </c>
      <c r="N802">
        <f t="shared" si="130"/>
        <v>23</v>
      </c>
      <c r="O802" t="str">
        <f t="shared" si="81"/>
        <v>UT02_2018</v>
      </c>
      <c r="P802" t="str">
        <f t="shared" si="77"/>
        <v>02</v>
      </c>
      <c r="Q802">
        <f t="shared" si="82"/>
        <v>2018</v>
      </c>
    </row>
    <row r="803" spans="1:17" x14ac:dyDescent="0.3">
      <c r="A803" t="s">
        <v>2140</v>
      </c>
      <c r="B803">
        <v>2</v>
      </c>
      <c r="C803" t="s">
        <v>106</v>
      </c>
      <c r="D803" s="3">
        <v>590</v>
      </c>
      <c r="E803" t="s">
        <v>431</v>
      </c>
      <c r="F803" s="2">
        <v>43391</v>
      </c>
      <c r="G803">
        <v>52</v>
      </c>
      <c r="H803">
        <v>40</v>
      </c>
      <c r="I803" t="str">
        <f>IFERROR(VLOOKUP($C803,Sheet2!$A$2:$C$397,2,FALSE),"C")</f>
        <v>B-</v>
      </c>
      <c r="J803">
        <f>IFERROR(VLOOKUP($C803,Sheet2!$A$2:$C$397,3,FALSE),0)</f>
        <v>1.6890244000000001</v>
      </c>
      <c r="K803">
        <f>VLOOKUP($I803,Sheet2!$F$4:$G$16,2,FALSE)</f>
        <v>2.7</v>
      </c>
      <c r="L803">
        <f t="shared" si="128"/>
        <v>52.844512199999997</v>
      </c>
      <c r="M803">
        <f t="shared" si="129"/>
        <v>39.155487800000003</v>
      </c>
      <c r="N803">
        <f t="shared" si="130"/>
        <v>13.689024399999994</v>
      </c>
      <c r="O803" t="str">
        <f t="shared" si="81"/>
        <v>AR02_2018</v>
      </c>
      <c r="P803" t="str">
        <f t="shared" si="77"/>
        <v>02</v>
      </c>
      <c r="Q803">
        <f t="shared" si="82"/>
        <v>2018</v>
      </c>
    </row>
    <row r="804" spans="1:17" x14ac:dyDescent="0.3">
      <c r="A804" t="s">
        <v>2154</v>
      </c>
      <c r="B804">
        <v>3</v>
      </c>
      <c r="C804" t="s">
        <v>364</v>
      </c>
      <c r="D804" s="3">
        <v>497</v>
      </c>
      <c r="E804" t="s">
        <v>420</v>
      </c>
      <c r="F804" s="2">
        <v>43392</v>
      </c>
      <c r="G804">
        <v>48</v>
      </c>
      <c r="H804">
        <v>41</v>
      </c>
      <c r="I804" t="str">
        <f>IFERROR(VLOOKUP($C804,Sheet2!$A$2:$C$397,2,FALSE),"C")</f>
        <v>A</v>
      </c>
      <c r="J804">
        <f>IFERROR(VLOOKUP($C804,Sheet2!$A$2:$C$397,3,FALSE),0)</f>
        <v>0.4</v>
      </c>
      <c r="K804">
        <f>VLOOKUP($I804,Sheet2!$F$4:$G$16,2,FALSE)</f>
        <v>4</v>
      </c>
      <c r="L804">
        <f t="shared" si="128"/>
        <v>48.2</v>
      </c>
      <c r="M804">
        <f t="shared" si="129"/>
        <v>40.799999999999997</v>
      </c>
      <c r="N804">
        <f t="shared" si="130"/>
        <v>7.4000000000000057</v>
      </c>
      <c r="O804" t="str">
        <f t="shared" si="81"/>
        <v>WA03_2018</v>
      </c>
      <c r="P804" t="str">
        <f t="shared" si="77"/>
        <v>03</v>
      </c>
      <c r="Q804">
        <f t="shared" si="82"/>
        <v>2018</v>
      </c>
    </row>
    <row r="805" spans="1:17" x14ac:dyDescent="0.3">
      <c r="A805" t="s">
        <v>2131</v>
      </c>
      <c r="B805">
        <v>7</v>
      </c>
      <c r="C805" t="s">
        <v>2246</v>
      </c>
      <c r="D805" s="3">
        <v>400</v>
      </c>
      <c r="E805" t="s">
        <v>420</v>
      </c>
      <c r="F805" s="2">
        <v>43387</v>
      </c>
      <c r="G805">
        <v>59</v>
      </c>
      <c r="H805">
        <v>32</v>
      </c>
      <c r="I805" t="s">
        <v>349</v>
      </c>
      <c r="J805">
        <v>-7.1</v>
      </c>
      <c r="K805">
        <f>VLOOKUP($I805,Sheet2!$F$4:$G$16,2,FALSE)</f>
        <v>2</v>
      </c>
      <c r="L805">
        <f t="shared" ref="L805" si="131">G805+(J805/2)</f>
        <v>55.45</v>
      </c>
      <c r="M805">
        <f t="shared" ref="M805" si="132">H805-(J805/2)</f>
        <v>35.549999999999997</v>
      </c>
      <c r="N805">
        <f t="shared" ref="N805" si="133">L805-M805</f>
        <v>19.900000000000006</v>
      </c>
      <c r="O805" t="str">
        <f t="shared" si="81"/>
        <v>GA07_2018</v>
      </c>
      <c r="P805" t="str">
        <f t="shared" si="77"/>
        <v>07</v>
      </c>
      <c r="Q805">
        <f t="shared" si="82"/>
        <v>2018</v>
      </c>
    </row>
    <row r="806" spans="1:17" x14ac:dyDescent="0.3">
      <c r="A806" t="s">
        <v>2135</v>
      </c>
      <c r="B806">
        <v>1</v>
      </c>
      <c r="C806" t="s">
        <v>2253</v>
      </c>
      <c r="D806" s="3">
        <v>400</v>
      </c>
      <c r="E806" t="s">
        <v>420</v>
      </c>
      <c r="F806" s="2">
        <v>43391</v>
      </c>
      <c r="G806">
        <v>46</v>
      </c>
      <c r="H806">
        <v>46</v>
      </c>
      <c r="I806" t="s">
        <v>349</v>
      </c>
      <c r="J806">
        <v>-4.3</v>
      </c>
      <c r="K806">
        <f>VLOOKUP($I806,Sheet2!$F$4:$G$16,2,FALSE)</f>
        <v>2</v>
      </c>
      <c r="L806">
        <f t="shared" ref="L806:L812" si="134">G806+(J806/2)</f>
        <v>43.85</v>
      </c>
      <c r="M806">
        <f t="shared" ref="M806:M812" si="135">H806-(J806/2)</f>
        <v>48.15</v>
      </c>
      <c r="N806">
        <f t="shared" ref="N806:N812" si="136">L806-M806</f>
        <v>-4.2999999999999972</v>
      </c>
      <c r="O806" t="str">
        <f t="shared" si="81"/>
        <v>AZ01_2018</v>
      </c>
      <c r="P806" t="str">
        <f t="shared" si="77"/>
        <v>01</v>
      </c>
      <c r="Q806">
        <f t="shared" si="82"/>
        <v>2018</v>
      </c>
    </row>
    <row r="807" spans="1:17" x14ac:dyDescent="0.3">
      <c r="A807" t="s">
        <v>2163</v>
      </c>
      <c r="B807">
        <v>1</v>
      </c>
      <c r="C807" t="s">
        <v>2207</v>
      </c>
      <c r="D807" s="3">
        <v>650</v>
      </c>
      <c r="E807" t="s">
        <v>420</v>
      </c>
      <c r="F807" s="2">
        <v>43392</v>
      </c>
      <c r="G807">
        <v>56</v>
      </c>
      <c r="H807">
        <v>35</v>
      </c>
      <c r="I807" t="str">
        <f>IFERROR(VLOOKUP($C807,Sheet2!$A$2:$C$397,2,FALSE),"C")</f>
        <v>C</v>
      </c>
      <c r="J807">
        <f>IFERROR(VLOOKUP($C807,Sheet2!$A$2:$C$397,3,FALSE),0)</f>
        <v>0</v>
      </c>
      <c r="K807">
        <f>VLOOKUP($I807,Sheet2!$F$4:$G$16,2,FALSE)</f>
        <v>2</v>
      </c>
      <c r="L807">
        <f t="shared" si="134"/>
        <v>56</v>
      </c>
      <c r="M807">
        <f t="shared" si="135"/>
        <v>35</v>
      </c>
      <c r="N807">
        <f t="shared" si="136"/>
        <v>21</v>
      </c>
      <c r="O807" t="str">
        <f t="shared" si="81"/>
        <v>ND01_2018</v>
      </c>
      <c r="P807" t="str">
        <f t="shared" si="77"/>
        <v>01</v>
      </c>
      <c r="Q807">
        <f t="shared" si="82"/>
        <v>2018</v>
      </c>
    </row>
    <row r="808" spans="1:17" x14ac:dyDescent="0.3">
      <c r="A808" t="s">
        <v>2139</v>
      </c>
      <c r="B808">
        <v>2</v>
      </c>
      <c r="C808" t="s">
        <v>62</v>
      </c>
      <c r="D808" s="3">
        <v>234</v>
      </c>
      <c r="E808" t="s">
        <v>420</v>
      </c>
      <c r="F808" s="2">
        <v>43391</v>
      </c>
      <c r="G808">
        <v>38</v>
      </c>
      <c r="H808">
        <v>53</v>
      </c>
      <c r="I808" t="str">
        <f>IFERROR(VLOOKUP($C808,Sheet2!$A$2:$C$397,2,FALSE),"C")</f>
        <v>B</v>
      </c>
      <c r="J808">
        <f>IFERROR(VLOOKUP($C808,Sheet2!$A$2:$C$397,3,FALSE),0)</f>
        <v>2.7168800000000002</v>
      </c>
      <c r="K808">
        <f>VLOOKUP($I808,Sheet2!$F$4:$G$16,2,FALSE)</f>
        <v>3</v>
      </c>
      <c r="L808">
        <f t="shared" si="134"/>
        <v>39.358440000000002</v>
      </c>
      <c r="M808">
        <f t="shared" si="135"/>
        <v>51.641559999999998</v>
      </c>
      <c r="N808">
        <f t="shared" si="136"/>
        <v>-12.283119999999997</v>
      </c>
      <c r="O808" t="str">
        <f t="shared" si="81"/>
        <v>NH02_2018</v>
      </c>
      <c r="P808" t="str">
        <f t="shared" si="77"/>
        <v>02</v>
      </c>
      <c r="Q808">
        <f t="shared" si="82"/>
        <v>2018</v>
      </c>
    </row>
    <row r="809" spans="1:17" x14ac:dyDescent="0.3">
      <c r="A809" t="s">
        <v>2139</v>
      </c>
      <c r="B809">
        <v>1</v>
      </c>
      <c r="C809" t="s">
        <v>62</v>
      </c>
      <c r="D809" s="3">
        <v>265</v>
      </c>
      <c r="E809" t="s">
        <v>420</v>
      </c>
      <c r="F809" s="2">
        <v>43391</v>
      </c>
      <c r="G809">
        <v>37</v>
      </c>
      <c r="H809">
        <v>46</v>
      </c>
      <c r="I809" t="str">
        <f>IFERROR(VLOOKUP($C809,Sheet2!$A$2:$C$397,2,FALSE),"C")</f>
        <v>B</v>
      </c>
      <c r="J809">
        <f>IFERROR(VLOOKUP($C809,Sheet2!$A$2:$C$397,3,FALSE),0)</f>
        <v>2.7168800000000002</v>
      </c>
      <c r="K809">
        <f>VLOOKUP($I809,Sheet2!$F$4:$G$16,2,FALSE)</f>
        <v>3</v>
      </c>
      <c r="L809">
        <f t="shared" si="134"/>
        <v>38.358440000000002</v>
      </c>
      <c r="M809">
        <f t="shared" si="135"/>
        <v>44.641559999999998</v>
      </c>
      <c r="N809">
        <f t="shared" si="136"/>
        <v>-6.2831199999999967</v>
      </c>
      <c r="O809" t="str">
        <f t="shared" si="81"/>
        <v>NH01_2018</v>
      </c>
      <c r="P809" t="str">
        <f t="shared" si="77"/>
        <v>01</v>
      </c>
      <c r="Q809">
        <f t="shared" si="82"/>
        <v>2018</v>
      </c>
    </row>
    <row r="810" spans="1:17" x14ac:dyDescent="0.3">
      <c r="A810" t="s">
        <v>2134</v>
      </c>
      <c r="B810">
        <v>19</v>
      </c>
      <c r="C810" t="s">
        <v>364</v>
      </c>
      <c r="D810" s="3">
        <v>500</v>
      </c>
      <c r="E810" t="s">
        <v>420</v>
      </c>
      <c r="F810" s="2">
        <v>43389</v>
      </c>
      <c r="G810">
        <v>44</v>
      </c>
      <c r="H810">
        <v>43</v>
      </c>
      <c r="I810" t="str">
        <f>IFERROR(VLOOKUP($C810,Sheet2!$A$2:$C$397,2,FALSE),"C")</f>
        <v>A</v>
      </c>
      <c r="J810">
        <f>IFERROR(VLOOKUP($C810,Sheet2!$A$2:$C$397,3,FALSE),0)</f>
        <v>0.4</v>
      </c>
      <c r="K810">
        <f>VLOOKUP($I810,Sheet2!$F$4:$G$16,2,FALSE)</f>
        <v>4</v>
      </c>
      <c r="L810">
        <f t="shared" si="134"/>
        <v>44.2</v>
      </c>
      <c r="M810">
        <f t="shared" si="135"/>
        <v>42.8</v>
      </c>
      <c r="N810">
        <f t="shared" si="136"/>
        <v>1.4000000000000057</v>
      </c>
      <c r="O810" t="str">
        <f t="shared" si="81"/>
        <v>NY19_2018</v>
      </c>
      <c r="P810" t="str">
        <f t="shared" si="77"/>
        <v>19</v>
      </c>
      <c r="Q810">
        <f t="shared" si="82"/>
        <v>2018</v>
      </c>
    </row>
    <row r="811" spans="1:17" x14ac:dyDescent="0.3">
      <c r="A811" t="s">
        <v>2277</v>
      </c>
      <c r="B811">
        <v>1</v>
      </c>
      <c r="C811" t="s">
        <v>71</v>
      </c>
      <c r="D811" s="3">
        <v>495</v>
      </c>
      <c r="E811" t="s">
        <v>420</v>
      </c>
      <c r="F811" s="2">
        <v>43387</v>
      </c>
      <c r="G811">
        <v>18</v>
      </c>
      <c r="H811">
        <v>55</v>
      </c>
      <c r="I811" t="str">
        <f>IFERROR(VLOOKUP($C811,Sheet2!$A$2:$C$397,2,FALSE),"C")</f>
        <v>B</v>
      </c>
      <c r="J811">
        <f>IFERROR(VLOOKUP($C811,Sheet2!$A$2:$C$397,3,FALSE),0)</f>
        <v>1.0952778000000001</v>
      </c>
      <c r="K811">
        <f>VLOOKUP($I811,Sheet2!$F$4:$G$16,2,FALSE)</f>
        <v>3</v>
      </c>
      <c r="L811">
        <f t="shared" si="134"/>
        <v>18.547638899999999</v>
      </c>
      <c r="M811">
        <f t="shared" si="135"/>
        <v>54.452361099999997</v>
      </c>
      <c r="N811">
        <f t="shared" si="136"/>
        <v>-35.904722199999995</v>
      </c>
      <c r="O811" t="str">
        <f t="shared" si="81"/>
        <v>VT01_2018</v>
      </c>
      <c r="P811" t="str">
        <f t="shared" si="77"/>
        <v>01</v>
      </c>
      <c r="Q811">
        <f t="shared" si="82"/>
        <v>2018</v>
      </c>
    </row>
    <row r="812" spans="1:17" x14ac:dyDescent="0.3">
      <c r="A812" t="s">
        <v>2141</v>
      </c>
      <c r="B812">
        <v>27</v>
      </c>
      <c r="C812" t="s">
        <v>364</v>
      </c>
      <c r="D812" s="3">
        <v>542</v>
      </c>
      <c r="E812" t="s">
        <v>420</v>
      </c>
      <c r="F812" s="2">
        <v>43392</v>
      </c>
      <c r="G812">
        <v>37</v>
      </c>
      <c r="H812">
        <v>44</v>
      </c>
      <c r="I812" t="str">
        <f>IFERROR(VLOOKUP($C812,Sheet2!$A$2:$C$397,2,FALSE),"C")</f>
        <v>A</v>
      </c>
      <c r="J812">
        <f>IFERROR(VLOOKUP($C812,Sheet2!$A$2:$C$397,3,FALSE),0)</f>
        <v>0.4</v>
      </c>
      <c r="K812">
        <f>VLOOKUP($I812,Sheet2!$F$4:$G$16,2,FALSE)</f>
        <v>4</v>
      </c>
      <c r="L812">
        <f t="shared" si="134"/>
        <v>37.200000000000003</v>
      </c>
      <c r="M812">
        <f t="shared" si="135"/>
        <v>43.8</v>
      </c>
      <c r="N812">
        <f t="shared" si="136"/>
        <v>-6.5999999999999943</v>
      </c>
      <c r="O812" t="str">
        <f t="shared" si="81"/>
        <v>FL27_2018</v>
      </c>
      <c r="P812" t="str">
        <f t="shared" si="77"/>
        <v>27</v>
      </c>
      <c r="Q812">
        <f t="shared" si="82"/>
        <v>2018</v>
      </c>
    </row>
    <row r="813" spans="1:17" x14ac:dyDescent="0.3">
      <c r="A813" t="s">
        <v>2141</v>
      </c>
      <c r="B813">
        <v>15</v>
      </c>
      <c r="C813" t="s">
        <v>2257</v>
      </c>
      <c r="D813" s="3">
        <v>1369</v>
      </c>
      <c r="E813" t="s">
        <v>420</v>
      </c>
      <c r="F813" s="2">
        <v>43391</v>
      </c>
      <c r="G813">
        <v>47</v>
      </c>
      <c r="H813">
        <v>41</v>
      </c>
      <c r="I813" t="s">
        <v>349</v>
      </c>
      <c r="J813">
        <v>-4.7</v>
      </c>
      <c r="K813">
        <f>VLOOKUP($I813,Sheet2!$F$4:$G$16,2,FALSE)</f>
        <v>2</v>
      </c>
      <c r="L813">
        <f t="shared" ref="L813" si="137">G813+(J813/2)</f>
        <v>44.65</v>
      </c>
      <c r="M813">
        <f t="shared" ref="M813" si="138">H813-(J813/2)</f>
        <v>43.35</v>
      </c>
      <c r="N813">
        <f t="shared" ref="N813" si="139">L813-M813</f>
        <v>1.2999999999999972</v>
      </c>
      <c r="O813" t="str">
        <f t="shared" si="81"/>
        <v>FL15_2018</v>
      </c>
      <c r="P813" t="str">
        <f t="shared" si="77"/>
        <v>15</v>
      </c>
      <c r="Q813">
        <f t="shared" si="82"/>
        <v>2018</v>
      </c>
    </row>
    <row r="814" spans="1:17" x14ac:dyDescent="0.3">
      <c r="A814" t="s">
        <v>2131</v>
      </c>
      <c r="B814">
        <v>7</v>
      </c>
      <c r="C814" t="s">
        <v>2278</v>
      </c>
      <c r="D814" s="3">
        <v>500</v>
      </c>
      <c r="E814" t="s">
        <v>420</v>
      </c>
      <c r="F814" s="2">
        <v>43391</v>
      </c>
      <c r="G814">
        <v>49</v>
      </c>
      <c r="H814">
        <v>43</v>
      </c>
      <c r="I814" t="s">
        <v>349</v>
      </c>
      <c r="J814">
        <v>1.3</v>
      </c>
      <c r="K814">
        <f>VLOOKUP($I814,Sheet2!$F$4:$G$16,2,FALSE)</f>
        <v>2</v>
      </c>
      <c r="L814">
        <f t="shared" ref="L814" si="140">G814+(J814/2)</f>
        <v>49.65</v>
      </c>
      <c r="M814">
        <f t="shared" ref="M814" si="141">H814-(J814/2)</f>
        <v>42.35</v>
      </c>
      <c r="N814">
        <f t="shared" ref="N814" si="142">L814-M814</f>
        <v>7.2999999999999972</v>
      </c>
      <c r="O814" t="str">
        <f t="shared" si="81"/>
        <v>GA07_2018</v>
      </c>
      <c r="P814" t="str">
        <f t="shared" si="77"/>
        <v>07</v>
      </c>
      <c r="Q814">
        <f t="shared" si="82"/>
        <v>2018</v>
      </c>
    </row>
    <row r="815" spans="1:17" x14ac:dyDescent="0.3">
      <c r="A815" t="s">
        <v>2165</v>
      </c>
      <c r="B815">
        <v>5</v>
      </c>
      <c r="C815" t="s">
        <v>2267</v>
      </c>
      <c r="D815" s="3">
        <v>974</v>
      </c>
      <c r="E815" t="s">
        <v>420</v>
      </c>
      <c r="F815" s="2">
        <v>43388</v>
      </c>
      <c r="G815">
        <v>51</v>
      </c>
      <c r="H815">
        <v>35</v>
      </c>
      <c r="I815" t="s">
        <v>349</v>
      </c>
      <c r="J815">
        <v>-4.7</v>
      </c>
      <c r="K815">
        <f>VLOOKUP($I815,Sheet2!$F$4:$G$16,2,FALSE)</f>
        <v>2</v>
      </c>
      <c r="L815">
        <f t="shared" ref="L815:L821" si="143">G815+(J815/2)</f>
        <v>48.65</v>
      </c>
      <c r="M815">
        <f t="shared" ref="M815:M821" si="144">H815-(J815/2)</f>
        <v>37.35</v>
      </c>
      <c r="N815">
        <f t="shared" ref="N815:N821" si="145">L815-M815</f>
        <v>11.299999999999997</v>
      </c>
      <c r="O815" t="str">
        <f t="shared" si="81"/>
        <v>OK05_2018</v>
      </c>
      <c r="P815" t="str">
        <f t="shared" si="77"/>
        <v>05</v>
      </c>
      <c r="Q815">
        <f t="shared" si="82"/>
        <v>2018</v>
      </c>
    </row>
    <row r="816" spans="1:17" x14ac:dyDescent="0.3">
      <c r="A816" t="s">
        <v>2189</v>
      </c>
      <c r="B816">
        <v>12</v>
      </c>
      <c r="C816" t="s">
        <v>2279</v>
      </c>
      <c r="D816" s="3">
        <v>639</v>
      </c>
      <c r="E816" t="s">
        <v>420</v>
      </c>
      <c r="F816" s="2">
        <v>43386</v>
      </c>
      <c r="G816">
        <v>48</v>
      </c>
      <c r="H816">
        <v>46</v>
      </c>
      <c r="I816" t="s">
        <v>349</v>
      </c>
      <c r="J816">
        <v>2.5</v>
      </c>
      <c r="K816">
        <f>VLOOKUP($I816,Sheet2!$F$4:$G$16,2,FALSE)</f>
        <v>2</v>
      </c>
      <c r="L816">
        <f t="shared" si="143"/>
        <v>49.25</v>
      </c>
      <c r="M816">
        <f t="shared" si="144"/>
        <v>44.75</v>
      </c>
      <c r="N816">
        <f t="shared" si="145"/>
        <v>4.5</v>
      </c>
      <c r="O816" t="str">
        <f t="shared" si="81"/>
        <v>OH12_2018</v>
      </c>
      <c r="P816" t="str">
        <f t="shared" si="77"/>
        <v>12</v>
      </c>
      <c r="Q816">
        <f t="shared" si="82"/>
        <v>2018</v>
      </c>
    </row>
    <row r="817" spans="1:17" x14ac:dyDescent="0.3">
      <c r="A817" t="s">
        <v>2137</v>
      </c>
      <c r="B817">
        <v>2</v>
      </c>
      <c r="C817" t="s">
        <v>2237</v>
      </c>
      <c r="D817" s="3">
        <v>400</v>
      </c>
      <c r="E817" t="s">
        <v>420</v>
      </c>
      <c r="F817" s="2">
        <v>43385</v>
      </c>
      <c r="G817">
        <v>42</v>
      </c>
      <c r="H817">
        <v>48</v>
      </c>
      <c r="I817" t="s">
        <v>349</v>
      </c>
      <c r="J817">
        <v>1.6</v>
      </c>
      <c r="K817">
        <f>VLOOKUP($I817,Sheet2!$F$4:$G$16,2,FALSE)</f>
        <v>2</v>
      </c>
      <c r="L817">
        <f t="shared" si="143"/>
        <v>42.8</v>
      </c>
      <c r="M817">
        <f t="shared" si="144"/>
        <v>47.2</v>
      </c>
      <c r="N817">
        <f t="shared" si="145"/>
        <v>-4.4000000000000057</v>
      </c>
      <c r="O817" t="str">
        <f t="shared" si="81"/>
        <v>ME02_2018</v>
      </c>
      <c r="P817" t="str">
        <f t="shared" si="77"/>
        <v>02</v>
      </c>
      <c r="Q817">
        <f t="shared" si="82"/>
        <v>2018</v>
      </c>
    </row>
    <row r="818" spans="1:17" x14ac:dyDescent="0.3">
      <c r="A818" t="s">
        <v>2166</v>
      </c>
      <c r="B818">
        <v>2</v>
      </c>
      <c r="C818" t="s">
        <v>364</v>
      </c>
      <c r="D818" s="3">
        <v>508</v>
      </c>
      <c r="E818" t="s">
        <v>420</v>
      </c>
      <c r="F818" s="2">
        <v>43395</v>
      </c>
      <c r="G818">
        <v>45</v>
      </c>
      <c r="H818">
        <v>42</v>
      </c>
      <c r="I818" t="str">
        <f>IFERROR(VLOOKUP($C818,Sheet2!$A$2:$C$397,2,FALSE),"C")</f>
        <v>A</v>
      </c>
      <c r="J818">
        <f>IFERROR(VLOOKUP($C818,Sheet2!$A$2:$C$397,3,FALSE),0)</f>
        <v>0.4</v>
      </c>
      <c r="K818">
        <f>VLOOKUP($I818,Sheet2!$F$4:$G$16,2,FALSE)</f>
        <v>4</v>
      </c>
      <c r="L818">
        <f t="shared" si="143"/>
        <v>45.2</v>
      </c>
      <c r="M818">
        <f t="shared" si="144"/>
        <v>41.8</v>
      </c>
      <c r="N818">
        <f t="shared" si="145"/>
        <v>3.4000000000000057</v>
      </c>
      <c r="O818" t="str">
        <f t="shared" si="81"/>
        <v>VA02_2018</v>
      </c>
      <c r="P818" t="str">
        <f t="shared" si="77"/>
        <v>02</v>
      </c>
      <c r="Q818">
        <f t="shared" si="82"/>
        <v>2018</v>
      </c>
    </row>
    <row r="819" spans="1:17" x14ac:dyDescent="0.3">
      <c r="A819" t="s">
        <v>2166</v>
      </c>
      <c r="B819">
        <v>5</v>
      </c>
      <c r="C819" t="s">
        <v>364</v>
      </c>
      <c r="D819" s="3">
        <v>501</v>
      </c>
      <c r="E819" t="s">
        <v>420</v>
      </c>
      <c r="F819" s="2">
        <v>43395</v>
      </c>
      <c r="G819">
        <v>45</v>
      </c>
      <c r="H819">
        <v>46</v>
      </c>
      <c r="I819" t="str">
        <f>IFERROR(VLOOKUP($C819,Sheet2!$A$2:$C$397,2,FALSE),"C")</f>
        <v>A</v>
      </c>
      <c r="J819">
        <f>IFERROR(VLOOKUP($C819,Sheet2!$A$2:$C$397,3,FALSE),0)</f>
        <v>0.4</v>
      </c>
      <c r="K819">
        <f>VLOOKUP($I819,Sheet2!$F$4:$G$16,2,FALSE)</f>
        <v>4</v>
      </c>
      <c r="L819">
        <f t="shared" si="143"/>
        <v>45.2</v>
      </c>
      <c r="M819">
        <f t="shared" si="144"/>
        <v>45.8</v>
      </c>
      <c r="N819">
        <f t="shared" si="145"/>
        <v>-0.59999999999999432</v>
      </c>
      <c r="O819" t="str">
        <f t="shared" si="81"/>
        <v>VA05_2018</v>
      </c>
      <c r="P819" t="str">
        <f t="shared" si="77"/>
        <v>05</v>
      </c>
      <c r="Q819">
        <f t="shared" si="82"/>
        <v>2018</v>
      </c>
    </row>
    <row r="820" spans="1:17" x14ac:dyDescent="0.3">
      <c r="A820" t="s">
        <v>2132</v>
      </c>
      <c r="B820">
        <v>12</v>
      </c>
      <c r="C820" t="s">
        <v>364</v>
      </c>
      <c r="D820" s="3">
        <v>502</v>
      </c>
      <c r="E820" t="s">
        <v>420</v>
      </c>
      <c r="F820" s="2">
        <v>43395</v>
      </c>
      <c r="G820">
        <v>48</v>
      </c>
      <c r="H820">
        <v>39</v>
      </c>
      <c r="I820" t="str">
        <f>IFERROR(VLOOKUP($C820,Sheet2!$A$2:$C$397,2,FALSE),"C")</f>
        <v>A</v>
      </c>
      <c r="J820">
        <f>IFERROR(VLOOKUP($C820,Sheet2!$A$2:$C$397,3,FALSE),0)</f>
        <v>0.4</v>
      </c>
      <c r="K820">
        <f>VLOOKUP($I820,Sheet2!$F$4:$G$16,2,FALSE)</f>
        <v>4</v>
      </c>
      <c r="L820">
        <f t="shared" si="143"/>
        <v>48.2</v>
      </c>
      <c r="M820">
        <f t="shared" si="144"/>
        <v>38.799999999999997</v>
      </c>
      <c r="N820">
        <f t="shared" si="145"/>
        <v>9.4000000000000057</v>
      </c>
      <c r="O820" t="str">
        <f t="shared" si="81"/>
        <v>IL12_2018</v>
      </c>
      <c r="P820" t="str">
        <f t="shared" si="77"/>
        <v>12</v>
      </c>
      <c r="Q820">
        <f t="shared" si="82"/>
        <v>2018</v>
      </c>
    </row>
    <row r="821" spans="1:17" x14ac:dyDescent="0.3">
      <c r="A821" t="s">
        <v>2143</v>
      </c>
      <c r="B821">
        <v>48</v>
      </c>
      <c r="C821" t="s">
        <v>354</v>
      </c>
      <c r="D821" s="3">
        <v>372</v>
      </c>
      <c r="E821" t="s">
        <v>420</v>
      </c>
      <c r="F821" s="2">
        <v>43395</v>
      </c>
      <c r="G821">
        <v>50</v>
      </c>
      <c r="H821">
        <v>48</v>
      </c>
      <c r="I821" t="str">
        <f>IFERROR(VLOOKUP($C821,Sheet2!$A$2:$C$397,2,FALSE),"C")</f>
        <v>A+</v>
      </c>
      <c r="J821">
        <f>IFERROR(VLOOKUP($C821,Sheet2!$A$2:$C$397,3,FALSE),0)</f>
        <v>0.2</v>
      </c>
      <c r="K821">
        <f>VLOOKUP($I821,Sheet2!$F$4:$G$16,2,FALSE)</f>
        <v>4</v>
      </c>
      <c r="L821">
        <f t="shared" si="143"/>
        <v>50.1</v>
      </c>
      <c r="M821">
        <f t="shared" si="144"/>
        <v>47.9</v>
      </c>
      <c r="N821">
        <f t="shared" si="145"/>
        <v>2.2000000000000028</v>
      </c>
      <c r="O821" t="str">
        <f t="shared" si="81"/>
        <v>CA48_2018</v>
      </c>
      <c r="P821" t="str">
        <f t="shared" si="77"/>
        <v>48</v>
      </c>
      <c r="Q821">
        <f t="shared" si="82"/>
        <v>2018</v>
      </c>
    </row>
    <row r="822" spans="1:17" x14ac:dyDescent="0.3">
      <c r="A822" t="s">
        <v>2191</v>
      </c>
      <c r="B822">
        <v>1</v>
      </c>
      <c r="C822" t="s">
        <v>2258</v>
      </c>
      <c r="D822" s="3">
        <v>501</v>
      </c>
      <c r="E822" t="s">
        <v>420</v>
      </c>
      <c r="F822" s="2">
        <v>43378</v>
      </c>
      <c r="G822">
        <v>46</v>
      </c>
      <c r="H822">
        <v>44</v>
      </c>
      <c r="I822" t="s">
        <v>349</v>
      </c>
      <c r="J822">
        <v>1.2</v>
      </c>
      <c r="K822">
        <f>VLOOKUP($I822,Sheet2!$F$4:$G$16,2,FALSE)</f>
        <v>2</v>
      </c>
      <c r="L822">
        <f t="shared" ref="L822:L828" si="146">G822+(J822/2)</f>
        <v>46.6</v>
      </c>
      <c r="M822">
        <f t="shared" ref="M822:M828" si="147">H822-(J822/2)</f>
        <v>43.4</v>
      </c>
      <c r="N822">
        <f t="shared" ref="N822:N828" si="148">L822-M822</f>
        <v>3.2000000000000028</v>
      </c>
      <c r="O822" t="str">
        <f t="shared" si="81"/>
        <v>WI01_2018</v>
      </c>
      <c r="P822" t="str">
        <f t="shared" si="77"/>
        <v>01</v>
      </c>
      <c r="Q822">
        <f t="shared" si="82"/>
        <v>2018</v>
      </c>
    </row>
    <row r="823" spans="1:17" x14ac:dyDescent="0.3">
      <c r="A823" t="s">
        <v>2191</v>
      </c>
      <c r="B823">
        <v>1</v>
      </c>
      <c r="C823" t="s">
        <v>2258</v>
      </c>
      <c r="D823" s="3">
        <v>551</v>
      </c>
      <c r="E823" t="s">
        <v>420</v>
      </c>
      <c r="F823" s="2">
        <v>43394</v>
      </c>
      <c r="G823">
        <v>44</v>
      </c>
      <c r="H823">
        <v>45</v>
      </c>
      <c r="I823" t="s">
        <v>349</v>
      </c>
      <c r="J823">
        <v>1.2</v>
      </c>
      <c r="K823">
        <f>VLOOKUP($I823,Sheet2!$F$4:$G$16,2,FALSE)</f>
        <v>2</v>
      </c>
      <c r="L823">
        <f t="shared" si="146"/>
        <v>44.6</v>
      </c>
      <c r="M823">
        <f t="shared" si="147"/>
        <v>44.4</v>
      </c>
      <c r="N823">
        <f t="shared" si="148"/>
        <v>0.20000000000000284</v>
      </c>
      <c r="O823" t="str">
        <f t="shared" si="81"/>
        <v>WI01_2018</v>
      </c>
      <c r="P823" t="str">
        <f t="shared" si="77"/>
        <v>01</v>
      </c>
      <c r="Q823">
        <f t="shared" si="82"/>
        <v>2018</v>
      </c>
    </row>
    <row r="824" spans="1:17" x14ac:dyDescent="0.3">
      <c r="A824" t="s">
        <v>2188</v>
      </c>
      <c r="B824">
        <v>21</v>
      </c>
      <c r="C824" t="s">
        <v>2249</v>
      </c>
      <c r="D824" s="3">
        <v>401</v>
      </c>
      <c r="E824" t="s">
        <v>420</v>
      </c>
      <c r="F824" s="2">
        <v>43393</v>
      </c>
      <c r="G824">
        <v>50</v>
      </c>
      <c r="H824">
        <v>38</v>
      </c>
      <c r="I824" t="s">
        <v>349</v>
      </c>
      <c r="J824">
        <v>-5.9</v>
      </c>
      <c r="K824">
        <f>VLOOKUP($I824,Sheet2!$F$4:$G$16,2,FALSE)</f>
        <v>2</v>
      </c>
      <c r="L824">
        <f t="shared" si="146"/>
        <v>47.05</v>
      </c>
      <c r="M824">
        <f t="shared" si="147"/>
        <v>40.950000000000003</v>
      </c>
      <c r="N824">
        <f t="shared" si="148"/>
        <v>6.0999999999999943</v>
      </c>
      <c r="O824" t="str">
        <f t="shared" si="81"/>
        <v>TX21_2018</v>
      </c>
      <c r="P824" t="str">
        <f t="shared" si="77"/>
        <v>21</v>
      </c>
      <c r="Q824">
        <f t="shared" si="82"/>
        <v>2018</v>
      </c>
    </row>
    <row r="825" spans="1:17" x14ac:dyDescent="0.3">
      <c r="A825" t="s">
        <v>2131</v>
      </c>
      <c r="B825">
        <v>6</v>
      </c>
      <c r="C825" t="s">
        <v>2278</v>
      </c>
      <c r="D825" s="3">
        <v>500</v>
      </c>
      <c r="E825" t="s">
        <v>420</v>
      </c>
      <c r="F825" s="2">
        <v>43391</v>
      </c>
      <c r="G825">
        <v>49</v>
      </c>
      <c r="H825">
        <v>45</v>
      </c>
      <c r="I825" t="s">
        <v>349</v>
      </c>
      <c r="J825">
        <v>1.1000000000000001</v>
      </c>
      <c r="K825">
        <f>VLOOKUP($I825,Sheet2!$F$4:$G$16,2,FALSE)</f>
        <v>2</v>
      </c>
      <c r="L825">
        <f t="shared" si="146"/>
        <v>49.55</v>
      </c>
      <c r="M825">
        <f t="shared" si="147"/>
        <v>44.45</v>
      </c>
      <c r="N825">
        <f t="shared" si="148"/>
        <v>5.0999999999999943</v>
      </c>
      <c r="O825" t="str">
        <f t="shared" si="81"/>
        <v>GA06_2018</v>
      </c>
      <c r="P825" t="str">
        <f t="shared" si="77"/>
        <v>06</v>
      </c>
      <c r="Q825">
        <f t="shared" si="82"/>
        <v>2018</v>
      </c>
    </row>
    <row r="826" spans="1:17" x14ac:dyDescent="0.3">
      <c r="A826" t="s">
        <v>2141</v>
      </c>
      <c r="B826">
        <v>27</v>
      </c>
      <c r="C826" t="s">
        <v>2246</v>
      </c>
      <c r="D826" s="3">
        <v>400</v>
      </c>
      <c r="E826" t="s">
        <v>431</v>
      </c>
      <c r="F826" s="2">
        <v>43387</v>
      </c>
      <c r="G826">
        <v>50</v>
      </c>
      <c r="H826">
        <v>41</v>
      </c>
      <c r="I826" t="s">
        <v>349</v>
      </c>
      <c r="J826">
        <v>-7</v>
      </c>
      <c r="K826">
        <f>VLOOKUP($I826,Sheet2!$F$4:$G$16,2,FALSE)</f>
        <v>2</v>
      </c>
      <c r="L826">
        <f t="shared" si="146"/>
        <v>46.5</v>
      </c>
      <c r="M826">
        <f t="shared" si="147"/>
        <v>44.5</v>
      </c>
      <c r="N826">
        <f t="shared" si="148"/>
        <v>2</v>
      </c>
      <c r="O826" t="str">
        <f t="shared" si="81"/>
        <v>FL27_2018</v>
      </c>
      <c r="P826" t="str">
        <f t="shared" si="77"/>
        <v>27</v>
      </c>
      <c r="Q826">
        <f t="shared" si="82"/>
        <v>2018</v>
      </c>
    </row>
    <row r="827" spans="1:17" x14ac:dyDescent="0.3">
      <c r="A827" t="s">
        <v>2178</v>
      </c>
      <c r="B827">
        <v>2</v>
      </c>
      <c r="C827" t="s">
        <v>364</v>
      </c>
      <c r="D827" s="3">
        <v>522</v>
      </c>
      <c r="E827" t="s">
        <v>420</v>
      </c>
      <c r="F827" s="2">
        <v>43396</v>
      </c>
      <c r="G827">
        <v>45</v>
      </c>
      <c r="H827">
        <v>44</v>
      </c>
      <c r="I827" t="str">
        <f>IFERROR(VLOOKUP($C827,Sheet2!$A$2:$C$397,2,FALSE),"C")</f>
        <v>A</v>
      </c>
      <c r="J827">
        <f>IFERROR(VLOOKUP($C827,Sheet2!$A$2:$C$397,3,FALSE),0)</f>
        <v>0.4</v>
      </c>
      <c r="K827">
        <f>VLOOKUP($I827,Sheet2!$F$4:$G$16,2,FALSE)</f>
        <v>4</v>
      </c>
      <c r="L827">
        <f t="shared" si="146"/>
        <v>45.2</v>
      </c>
      <c r="M827">
        <f t="shared" si="147"/>
        <v>43.8</v>
      </c>
      <c r="N827">
        <f t="shared" si="148"/>
        <v>1.4000000000000057</v>
      </c>
      <c r="O827" t="str">
        <f t="shared" si="81"/>
        <v>NM02_2018</v>
      </c>
      <c r="P827" t="str">
        <f t="shared" si="77"/>
        <v>02</v>
      </c>
      <c r="Q827">
        <f t="shared" si="82"/>
        <v>2018</v>
      </c>
    </row>
    <row r="828" spans="1:17" x14ac:dyDescent="0.3">
      <c r="A828" t="s">
        <v>2134</v>
      </c>
      <c r="B828">
        <v>22</v>
      </c>
      <c r="C828" t="s">
        <v>364</v>
      </c>
      <c r="D828" s="3">
        <v>501</v>
      </c>
      <c r="E828" t="s">
        <v>420</v>
      </c>
      <c r="F828" s="2">
        <v>43391</v>
      </c>
      <c r="G828">
        <v>45</v>
      </c>
      <c r="H828">
        <v>46</v>
      </c>
      <c r="I828" t="str">
        <f>IFERROR(VLOOKUP($C828,Sheet2!$A$2:$C$397,2,FALSE),"C")</f>
        <v>A</v>
      </c>
      <c r="J828">
        <f>IFERROR(VLOOKUP($C828,Sheet2!$A$2:$C$397,3,FALSE),0)</f>
        <v>0.4</v>
      </c>
      <c r="K828">
        <f>VLOOKUP($I828,Sheet2!$F$4:$G$16,2,FALSE)</f>
        <v>4</v>
      </c>
      <c r="L828">
        <f t="shared" si="146"/>
        <v>45.2</v>
      </c>
      <c r="M828">
        <f t="shared" si="147"/>
        <v>45.8</v>
      </c>
      <c r="N828">
        <f t="shared" si="148"/>
        <v>-0.59999999999999432</v>
      </c>
      <c r="O828" t="str">
        <f t="shared" si="81"/>
        <v>NY22_2018</v>
      </c>
      <c r="P828" t="str">
        <f t="shared" si="77"/>
        <v>22</v>
      </c>
      <c r="Q828">
        <f t="shared" si="82"/>
        <v>2018</v>
      </c>
    </row>
    <row r="829" spans="1:17" x14ac:dyDescent="0.3">
      <c r="A829" t="s">
        <v>2189</v>
      </c>
      <c r="B829">
        <v>12</v>
      </c>
      <c r="C829" t="s">
        <v>2236</v>
      </c>
      <c r="D829" s="3">
        <v>570</v>
      </c>
      <c r="E829" t="s">
        <v>420</v>
      </c>
      <c r="F829" s="2">
        <v>43395</v>
      </c>
      <c r="G829">
        <v>47</v>
      </c>
      <c r="H829">
        <v>47</v>
      </c>
      <c r="I829" t="s">
        <v>349</v>
      </c>
      <c r="J829">
        <v>1.7</v>
      </c>
      <c r="K829">
        <f>VLOOKUP($I829,Sheet2!$F$4:$G$16,2,FALSE)</f>
        <v>2</v>
      </c>
      <c r="L829">
        <f t="shared" ref="L829:L847" si="149">G829+(J829/2)</f>
        <v>47.85</v>
      </c>
      <c r="M829">
        <f t="shared" ref="M829:M847" si="150">H829-(J829/2)</f>
        <v>46.15</v>
      </c>
      <c r="N829">
        <f t="shared" ref="N829:N847" si="151">L829-M829</f>
        <v>1.7000000000000028</v>
      </c>
      <c r="O829" t="str">
        <f t="shared" si="81"/>
        <v>OH12_2018</v>
      </c>
      <c r="P829" t="str">
        <f t="shared" si="77"/>
        <v>12</v>
      </c>
      <c r="Q829">
        <f t="shared" si="82"/>
        <v>2018</v>
      </c>
    </row>
    <row r="830" spans="1:17" x14ac:dyDescent="0.3">
      <c r="A830" t="s">
        <v>2141</v>
      </c>
      <c r="B830">
        <v>15</v>
      </c>
      <c r="C830" t="s">
        <v>2248</v>
      </c>
      <c r="D830" s="3">
        <v>400</v>
      </c>
      <c r="E830" t="s">
        <v>420</v>
      </c>
      <c r="F830" s="2">
        <v>43391</v>
      </c>
      <c r="G830">
        <v>47</v>
      </c>
      <c r="H830">
        <v>47</v>
      </c>
      <c r="I830" t="s">
        <v>349</v>
      </c>
      <c r="J830">
        <v>1.5</v>
      </c>
      <c r="K830">
        <f>VLOOKUP($I830,Sheet2!$F$4:$G$16,2,FALSE)</f>
        <v>2</v>
      </c>
      <c r="L830">
        <f t="shared" si="149"/>
        <v>47.75</v>
      </c>
      <c r="M830">
        <f t="shared" si="150"/>
        <v>46.25</v>
      </c>
      <c r="N830">
        <f t="shared" si="151"/>
        <v>1.5</v>
      </c>
      <c r="O830" t="str">
        <f t="shared" si="81"/>
        <v>FL15_2018</v>
      </c>
      <c r="P830" t="str">
        <f t="shared" si="77"/>
        <v>15</v>
      </c>
      <c r="Q830">
        <f t="shared" si="82"/>
        <v>2018</v>
      </c>
    </row>
    <row r="831" spans="1:17" x14ac:dyDescent="0.3">
      <c r="A831" t="s">
        <v>2143</v>
      </c>
      <c r="B831">
        <v>45</v>
      </c>
      <c r="C831" t="s">
        <v>2280</v>
      </c>
      <c r="D831" s="3">
        <v>365</v>
      </c>
      <c r="E831" t="s">
        <v>420</v>
      </c>
      <c r="F831" s="2">
        <v>43389</v>
      </c>
      <c r="G831">
        <v>50.2</v>
      </c>
      <c r="H831">
        <v>42</v>
      </c>
      <c r="I831" t="s">
        <v>349</v>
      </c>
      <c r="J831">
        <v>-4.0999999999999996</v>
      </c>
      <c r="K831">
        <f>VLOOKUP($I831,Sheet2!$F$4:$G$16,2,FALSE)</f>
        <v>2</v>
      </c>
      <c r="L831">
        <f t="shared" si="149"/>
        <v>48.150000000000006</v>
      </c>
      <c r="M831">
        <f t="shared" si="150"/>
        <v>44.05</v>
      </c>
      <c r="N831">
        <f t="shared" si="151"/>
        <v>4.1000000000000085</v>
      </c>
      <c r="O831" t="str">
        <f t="shared" si="81"/>
        <v>CA45_2018</v>
      </c>
      <c r="P831" t="str">
        <f t="shared" si="77"/>
        <v>45</v>
      </c>
      <c r="Q831">
        <f t="shared" si="82"/>
        <v>2018</v>
      </c>
    </row>
    <row r="832" spans="1:17" x14ac:dyDescent="0.3">
      <c r="A832" t="s">
        <v>2186</v>
      </c>
      <c r="B832">
        <v>6</v>
      </c>
      <c r="C832" t="s">
        <v>2280</v>
      </c>
      <c r="D832" s="3">
        <v>385</v>
      </c>
      <c r="E832" t="s">
        <v>420</v>
      </c>
      <c r="F832" s="2">
        <v>43389</v>
      </c>
      <c r="G832">
        <v>43</v>
      </c>
      <c r="H832">
        <v>48</v>
      </c>
      <c r="I832" t="s">
        <v>349</v>
      </c>
      <c r="J832">
        <v>-4.0999999999999996</v>
      </c>
      <c r="K832">
        <f>VLOOKUP($I832,Sheet2!$F$4:$G$16,2,FALSE)</f>
        <v>2</v>
      </c>
      <c r="L832">
        <f t="shared" si="149"/>
        <v>40.950000000000003</v>
      </c>
      <c r="M832">
        <f t="shared" si="150"/>
        <v>50.05</v>
      </c>
      <c r="N832">
        <f t="shared" si="151"/>
        <v>-9.0999999999999943</v>
      </c>
      <c r="O832" t="str">
        <f t="shared" si="81"/>
        <v>CO06_2018</v>
      </c>
      <c r="P832" t="str">
        <f t="shared" si="77"/>
        <v>06</v>
      </c>
      <c r="Q832">
        <f t="shared" si="82"/>
        <v>2018</v>
      </c>
    </row>
    <row r="833" spans="1:17" x14ac:dyDescent="0.3">
      <c r="A833" t="s">
        <v>2169</v>
      </c>
      <c r="B833">
        <v>1</v>
      </c>
      <c r="C833" t="s">
        <v>2280</v>
      </c>
      <c r="D833" s="3">
        <v>400</v>
      </c>
      <c r="E833" t="s">
        <v>420</v>
      </c>
      <c r="F833" s="2">
        <v>43389</v>
      </c>
      <c r="G833">
        <v>45</v>
      </c>
      <c r="H833">
        <v>49</v>
      </c>
      <c r="I833" t="s">
        <v>349</v>
      </c>
      <c r="J833">
        <v>-4.0999999999999996</v>
      </c>
      <c r="K833">
        <f>VLOOKUP($I833,Sheet2!$F$4:$G$16,2,FALSE)</f>
        <v>2</v>
      </c>
      <c r="L833">
        <f t="shared" si="149"/>
        <v>42.95</v>
      </c>
      <c r="M833">
        <f t="shared" si="150"/>
        <v>51.05</v>
      </c>
      <c r="N833">
        <f t="shared" si="151"/>
        <v>-8.0999999999999943</v>
      </c>
      <c r="O833" t="str">
        <f t="shared" si="81"/>
        <v>PA01_2018</v>
      </c>
      <c r="P833" t="str">
        <f t="shared" si="77"/>
        <v>01</v>
      </c>
      <c r="Q833">
        <f t="shared" si="82"/>
        <v>2018</v>
      </c>
    </row>
    <row r="834" spans="1:17" x14ac:dyDescent="0.3">
      <c r="A834" t="s">
        <v>2166</v>
      </c>
      <c r="B834">
        <v>10</v>
      </c>
      <c r="C834" t="s">
        <v>2280</v>
      </c>
      <c r="D834" s="3">
        <v>421</v>
      </c>
      <c r="E834" t="s">
        <v>420</v>
      </c>
      <c r="F834" s="2">
        <v>43389</v>
      </c>
      <c r="G834">
        <v>47</v>
      </c>
      <c r="H834">
        <v>47</v>
      </c>
      <c r="I834" t="s">
        <v>349</v>
      </c>
      <c r="J834">
        <v>-4.0999999999999996</v>
      </c>
      <c r="K834">
        <f>VLOOKUP($I834,Sheet2!$F$4:$G$16,2,FALSE)</f>
        <v>2</v>
      </c>
      <c r="L834">
        <f t="shared" si="149"/>
        <v>44.95</v>
      </c>
      <c r="M834">
        <f t="shared" si="150"/>
        <v>49.05</v>
      </c>
      <c r="N834">
        <f t="shared" si="151"/>
        <v>-4.0999999999999943</v>
      </c>
      <c r="O834" t="str">
        <f t="shared" si="81"/>
        <v>VA10_2018</v>
      </c>
      <c r="P834" t="str">
        <f t="shared" si="77"/>
        <v>10</v>
      </c>
      <c r="Q834">
        <f t="shared" si="82"/>
        <v>2018</v>
      </c>
    </row>
    <row r="835" spans="1:17" x14ac:dyDescent="0.3">
      <c r="A835" t="s">
        <v>2166</v>
      </c>
      <c r="B835">
        <v>5</v>
      </c>
      <c r="C835" t="s">
        <v>2280</v>
      </c>
      <c r="D835" s="3">
        <v>406</v>
      </c>
      <c r="E835" t="s">
        <v>420</v>
      </c>
      <c r="F835" s="2">
        <v>43389</v>
      </c>
      <c r="G835">
        <v>48</v>
      </c>
      <c r="H835">
        <v>43</v>
      </c>
      <c r="I835" t="s">
        <v>349</v>
      </c>
      <c r="J835">
        <v>-4.0999999999999996</v>
      </c>
      <c r="K835">
        <f>VLOOKUP($I835,Sheet2!$F$4:$G$16,2,FALSE)</f>
        <v>2</v>
      </c>
      <c r="L835">
        <f t="shared" si="149"/>
        <v>45.95</v>
      </c>
      <c r="M835">
        <f t="shared" si="150"/>
        <v>45.05</v>
      </c>
      <c r="N835">
        <f t="shared" si="151"/>
        <v>0.90000000000000568</v>
      </c>
      <c r="O835" t="str">
        <f t="shared" si="81"/>
        <v>VA05_2018</v>
      </c>
      <c r="P835" t="str">
        <f t="shared" si="77"/>
        <v>05</v>
      </c>
      <c r="Q835">
        <f t="shared" si="82"/>
        <v>2018</v>
      </c>
    </row>
    <row r="836" spans="1:17" x14ac:dyDescent="0.3">
      <c r="A836" t="s">
        <v>2188</v>
      </c>
      <c r="B836">
        <v>2</v>
      </c>
      <c r="C836" t="s">
        <v>2280</v>
      </c>
      <c r="D836" s="3">
        <v>435</v>
      </c>
      <c r="E836" t="s">
        <v>420</v>
      </c>
      <c r="F836" s="2">
        <v>43389</v>
      </c>
      <c r="G836">
        <v>49</v>
      </c>
      <c r="H836">
        <v>40</v>
      </c>
      <c r="I836" t="s">
        <v>349</v>
      </c>
      <c r="J836">
        <v>-4.0999999999999996</v>
      </c>
      <c r="K836">
        <f>VLOOKUP($I836,Sheet2!$F$4:$G$16,2,FALSE)</f>
        <v>2</v>
      </c>
      <c r="L836">
        <f t="shared" si="149"/>
        <v>46.95</v>
      </c>
      <c r="M836">
        <f t="shared" si="150"/>
        <v>42.05</v>
      </c>
      <c r="N836">
        <f t="shared" si="151"/>
        <v>4.9000000000000057</v>
      </c>
      <c r="O836" t="str">
        <f t="shared" si="81"/>
        <v>TX02_2018</v>
      </c>
      <c r="P836" t="str">
        <f t="shared" si="77"/>
        <v>02</v>
      </c>
      <c r="Q836">
        <f t="shared" si="82"/>
        <v>2018</v>
      </c>
    </row>
    <row r="837" spans="1:17" x14ac:dyDescent="0.3">
      <c r="A837" t="s">
        <v>2189</v>
      </c>
      <c r="B837">
        <v>16</v>
      </c>
      <c r="C837" t="s">
        <v>2280</v>
      </c>
      <c r="D837" s="3">
        <v>424</v>
      </c>
      <c r="E837" t="s">
        <v>420</v>
      </c>
      <c r="F837" s="2">
        <v>43389</v>
      </c>
      <c r="G837">
        <v>48</v>
      </c>
      <c r="H837">
        <v>39</v>
      </c>
      <c r="I837" t="s">
        <v>349</v>
      </c>
      <c r="J837">
        <v>-4.0999999999999996</v>
      </c>
      <c r="K837">
        <f>VLOOKUP($I837,Sheet2!$F$4:$G$16,2,FALSE)</f>
        <v>2</v>
      </c>
      <c r="L837">
        <f t="shared" si="149"/>
        <v>45.95</v>
      </c>
      <c r="M837">
        <f t="shared" si="150"/>
        <v>41.05</v>
      </c>
      <c r="N837">
        <f t="shared" si="151"/>
        <v>4.9000000000000057</v>
      </c>
      <c r="O837" t="str">
        <f t="shared" si="81"/>
        <v>OH16_2018</v>
      </c>
      <c r="P837" t="str">
        <f t="shared" si="77"/>
        <v>16</v>
      </c>
      <c r="Q837">
        <f t="shared" si="82"/>
        <v>2018</v>
      </c>
    </row>
    <row r="838" spans="1:17" x14ac:dyDescent="0.3">
      <c r="A838" t="s">
        <v>2134</v>
      </c>
      <c r="B838">
        <v>21</v>
      </c>
      <c r="C838" t="s">
        <v>2280</v>
      </c>
      <c r="D838" s="3">
        <v>491</v>
      </c>
      <c r="E838" t="s">
        <v>420</v>
      </c>
      <c r="F838" s="2">
        <v>43389</v>
      </c>
      <c r="G838">
        <v>50</v>
      </c>
      <c r="H838">
        <v>40</v>
      </c>
      <c r="I838" t="s">
        <v>349</v>
      </c>
      <c r="J838">
        <v>-4.0999999999999996</v>
      </c>
      <c r="K838">
        <f>VLOOKUP($I838,Sheet2!$F$4:$G$16,2,FALSE)</f>
        <v>2</v>
      </c>
      <c r="L838">
        <f t="shared" si="149"/>
        <v>47.95</v>
      </c>
      <c r="M838">
        <f t="shared" si="150"/>
        <v>42.05</v>
      </c>
      <c r="N838">
        <f t="shared" si="151"/>
        <v>5.9000000000000057</v>
      </c>
      <c r="O838" t="str">
        <f t="shared" si="81"/>
        <v>NY21_2018</v>
      </c>
      <c r="P838" t="str">
        <f t="shared" si="77"/>
        <v>21</v>
      </c>
      <c r="Q838">
        <f t="shared" si="82"/>
        <v>2018</v>
      </c>
    </row>
    <row r="839" spans="1:17" x14ac:dyDescent="0.3">
      <c r="A839" t="s">
        <v>2191</v>
      </c>
      <c r="B839">
        <v>1</v>
      </c>
      <c r="C839" t="s">
        <v>2237</v>
      </c>
      <c r="D839" s="3">
        <v>400</v>
      </c>
      <c r="E839" t="s">
        <v>420</v>
      </c>
      <c r="F839" s="2">
        <v>43351</v>
      </c>
      <c r="G839">
        <v>45</v>
      </c>
      <c r="H839">
        <v>45</v>
      </c>
      <c r="I839" t="s">
        <v>349</v>
      </c>
      <c r="J839">
        <v>1.6</v>
      </c>
      <c r="K839">
        <f>VLOOKUP($I839,Sheet2!$F$4:$G$16,2,FALSE)</f>
        <v>2</v>
      </c>
      <c r="L839">
        <f t="shared" si="149"/>
        <v>45.8</v>
      </c>
      <c r="M839">
        <f t="shared" si="150"/>
        <v>44.2</v>
      </c>
      <c r="N839">
        <f t="shared" si="151"/>
        <v>1.5999999999999943</v>
      </c>
      <c r="O839" t="str">
        <f t="shared" si="81"/>
        <v>WI01_2018</v>
      </c>
      <c r="P839" t="str">
        <f t="shared" si="77"/>
        <v>01</v>
      </c>
      <c r="Q839">
        <f t="shared" si="82"/>
        <v>2018</v>
      </c>
    </row>
    <row r="840" spans="1:17" x14ac:dyDescent="0.3">
      <c r="A840" t="s">
        <v>2141</v>
      </c>
      <c r="B840">
        <v>26</v>
      </c>
      <c r="C840" t="s">
        <v>364</v>
      </c>
      <c r="D840" s="3">
        <v>499</v>
      </c>
      <c r="E840" t="s">
        <v>420</v>
      </c>
      <c r="F840" s="2">
        <v>43397</v>
      </c>
      <c r="G840">
        <v>44</v>
      </c>
      <c r="H840">
        <v>45</v>
      </c>
      <c r="I840" t="str">
        <f>IFERROR(VLOOKUP($C840,Sheet2!$A$2:$C$397,2,FALSE),"C")</f>
        <v>A</v>
      </c>
      <c r="J840">
        <f>IFERROR(VLOOKUP($C840,Sheet2!$A$2:$C$397,3,FALSE),0)</f>
        <v>0.4</v>
      </c>
      <c r="K840">
        <f>VLOOKUP($I840,Sheet2!$F$4:$G$16,2,FALSE)</f>
        <v>4</v>
      </c>
      <c r="L840">
        <f t="shared" si="149"/>
        <v>44.2</v>
      </c>
      <c r="M840">
        <f t="shared" si="150"/>
        <v>44.8</v>
      </c>
      <c r="N840">
        <f t="shared" si="151"/>
        <v>-0.59999999999999432</v>
      </c>
      <c r="O840" t="str">
        <f t="shared" si="81"/>
        <v>FL26_2018</v>
      </c>
      <c r="P840" t="str">
        <f t="shared" si="77"/>
        <v>26</v>
      </c>
      <c r="Q840">
        <f t="shared" si="82"/>
        <v>2018</v>
      </c>
    </row>
    <row r="841" spans="1:17" x14ac:dyDescent="0.3">
      <c r="A841" t="s">
        <v>2143</v>
      </c>
      <c r="B841">
        <v>39</v>
      </c>
      <c r="C841" t="s">
        <v>364</v>
      </c>
      <c r="D841" s="3">
        <v>496</v>
      </c>
      <c r="E841" t="s">
        <v>420</v>
      </c>
      <c r="F841" s="2">
        <v>43396</v>
      </c>
      <c r="G841">
        <v>46</v>
      </c>
      <c r="H841">
        <v>47</v>
      </c>
      <c r="I841" t="str">
        <f>IFERROR(VLOOKUP($C841,Sheet2!$A$2:$C$397,2,FALSE),"C")</f>
        <v>A</v>
      </c>
      <c r="J841">
        <f>IFERROR(VLOOKUP($C841,Sheet2!$A$2:$C$397,3,FALSE),0)</f>
        <v>0.4</v>
      </c>
      <c r="K841">
        <f>VLOOKUP($I841,Sheet2!$F$4:$G$16,2,FALSE)</f>
        <v>4</v>
      </c>
      <c r="L841">
        <f t="shared" si="149"/>
        <v>46.2</v>
      </c>
      <c r="M841">
        <f t="shared" si="150"/>
        <v>46.8</v>
      </c>
      <c r="N841">
        <f t="shared" si="151"/>
        <v>-0.59999999999999432</v>
      </c>
      <c r="O841" t="str">
        <f t="shared" si="81"/>
        <v>CA39_2018</v>
      </c>
      <c r="P841" t="str">
        <f t="shared" si="77"/>
        <v>39</v>
      </c>
      <c r="Q841">
        <f t="shared" si="82"/>
        <v>2018</v>
      </c>
    </row>
    <row r="842" spans="1:17" x14ac:dyDescent="0.3">
      <c r="A842" t="s">
        <v>2189</v>
      </c>
      <c r="B842">
        <v>1</v>
      </c>
      <c r="C842" t="s">
        <v>364</v>
      </c>
      <c r="D842" s="3">
        <v>492</v>
      </c>
      <c r="E842" t="s">
        <v>420</v>
      </c>
      <c r="F842" s="2">
        <v>43397</v>
      </c>
      <c r="G842">
        <v>50</v>
      </c>
      <c r="H842">
        <v>41</v>
      </c>
      <c r="I842" t="str">
        <f>IFERROR(VLOOKUP($C842,Sheet2!$A$2:$C$397,2,FALSE),"C")</f>
        <v>A</v>
      </c>
      <c r="J842">
        <f>IFERROR(VLOOKUP($C842,Sheet2!$A$2:$C$397,3,FALSE),0)</f>
        <v>0.4</v>
      </c>
      <c r="K842">
        <f>VLOOKUP($I842,Sheet2!$F$4:$G$16,2,FALSE)</f>
        <v>4</v>
      </c>
      <c r="L842">
        <f t="shared" si="149"/>
        <v>50.2</v>
      </c>
      <c r="M842">
        <f t="shared" si="150"/>
        <v>40.799999999999997</v>
      </c>
      <c r="N842">
        <f t="shared" si="151"/>
        <v>9.4000000000000057</v>
      </c>
      <c r="O842" t="str">
        <f t="shared" si="81"/>
        <v>OH01_2018</v>
      </c>
      <c r="P842" t="str">
        <f t="shared" si="77"/>
        <v>01</v>
      </c>
      <c r="Q842">
        <f t="shared" si="82"/>
        <v>2018</v>
      </c>
    </row>
    <row r="843" spans="1:17" x14ac:dyDescent="0.3">
      <c r="A843" t="s">
        <v>2143</v>
      </c>
      <c r="B843">
        <v>49</v>
      </c>
      <c r="C843" t="s">
        <v>364</v>
      </c>
      <c r="D843" s="3">
        <v>500</v>
      </c>
      <c r="E843" t="s">
        <v>420</v>
      </c>
      <c r="F843" s="2">
        <v>43397</v>
      </c>
      <c r="G843">
        <v>39</v>
      </c>
      <c r="H843">
        <v>53</v>
      </c>
      <c r="I843" t="str">
        <f>IFERROR(VLOOKUP($C843,Sheet2!$A$2:$C$397,2,FALSE),"C")</f>
        <v>A</v>
      </c>
      <c r="J843">
        <f>IFERROR(VLOOKUP($C843,Sheet2!$A$2:$C$397,3,FALSE),0)</f>
        <v>0.4</v>
      </c>
      <c r="K843">
        <f>VLOOKUP($I843,Sheet2!$F$4:$G$16,2,FALSE)</f>
        <v>4</v>
      </c>
      <c r="L843">
        <f t="shared" si="149"/>
        <v>39.200000000000003</v>
      </c>
      <c r="M843">
        <f t="shared" si="150"/>
        <v>52.8</v>
      </c>
      <c r="N843">
        <f t="shared" si="151"/>
        <v>-13.599999999999994</v>
      </c>
      <c r="O843" t="str">
        <f t="shared" si="81"/>
        <v>CA49_2018</v>
      </c>
      <c r="P843" t="str">
        <f t="shared" si="77"/>
        <v>49</v>
      </c>
      <c r="Q843">
        <f t="shared" si="82"/>
        <v>2018</v>
      </c>
    </row>
    <row r="844" spans="1:17" x14ac:dyDescent="0.3">
      <c r="A844" t="s">
        <v>2144</v>
      </c>
      <c r="B844">
        <v>2</v>
      </c>
      <c r="C844" t="s">
        <v>399</v>
      </c>
      <c r="D844" s="3">
        <v>597</v>
      </c>
      <c r="E844" t="s">
        <v>420</v>
      </c>
      <c r="F844" s="2">
        <v>43396</v>
      </c>
      <c r="G844">
        <v>38</v>
      </c>
      <c r="H844">
        <v>55</v>
      </c>
      <c r="I844" t="str">
        <f>IFERROR(VLOOKUP($C844,Sheet2!$A$2:$C$397,2,FALSE),"C")</f>
        <v>B+</v>
      </c>
      <c r="J844">
        <f>IFERROR(VLOOKUP($C844,Sheet2!$A$2:$C$397,3,FALSE),0)</f>
        <v>-1</v>
      </c>
      <c r="K844">
        <f>VLOOKUP($I844,Sheet2!$F$4:$G$16,2,FALSE)</f>
        <v>3.3</v>
      </c>
      <c r="L844">
        <f t="shared" si="149"/>
        <v>37.5</v>
      </c>
      <c r="M844">
        <f t="shared" si="150"/>
        <v>55.5</v>
      </c>
      <c r="N844">
        <f t="shared" si="151"/>
        <v>-18</v>
      </c>
      <c r="O844" t="str">
        <f t="shared" si="81"/>
        <v>NJ02_2018</v>
      </c>
      <c r="P844" t="str">
        <f t="shared" si="77"/>
        <v>02</v>
      </c>
      <c r="Q844">
        <f t="shared" si="82"/>
        <v>2018</v>
      </c>
    </row>
    <row r="845" spans="1:17" x14ac:dyDescent="0.3">
      <c r="A845" t="s">
        <v>2144</v>
      </c>
      <c r="B845">
        <v>3</v>
      </c>
      <c r="C845" t="s">
        <v>354</v>
      </c>
      <c r="D845" s="3">
        <v>363</v>
      </c>
      <c r="E845" t="s">
        <v>420</v>
      </c>
      <c r="F845" s="2">
        <v>43395</v>
      </c>
      <c r="G845">
        <v>46</v>
      </c>
      <c r="H845">
        <v>49</v>
      </c>
      <c r="I845" t="str">
        <f>IFERROR(VLOOKUP($C845,Sheet2!$A$2:$C$397,2,FALSE),"C")</f>
        <v>A+</v>
      </c>
      <c r="J845">
        <f>IFERROR(VLOOKUP($C845,Sheet2!$A$2:$C$397,3,FALSE),0)</f>
        <v>0.2</v>
      </c>
      <c r="K845">
        <f>VLOOKUP($I845,Sheet2!$F$4:$G$16,2,FALSE)</f>
        <v>4</v>
      </c>
      <c r="L845">
        <f t="shared" si="149"/>
        <v>46.1</v>
      </c>
      <c r="M845">
        <f t="shared" si="150"/>
        <v>48.9</v>
      </c>
      <c r="N845">
        <f t="shared" si="151"/>
        <v>-2.7999999999999972</v>
      </c>
      <c r="O845" t="str">
        <f t="shared" si="81"/>
        <v>NJ03_2018</v>
      </c>
      <c r="P845" t="str">
        <f t="shared" si="77"/>
        <v>03</v>
      </c>
      <c r="Q845">
        <f t="shared" si="82"/>
        <v>2018</v>
      </c>
    </row>
    <row r="846" spans="1:17" x14ac:dyDescent="0.3">
      <c r="A846" t="s">
        <v>2281</v>
      </c>
      <c r="B846">
        <v>1</v>
      </c>
      <c r="C846" t="s">
        <v>382</v>
      </c>
      <c r="D846" s="3">
        <v>500</v>
      </c>
      <c r="E846" t="s">
        <v>420</v>
      </c>
      <c r="F846" s="2">
        <v>43395</v>
      </c>
      <c r="G846">
        <v>54</v>
      </c>
      <c r="H846">
        <v>31</v>
      </c>
      <c r="I846" t="str">
        <f>IFERROR(VLOOKUP($C846,Sheet2!$A$2:$C$397,2,FALSE),"C")</f>
        <v>B+</v>
      </c>
      <c r="J846">
        <f>IFERROR(VLOOKUP($C846,Sheet2!$A$2:$C$397,3,FALSE),0)</f>
        <v>-0.72027989999999997</v>
      </c>
      <c r="K846">
        <f>VLOOKUP($I846,Sheet2!$F$4:$G$16,2,FALSE)</f>
        <v>3.3</v>
      </c>
      <c r="L846">
        <f t="shared" si="149"/>
        <v>53.639860050000003</v>
      </c>
      <c r="M846">
        <f t="shared" si="150"/>
        <v>31.360139950000001</v>
      </c>
      <c r="N846">
        <f t="shared" si="151"/>
        <v>22.279720100000002</v>
      </c>
      <c r="O846" t="str">
        <f t="shared" si="81"/>
        <v>SD01_2018</v>
      </c>
      <c r="P846" t="str">
        <f t="shared" si="77"/>
        <v>01</v>
      </c>
      <c r="Q846">
        <f t="shared" si="82"/>
        <v>2018</v>
      </c>
    </row>
    <row r="847" spans="1:17" x14ac:dyDescent="0.3">
      <c r="A847" t="s">
        <v>2166</v>
      </c>
      <c r="B847">
        <v>10</v>
      </c>
      <c r="C847" t="s">
        <v>13</v>
      </c>
      <c r="D847" s="3">
        <v>430</v>
      </c>
      <c r="E847" t="s">
        <v>420</v>
      </c>
      <c r="F847" s="2">
        <v>43394</v>
      </c>
      <c r="G847">
        <v>43</v>
      </c>
      <c r="H847">
        <v>56</v>
      </c>
      <c r="I847" t="str">
        <f>IFERROR(VLOOKUP($C847,Sheet2!$A$2:$C$397,2,FALSE),"C")</f>
        <v>A+</v>
      </c>
      <c r="J847">
        <f>IFERROR(VLOOKUP($C847,Sheet2!$A$2:$C$397,3,FALSE),0)</f>
        <v>0.61341175999999997</v>
      </c>
      <c r="K847">
        <f>VLOOKUP($I847,Sheet2!$F$4:$G$16,2,FALSE)</f>
        <v>4</v>
      </c>
      <c r="L847">
        <f t="shared" si="149"/>
        <v>43.306705880000003</v>
      </c>
      <c r="M847">
        <f t="shared" si="150"/>
        <v>55.693294119999997</v>
      </c>
      <c r="N847">
        <f t="shared" si="151"/>
        <v>-12.386588239999995</v>
      </c>
      <c r="O847" t="str">
        <f t="shared" si="81"/>
        <v>VA10_2018</v>
      </c>
      <c r="P847" t="str">
        <f t="shared" si="77"/>
        <v>10</v>
      </c>
      <c r="Q847">
        <f t="shared" si="82"/>
        <v>2018</v>
      </c>
    </row>
    <row r="848" spans="1:17" x14ac:dyDescent="0.3">
      <c r="A848" t="s">
        <v>2131</v>
      </c>
      <c r="B848">
        <v>6</v>
      </c>
      <c r="C848" t="s">
        <v>2251</v>
      </c>
      <c r="D848" s="3">
        <v>400</v>
      </c>
      <c r="E848" t="s">
        <v>420</v>
      </c>
      <c r="F848" s="2">
        <v>43395</v>
      </c>
      <c r="G848">
        <v>48</v>
      </c>
      <c r="H848">
        <v>47</v>
      </c>
      <c r="I848" t="s">
        <v>349</v>
      </c>
      <c r="J848">
        <v>3.5</v>
      </c>
      <c r="K848">
        <f>VLOOKUP($I848,Sheet2!$F$4:$G$16,2,FALSE)</f>
        <v>2</v>
      </c>
      <c r="L848">
        <f t="shared" ref="L848" si="152">G848+(J848/2)</f>
        <v>49.75</v>
      </c>
      <c r="M848">
        <f t="shared" ref="M848" si="153">H848-(J848/2)</f>
        <v>45.25</v>
      </c>
      <c r="N848">
        <f t="shared" ref="N848" si="154">L848-M848</f>
        <v>4.5</v>
      </c>
      <c r="O848" t="str">
        <f t="shared" si="81"/>
        <v>GA06_2018</v>
      </c>
      <c r="P848" t="str">
        <f t="shared" si="77"/>
        <v>06</v>
      </c>
      <c r="Q848">
        <f t="shared" si="82"/>
        <v>2018</v>
      </c>
    </row>
    <row r="849" spans="1:17" x14ac:dyDescent="0.3">
      <c r="A849" t="s">
        <v>2170</v>
      </c>
      <c r="B849">
        <v>2</v>
      </c>
      <c r="C849" t="s">
        <v>2282</v>
      </c>
      <c r="D849" s="3">
        <v>400</v>
      </c>
      <c r="E849" t="s">
        <v>420</v>
      </c>
      <c r="F849" s="2">
        <v>43385</v>
      </c>
      <c r="G849">
        <v>49</v>
      </c>
      <c r="H849">
        <v>40</v>
      </c>
      <c r="I849" t="s">
        <v>349</v>
      </c>
      <c r="J849">
        <v>3.7</v>
      </c>
      <c r="K849">
        <f>VLOOKUP($I849,Sheet2!$F$4:$G$16,2,FALSE)</f>
        <v>2</v>
      </c>
      <c r="L849">
        <f t="shared" ref="L849:L853" si="155">G849+(J849/2)</f>
        <v>50.85</v>
      </c>
      <c r="M849">
        <f t="shared" ref="M849:M853" si="156">H849-(J849/2)</f>
        <v>38.15</v>
      </c>
      <c r="N849">
        <f t="shared" ref="N849:N853" si="157">L849-M849</f>
        <v>12.700000000000003</v>
      </c>
      <c r="O849" t="str">
        <f t="shared" si="81"/>
        <v>OR02_2018</v>
      </c>
      <c r="P849" t="str">
        <f t="shared" si="77"/>
        <v>02</v>
      </c>
      <c r="Q849">
        <f t="shared" si="82"/>
        <v>2018</v>
      </c>
    </row>
    <row r="850" spans="1:17" x14ac:dyDescent="0.3">
      <c r="A850" t="s">
        <v>2143</v>
      </c>
      <c r="B850">
        <v>10</v>
      </c>
      <c r="C850" t="s">
        <v>364</v>
      </c>
      <c r="D850" s="3">
        <v>501</v>
      </c>
      <c r="E850" t="s">
        <v>420</v>
      </c>
      <c r="F850" s="2">
        <v>43398</v>
      </c>
      <c r="G850">
        <v>45</v>
      </c>
      <c r="H850">
        <v>47</v>
      </c>
      <c r="I850" t="str">
        <f>IFERROR(VLOOKUP($C850,Sheet2!$A$2:$C$397,2,FALSE),"C")</f>
        <v>A</v>
      </c>
      <c r="J850">
        <f>IFERROR(VLOOKUP($C850,Sheet2!$A$2:$C$397,3,FALSE),0)</f>
        <v>0.4</v>
      </c>
      <c r="K850">
        <f>VLOOKUP($I850,Sheet2!$F$4:$G$16,2,FALSE)</f>
        <v>4</v>
      </c>
      <c r="L850">
        <f t="shared" si="155"/>
        <v>45.2</v>
      </c>
      <c r="M850">
        <f t="shared" si="156"/>
        <v>46.8</v>
      </c>
      <c r="N850">
        <f t="shared" si="157"/>
        <v>-1.5999999999999943</v>
      </c>
      <c r="O850" t="str">
        <f t="shared" si="81"/>
        <v>CA10_2018</v>
      </c>
      <c r="P850" t="str">
        <f t="shared" si="77"/>
        <v>10</v>
      </c>
      <c r="Q850">
        <f t="shared" si="82"/>
        <v>2018</v>
      </c>
    </row>
    <row r="851" spans="1:17" x14ac:dyDescent="0.3">
      <c r="A851" t="s">
        <v>2188</v>
      </c>
      <c r="B851">
        <v>7</v>
      </c>
      <c r="C851" t="s">
        <v>364</v>
      </c>
      <c r="D851" s="3">
        <v>499</v>
      </c>
      <c r="E851" t="s">
        <v>420</v>
      </c>
      <c r="F851" s="2">
        <v>43398</v>
      </c>
      <c r="G851">
        <v>46</v>
      </c>
      <c r="H851">
        <v>45</v>
      </c>
      <c r="I851" t="str">
        <f>IFERROR(VLOOKUP($C851,Sheet2!$A$2:$C$397,2,FALSE),"C")</f>
        <v>A</v>
      </c>
      <c r="J851">
        <f>IFERROR(VLOOKUP($C851,Sheet2!$A$2:$C$397,3,FALSE),0)</f>
        <v>0.4</v>
      </c>
      <c r="K851">
        <f>VLOOKUP($I851,Sheet2!$F$4:$G$16,2,FALSE)</f>
        <v>4</v>
      </c>
      <c r="L851">
        <f t="shared" si="155"/>
        <v>46.2</v>
      </c>
      <c r="M851">
        <f t="shared" si="156"/>
        <v>44.8</v>
      </c>
      <c r="N851">
        <f t="shared" si="157"/>
        <v>1.4000000000000057</v>
      </c>
      <c r="O851" t="str">
        <f t="shared" si="81"/>
        <v>TX07_2018</v>
      </c>
      <c r="P851" t="str">
        <f t="shared" si="77"/>
        <v>07</v>
      </c>
      <c r="Q851">
        <f t="shared" si="82"/>
        <v>2018</v>
      </c>
    </row>
    <row r="852" spans="1:17" x14ac:dyDescent="0.3">
      <c r="A852" t="s">
        <v>2132</v>
      </c>
      <c r="B852">
        <v>13</v>
      </c>
      <c r="C852" t="s">
        <v>364</v>
      </c>
      <c r="D852" s="3">
        <v>501</v>
      </c>
      <c r="E852" t="s">
        <v>420</v>
      </c>
      <c r="F852" s="2">
        <v>43398</v>
      </c>
      <c r="G852">
        <v>46</v>
      </c>
      <c r="H852">
        <v>41</v>
      </c>
      <c r="I852" t="str">
        <f>IFERROR(VLOOKUP($C852,Sheet2!$A$2:$C$397,2,FALSE),"C")</f>
        <v>A</v>
      </c>
      <c r="J852">
        <f>IFERROR(VLOOKUP($C852,Sheet2!$A$2:$C$397,3,FALSE),0)</f>
        <v>0.4</v>
      </c>
      <c r="K852">
        <f>VLOOKUP($I852,Sheet2!$F$4:$G$16,2,FALSE)</f>
        <v>4</v>
      </c>
      <c r="L852">
        <f t="shared" si="155"/>
        <v>46.2</v>
      </c>
      <c r="M852">
        <f t="shared" si="156"/>
        <v>40.799999999999997</v>
      </c>
      <c r="N852">
        <f t="shared" si="157"/>
        <v>5.4000000000000057</v>
      </c>
      <c r="O852" t="str">
        <f t="shared" si="81"/>
        <v>IL13_2018</v>
      </c>
      <c r="P852" t="str">
        <f t="shared" si="77"/>
        <v>13</v>
      </c>
      <c r="Q852">
        <f t="shared" si="82"/>
        <v>2018</v>
      </c>
    </row>
    <row r="853" spans="1:17" x14ac:dyDescent="0.3">
      <c r="A853" t="s">
        <v>2144</v>
      </c>
      <c r="B853">
        <v>3</v>
      </c>
      <c r="C853" t="s">
        <v>364</v>
      </c>
      <c r="D853" s="3">
        <v>508</v>
      </c>
      <c r="E853" t="s">
        <v>420</v>
      </c>
      <c r="F853" s="2">
        <v>43398</v>
      </c>
      <c r="G853">
        <v>45</v>
      </c>
      <c r="H853">
        <v>44</v>
      </c>
      <c r="I853" t="str">
        <f>IFERROR(VLOOKUP($C853,Sheet2!$A$2:$C$397,2,FALSE),"C")</f>
        <v>A</v>
      </c>
      <c r="J853">
        <f>IFERROR(VLOOKUP($C853,Sheet2!$A$2:$C$397,3,FALSE),0)</f>
        <v>0.4</v>
      </c>
      <c r="K853">
        <f>VLOOKUP($I853,Sheet2!$F$4:$G$16,2,FALSE)</f>
        <v>4</v>
      </c>
      <c r="L853">
        <f t="shared" si="155"/>
        <v>45.2</v>
      </c>
      <c r="M853">
        <f t="shared" si="156"/>
        <v>43.8</v>
      </c>
      <c r="N853">
        <f t="shared" si="157"/>
        <v>1.4000000000000057</v>
      </c>
      <c r="O853" t="str">
        <f t="shared" si="81"/>
        <v>NJ03_2018</v>
      </c>
      <c r="P853" t="str">
        <f t="shared" si="77"/>
        <v>03</v>
      </c>
      <c r="Q853">
        <f t="shared" si="82"/>
        <v>2018</v>
      </c>
    </row>
    <row r="854" spans="1:17" x14ac:dyDescent="0.3">
      <c r="A854" t="s">
        <v>2146</v>
      </c>
      <c r="B854">
        <v>1</v>
      </c>
      <c r="C854" t="s">
        <v>2213</v>
      </c>
      <c r="D854" s="3">
        <v>553</v>
      </c>
      <c r="E854" t="s">
        <v>420</v>
      </c>
      <c r="F854" s="2">
        <v>43391</v>
      </c>
      <c r="G854">
        <v>45</v>
      </c>
      <c r="H854">
        <v>46</v>
      </c>
      <c r="I854" t="str">
        <f>IFERROR(VLOOKUP($C854,Sheet2!$A$2:$C$397,2,FALSE),"C")</f>
        <v>C</v>
      </c>
      <c r="J854">
        <v>4.4000000000000004</v>
      </c>
      <c r="K854">
        <f>VLOOKUP($I854,Sheet2!$F$4:$G$16,2,FALSE)</f>
        <v>2</v>
      </c>
      <c r="L854">
        <f t="shared" ref="L854:L859" si="158">G854+(J854/2)</f>
        <v>47.2</v>
      </c>
      <c r="M854">
        <f t="shared" ref="M854:M859" si="159">H854-(J854/2)</f>
        <v>43.8</v>
      </c>
      <c r="N854">
        <f t="shared" ref="N854:N859" si="160">L854-M854</f>
        <v>3.4000000000000057</v>
      </c>
      <c r="O854" t="str">
        <f t="shared" si="81"/>
        <v>MT01_2018</v>
      </c>
      <c r="P854" t="str">
        <f t="shared" si="77"/>
        <v>01</v>
      </c>
      <c r="Q854">
        <f t="shared" si="82"/>
        <v>2018</v>
      </c>
    </row>
    <row r="855" spans="1:17" x14ac:dyDescent="0.3">
      <c r="A855" t="s">
        <v>2136</v>
      </c>
      <c r="B855">
        <v>3</v>
      </c>
      <c r="C855" t="s">
        <v>364</v>
      </c>
      <c r="D855" s="3">
        <v>504</v>
      </c>
      <c r="E855" t="s">
        <v>420</v>
      </c>
      <c r="F855" s="2">
        <v>43399</v>
      </c>
      <c r="G855">
        <v>41</v>
      </c>
      <c r="H855">
        <v>43</v>
      </c>
      <c r="I855" t="str">
        <f>IFERROR(VLOOKUP($C855,Sheet2!$A$2:$C$397,2,FALSE),"C")</f>
        <v>A</v>
      </c>
      <c r="J855">
        <f>IFERROR(VLOOKUP($C855,Sheet2!$A$2:$C$397,3,FALSE),0)</f>
        <v>0.4</v>
      </c>
      <c r="K855">
        <f>VLOOKUP($I855,Sheet2!$F$4:$G$16,2,FALSE)</f>
        <v>4</v>
      </c>
      <c r="L855">
        <f t="shared" si="158"/>
        <v>41.2</v>
      </c>
      <c r="M855">
        <f t="shared" si="159"/>
        <v>42.8</v>
      </c>
      <c r="N855">
        <f t="shared" si="160"/>
        <v>-1.5999999999999943</v>
      </c>
      <c r="O855" t="str">
        <f t="shared" si="81"/>
        <v>IA03_2018</v>
      </c>
      <c r="P855" t="str">
        <f t="shared" si="77"/>
        <v>03</v>
      </c>
      <c r="Q855">
        <f t="shared" si="82"/>
        <v>2018</v>
      </c>
    </row>
    <row r="856" spans="1:17" x14ac:dyDescent="0.3">
      <c r="A856" t="s">
        <v>2134</v>
      </c>
      <c r="B856">
        <v>11</v>
      </c>
      <c r="C856" t="s">
        <v>364</v>
      </c>
      <c r="D856" s="3">
        <v>495</v>
      </c>
      <c r="E856" t="s">
        <v>420</v>
      </c>
      <c r="F856" s="2">
        <v>43399</v>
      </c>
      <c r="G856">
        <v>44</v>
      </c>
      <c r="H856">
        <v>40</v>
      </c>
      <c r="I856" t="str">
        <f>IFERROR(VLOOKUP($C856,Sheet2!$A$2:$C$397,2,FALSE),"C")</f>
        <v>A</v>
      </c>
      <c r="J856">
        <f>IFERROR(VLOOKUP($C856,Sheet2!$A$2:$C$397,3,FALSE),0)</f>
        <v>0.4</v>
      </c>
      <c r="K856">
        <f>VLOOKUP($I856,Sheet2!$F$4:$G$16,2,FALSE)</f>
        <v>4</v>
      </c>
      <c r="L856">
        <f t="shared" si="158"/>
        <v>44.2</v>
      </c>
      <c r="M856">
        <f t="shared" si="159"/>
        <v>39.799999999999997</v>
      </c>
      <c r="N856">
        <f t="shared" si="160"/>
        <v>4.4000000000000057</v>
      </c>
      <c r="O856" t="str">
        <f t="shared" si="81"/>
        <v>NY11_2018</v>
      </c>
      <c r="P856" t="str">
        <f t="shared" si="77"/>
        <v>11</v>
      </c>
      <c r="Q856">
        <f t="shared" si="82"/>
        <v>2018</v>
      </c>
    </row>
    <row r="857" spans="1:17" x14ac:dyDescent="0.3">
      <c r="A857" t="s">
        <v>2150</v>
      </c>
      <c r="B857">
        <v>4</v>
      </c>
      <c r="C857" t="s">
        <v>364</v>
      </c>
      <c r="D857" s="3">
        <v>526</v>
      </c>
      <c r="E857" t="s">
        <v>420</v>
      </c>
      <c r="F857" s="2">
        <v>43399</v>
      </c>
      <c r="G857">
        <v>45</v>
      </c>
      <c r="H857">
        <v>45</v>
      </c>
      <c r="I857" t="str">
        <f>IFERROR(VLOOKUP($C857,Sheet2!$A$2:$C$397,2,FALSE),"C")</f>
        <v>A</v>
      </c>
      <c r="J857">
        <f>IFERROR(VLOOKUP($C857,Sheet2!$A$2:$C$397,3,FALSE),0)</f>
        <v>0.4</v>
      </c>
      <c r="K857">
        <f>VLOOKUP($I857,Sheet2!$F$4:$G$16,2,FALSE)</f>
        <v>4</v>
      </c>
      <c r="L857">
        <f t="shared" si="158"/>
        <v>45.2</v>
      </c>
      <c r="M857">
        <f t="shared" si="159"/>
        <v>44.8</v>
      </c>
      <c r="N857">
        <f t="shared" si="160"/>
        <v>0.40000000000000568</v>
      </c>
      <c r="O857" t="str">
        <f t="shared" si="81"/>
        <v>UT04_2018</v>
      </c>
      <c r="P857" t="str">
        <f t="shared" si="77"/>
        <v>04</v>
      </c>
      <c r="Q857">
        <f t="shared" si="82"/>
        <v>2018</v>
      </c>
    </row>
    <row r="858" spans="1:17" x14ac:dyDescent="0.3">
      <c r="A858" t="s">
        <v>2169</v>
      </c>
      <c r="B858">
        <v>10</v>
      </c>
      <c r="C858" t="s">
        <v>364</v>
      </c>
      <c r="D858" s="3">
        <v>498</v>
      </c>
      <c r="E858" t="s">
        <v>420</v>
      </c>
      <c r="F858" s="2">
        <v>43399</v>
      </c>
      <c r="G858">
        <v>45</v>
      </c>
      <c r="H858">
        <v>43</v>
      </c>
      <c r="I858" t="str">
        <f>IFERROR(VLOOKUP($C858,Sheet2!$A$2:$C$397,2,FALSE),"C")</f>
        <v>A</v>
      </c>
      <c r="J858">
        <f>IFERROR(VLOOKUP($C858,Sheet2!$A$2:$C$397,3,FALSE),0)</f>
        <v>0.4</v>
      </c>
      <c r="K858">
        <f>VLOOKUP($I858,Sheet2!$F$4:$G$16,2,FALSE)</f>
        <v>4</v>
      </c>
      <c r="L858">
        <f t="shared" si="158"/>
        <v>45.2</v>
      </c>
      <c r="M858">
        <f t="shared" si="159"/>
        <v>42.8</v>
      </c>
      <c r="N858">
        <f t="shared" si="160"/>
        <v>2.4000000000000057</v>
      </c>
      <c r="O858" t="str">
        <f t="shared" si="81"/>
        <v>PA10_2018</v>
      </c>
      <c r="P858" t="str">
        <f t="shared" si="77"/>
        <v>10</v>
      </c>
      <c r="Q858">
        <f t="shared" si="82"/>
        <v>2018</v>
      </c>
    </row>
    <row r="859" spans="1:17" x14ac:dyDescent="0.3">
      <c r="A859" t="s">
        <v>2132</v>
      </c>
      <c r="B859">
        <v>6</v>
      </c>
      <c r="C859" t="s">
        <v>364</v>
      </c>
      <c r="D859" s="3">
        <v>497</v>
      </c>
      <c r="E859" t="s">
        <v>420</v>
      </c>
      <c r="F859" s="2">
        <v>43399</v>
      </c>
      <c r="G859">
        <v>44.4</v>
      </c>
      <c r="H859">
        <v>45.6</v>
      </c>
      <c r="I859" t="str">
        <f>IFERROR(VLOOKUP($C859,Sheet2!$A$2:$C$397,2,FALSE),"C")</f>
        <v>A</v>
      </c>
      <c r="J859">
        <f>IFERROR(VLOOKUP($C859,Sheet2!$A$2:$C$397,3,FALSE),0)</f>
        <v>0.4</v>
      </c>
      <c r="K859">
        <f>VLOOKUP($I859,Sheet2!$F$4:$G$16,2,FALSE)</f>
        <v>4</v>
      </c>
      <c r="L859">
        <f t="shared" si="158"/>
        <v>44.6</v>
      </c>
      <c r="M859">
        <f t="shared" si="159"/>
        <v>45.4</v>
      </c>
      <c r="N859">
        <f t="shared" si="160"/>
        <v>-0.79999999999999716</v>
      </c>
      <c r="O859" t="str">
        <f t="shared" si="81"/>
        <v>IL06_2018</v>
      </c>
      <c r="P859" t="str">
        <f t="shared" si="77"/>
        <v>06</v>
      </c>
      <c r="Q859">
        <f t="shared" si="82"/>
        <v>2018</v>
      </c>
    </row>
    <row r="860" spans="1:17" x14ac:dyDescent="0.3">
      <c r="A860" t="s">
        <v>2143</v>
      </c>
      <c r="B860">
        <v>25</v>
      </c>
      <c r="C860" t="s">
        <v>364</v>
      </c>
      <c r="D860" s="3">
        <v>504</v>
      </c>
      <c r="E860" t="s">
        <v>420</v>
      </c>
      <c r="F860" s="2">
        <v>43401</v>
      </c>
      <c r="G860">
        <v>48</v>
      </c>
      <c r="H860">
        <v>44</v>
      </c>
      <c r="I860" t="str">
        <f>IFERROR(VLOOKUP($C860,Sheet2!$A$2:$C$397,2,FALSE),"C")</f>
        <v>A</v>
      </c>
      <c r="J860">
        <f>IFERROR(VLOOKUP($C860,Sheet2!$A$2:$C$397,3,FALSE),0)</f>
        <v>0.4</v>
      </c>
      <c r="K860">
        <f>VLOOKUP($I860,Sheet2!$F$4:$G$16,2,FALSE)</f>
        <v>4</v>
      </c>
      <c r="L860">
        <f t="shared" ref="L860:L867" si="161">G860+(J860/2)</f>
        <v>48.2</v>
      </c>
      <c r="M860">
        <f t="shared" ref="M860:M867" si="162">H860-(J860/2)</f>
        <v>43.8</v>
      </c>
      <c r="N860">
        <f t="shared" ref="N860:N867" si="163">L860-M860</f>
        <v>4.4000000000000057</v>
      </c>
      <c r="O860" t="str">
        <f t="shared" si="81"/>
        <v>CA25_2018</v>
      </c>
      <c r="P860" t="str">
        <f t="shared" si="77"/>
        <v>25</v>
      </c>
      <c r="Q860">
        <f t="shared" si="82"/>
        <v>2018</v>
      </c>
    </row>
    <row r="861" spans="1:17" x14ac:dyDescent="0.3">
      <c r="A861" t="s">
        <v>2169</v>
      </c>
      <c r="B861">
        <v>1</v>
      </c>
      <c r="C861" t="s">
        <v>364</v>
      </c>
      <c r="D861" s="3">
        <v>502</v>
      </c>
      <c r="E861" t="s">
        <v>420</v>
      </c>
      <c r="F861" s="2">
        <v>43401</v>
      </c>
      <c r="G861">
        <v>47</v>
      </c>
      <c r="H861">
        <v>46</v>
      </c>
      <c r="I861" t="str">
        <f>IFERROR(VLOOKUP($C861,Sheet2!$A$2:$C$397,2,FALSE),"C")</f>
        <v>A</v>
      </c>
      <c r="J861">
        <f>IFERROR(VLOOKUP($C861,Sheet2!$A$2:$C$397,3,FALSE),0)</f>
        <v>0.4</v>
      </c>
      <c r="K861">
        <f>VLOOKUP($I861,Sheet2!$F$4:$G$16,2,FALSE)</f>
        <v>4</v>
      </c>
      <c r="L861">
        <f t="shared" si="161"/>
        <v>47.2</v>
      </c>
      <c r="M861">
        <f t="shared" si="162"/>
        <v>45.8</v>
      </c>
      <c r="N861">
        <f t="shared" si="163"/>
        <v>1.4000000000000057</v>
      </c>
      <c r="O861" t="str">
        <f t="shared" si="81"/>
        <v>PA01_2018</v>
      </c>
      <c r="P861" t="str">
        <f t="shared" si="77"/>
        <v>01</v>
      </c>
      <c r="Q861">
        <f t="shared" si="82"/>
        <v>2018</v>
      </c>
    </row>
    <row r="862" spans="1:17" x14ac:dyDescent="0.3">
      <c r="A862" t="s">
        <v>2134</v>
      </c>
      <c r="B862">
        <v>24</v>
      </c>
      <c r="C862" t="s">
        <v>364</v>
      </c>
      <c r="D862" s="3">
        <v>500</v>
      </c>
      <c r="E862" t="s">
        <v>420</v>
      </c>
      <c r="F862" s="2">
        <v>43395</v>
      </c>
      <c r="G862">
        <v>53</v>
      </c>
      <c r="H862">
        <v>39</v>
      </c>
      <c r="I862" t="str">
        <f>IFERROR(VLOOKUP($C862,Sheet2!$A$2:$C$397,2,FALSE),"C")</f>
        <v>A</v>
      </c>
      <c r="J862">
        <f>IFERROR(VLOOKUP($C862,Sheet2!$A$2:$C$397,3,FALSE),0)</f>
        <v>0.4</v>
      </c>
      <c r="K862">
        <f>VLOOKUP($I862,Sheet2!$F$4:$G$16,2,FALSE)</f>
        <v>4</v>
      </c>
      <c r="L862">
        <f t="shared" si="161"/>
        <v>53.2</v>
      </c>
      <c r="M862">
        <f t="shared" si="162"/>
        <v>38.799999999999997</v>
      </c>
      <c r="N862">
        <f t="shared" si="163"/>
        <v>14.400000000000006</v>
      </c>
      <c r="O862" t="str">
        <f t="shared" si="81"/>
        <v>NY24_2018</v>
      </c>
      <c r="P862" t="str">
        <f t="shared" si="77"/>
        <v>24</v>
      </c>
      <c r="Q862">
        <f t="shared" si="82"/>
        <v>2018</v>
      </c>
    </row>
    <row r="863" spans="1:17" x14ac:dyDescent="0.3">
      <c r="A863" t="s">
        <v>2166</v>
      </c>
      <c r="B863">
        <v>7</v>
      </c>
      <c r="C863" t="s">
        <v>21</v>
      </c>
      <c r="D863" s="3">
        <v>871</v>
      </c>
      <c r="E863" t="s">
        <v>420</v>
      </c>
      <c r="F863" s="2">
        <v>43400</v>
      </c>
      <c r="G863">
        <v>45</v>
      </c>
      <c r="H863">
        <v>46</v>
      </c>
      <c r="I863" t="str">
        <f>IFERROR(VLOOKUP($C863,Sheet2!$A$2:$C$397,2,FALSE),"C")</f>
        <v>B+</v>
      </c>
      <c r="J863">
        <f>IFERROR(VLOOKUP($C863,Sheet2!$A$2:$C$397,3,FALSE),0)</f>
        <v>0.48297297</v>
      </c>
      <c r="K863">
        <f>VLOOKUP($I863,Sheet2!$F$4:$G$16,2,FALSE)</f>
        <v>3.3</v>
      </c>
      <c r="L863">
        <f t="shared" si="161"/>
        <v>45.241486485000003</v>
      </c>
      <c r="M863">
        <f t="shared" si="162"/>
        <v>45.758513514999997</v>
      </c>
      <c r="N863">
        <f t="shared" si="163"/>
        <v>-0.51702702999999417</v>
      </c>
      <c r="O863" t="str">
        <f t="shared" si="81"/>
        <v>VA07_2018</v>
      </c>
      <c r="P863" t="str">
        <f t="shared" si="77"/>
        <v>07</v>
      </c>
      <c r="Q863">
        <f t="shared" si="82"/>
        <v>2018</v>
      </c>
    </row>
    <row r="864" spans="1:17" x14ac:dyDescent="0.3">
      <c r="A864" t="s">
        <v>2178</v>
      </c>
      <c r="B864">
        <v>3</v>
      </c>
      <c r="C864" t="s">
        <v>386</v>
      </c>
      <c r="D864" s="3">
        <v>331</v>
      </c>
      <c r="E864" t="s">
        <v>420</v>
      </c>
      <c r="F864" s="2">
        <v>43399</v>
      </c>
      <c r="G864">
        <v>37</v>
      </c>
      <c r="H864">
        <v>54</v>
      </c>
      <c r="I864" t="str">
        <f>IFERROR(VLOOKUP($C864,Sheet2!$A$2:$C$397,2,FALSE),"C")</f>
        <v>B+</v>
      </c>
      <c r="J864">
        <f>IFERROR(VLOOKUP($C864,Sheet2!$A$2:$C$397,3,FALSE),0)</f>
        <v>-0.6</v>
      </c>
      <c r="K864">
        <f>VLOOKUP($I864,Sheet2!$F$4:$G$16,2,FALSE)</f>
        <v>3.3</v>
      </c>
      <c r="L864">
        <f t="shared" si="161"/>
        <v>36.700000000000003</v>
      </c>
      <c r="M864">
        <f t="shared" si="162"/>
        <v>54.3</v>
      </c>
      <c r="N864">
        <f t="shared" si="163"/>
        <v>-17.599999999999994</v>
      </c>
      <c r="O864" t="str">
        <f t="shared" si="81"/>
        <v>NM03_2018</v>
      </c>
      <c r="P864" t="str">
        <f t="shared" si="77"/>
        <v>03</v>
      </c>
      <c r="Q864">
        <f t="shared" si="82"/>
        <v>2018</v>
      </c>
    </row>
    <row r="865" spans="1:17" x14ac:dyDescent="0.3">
      <c r="A865" t="s">
        <v>2178</v>
      </c>
      <c r="B865">
        <v>2</v>
      </c>
      <c r="C865" t="s">
        <v>386</v>
      </c>
      <c r="D865" s="3">
        <v>278</v>
      </c>
      <c r="E865" t="s">
        <v>420</v>
      </c>
      <c r="F865" s="2">
        <v>43399</v>
      </c>
      <c r="G865">
        <v>47</v>
      </c>
      <c r="H865">
        <v>47</v>
      </c>
      <c r="I865" t="str">
        <f>IFERROR(VLOOKUP($C865,Sheet2!$A$2:$C$397,2,FALSE),"C")</f>
        <v>B+</v>
      </c>
      <c r="J865">
        <f>IFERROR(VLOOKUP($C865,Sheet2!$A$2:$C$397,3,FALSE),0)</f>
        <v>-0.6</v>
      </c>
      <c r="K865">
        <f>VLOOKUP($I865,Sheet2!$F$4:$G$16,2,FALSE)</f>
        <v>3.3</v>
      </c>
      <c r="L865">
        <f t="shared" si="161"/>
        <v>46.7</v>
      </c>
      <c r="M865">
        <f t="shared" si="162"/>
        <v>47.3</v>
      </c>
      <c r="N865">
        <f t="shared" si="163"/>
        <v>-0.59999999999999432</v>
      </c>
      <c r="O865" t="str">
        <f t="shared" si="81"/>
        <v>NM02_2018</v>
      </c>
      <c r="P865" t="str">
        <f t="shared" si="77"/>
        <v>02</v>
      </c>
      <c r="Q865">
        <f t="shared" si="82"/>
        <v>2018</v>
      </c>
    </row>
    <row r="866" spans="1:17" x14ac:dyDescent="0.3">
      <c r="A866" t="s">
        <v>2178</v>
      </c>
      <c r="B866">
        <v>1</v>
      </c>
      <c r="C866" t="s">
        <v>386</v>
      </c>
      <c r="D866" s="3">
        <v>327</v>
      </c>
      <c r="E866" t="s">
        <v>420</v>
      </c>
      <c r="F866" s="2">
        <v>43399</v>
      </c>
      <c r="G866">
        <v>41</v>
      </c>
      <c r="H866">
        <v>51</v>
      </c>
      <c r="I866" t="str">
        <f>IFERROR(VLOOKUP($C866,Sheet2!$A$2:$C$397,2,FALSE),"C")</f>
        <v>B+</v>
      </c>
      <c r="J866">
        <f>IFERROR(VLOOKUP($C866,Sheet2!$A$2:$C$397,3,FALSE),0)</f>
        <v>-0.6</v>
      </c>
      <c r="K866">
        <f>VLOOKUP($I866,Sheet2!$F$4:$G$16,2,FALSE)</f>
        <v>3.3</v>
      </c>
      <c r="L866">
        <f t="shared" si="161"/>
        <v>40.700000000000003</v>
      </c>
      <c r="M866">
        <f t="shared" si="162"/>
        <v>51.3</v>
      </c>
      <c r="N866">
        <f t="shared" si="163"/>
        <v>-10.599999999999994</v>
      </c>
      <c r="O866" t="str">
        <f t="shared" si="81"/>
        <v>NM01_2018</v>
      </c>
      <c r="P866" t="str">
        <f t="shared" si="77"/>
        <v>01</v>
      </c>
      <c r="Q866">
        <f t="shared" si="82"/>
        <v>2018</v>
      </c>
    </row>
    <row r="867" spans="1:17" x14ac:dyDescent="0.3">
      <c r="A867" t="s">
        <v>2169</v>
      </c>
      <c r="B867">
        <v>10</v>
      </c>
      <c r="C867" t="s">
        <v>203</v>
      </c>
      <c r="D867" s="3">
        <v>366</v>
      </c>
      <c r="E867" t="s">
        <v>420</v>
      </c>
      <c r="F867" s="2">
        <v>43399</v>
      </c>
      <c r="G867">
        <v>49</v>
      </c>
      <c r="H867">
        <v>46</v>
      </c>
      <c r="I867" t="str">
        <f>IFERROR(VLOOKUP($C867,Sheet2!$A$2:$C$397,2,FALSE),"C")</f>
        <v>C+</v>
      </c>
      <c r="J867">
        <f>IFERROR(VLOOKUP($C867,Sheet2!$A$2:$C$397,3,FALSE),0)</f>
        <v>2.5</v>
      </c>
      <c r="K867">
        <f>VLOOKUP($I867,Sheet2!$F$4:$G$16,2,FALSE)</f>
        <v>2.2999999999999998</v>
      </c>
      <c r="L867">
        <f t="shared" si="161"/>
        <v>50.25</v>
      </c>
      <c r="M867">
        <f t="shared" si="162"/>
        <v>44.75</v>
      </c>
      <c r="N867">
        <f t="shared" si="163"/>
        <v>5.5</v>
      </c>
      <c r="O867" t="str">
        <f t="shared" si="81"/>
        <v>PA10_2018</v>
      </c>
      <c r="P867" t="str">
        <f t="shared" si="77"/>
        <v>10</v>
      </c>
      <c r="Q867">
        <f t="shared" si="82"/>
        <v>2018</v>
      </c>
    </row>
    <row r="868" spans="1:17" x14ac:dyDescent="0.3">
      <c r="A868" t="s">
        <v>2134</v>
      </c>
      <c r="B868">
        <v>27</v>
      </c>
      <c r="C868" t="s">
        <v>2239</v>
      </c>
      <c r="D868" s="3">
        <v>400</v>
      </c>
      <c r="E868" t="s">
        <v>420</v>
      </c>
      <c r="F868" s="2">
        <v>43401</v>
      </c>
      <c r="G868">
        <v>43</v>
      </c>
      <c r="H868">
        <v>47</v>
      </c>
      <c r="I868" t="s">
        <v>349</v>
      </c>
      <c r="J868">
        <v>5.2</v>
      </c>
      <c r="K868">
        <f>VLOOKUP($I868,Sheet2!$F$4:$G$16,2,FALSE)</f>
        <v>2</v>
      </c>
      <c r="L868">
        <f t="shared" ref="L868" si="164">G868+(J868/2)</f>
        <v>45.6</v>
      </c>
      <c r="M868">
        <f t="shared" ref="M868" si="165">H868-(J868/2)</f>
        <v>44.4</v>
      </c>
      <c r="N868">
        <f t="shared" ref="N868" si="166">L868-M868</f>
        <v>1.2000000000000028</v>
      </c>
      <c r="O868" t="str">
        <f t="shared" si="81"/>
        <v>NY27_2018</v>
      </c>
      <c r="P868" t="str">
        <f t="shared" si="77"/>
        <v>27</v>
      </c>
      <c r="Q868">
        <f t="shared" si="82"/>
        <v>2018</v>
      </c>
    </row>
    <row r="869" spans="1:17" x14ac:dyDescent="0.3">
      <c r="A869" t="s">
        <v>2150</v>
      </c>
      <c r="B869">
        <v>4</v>
      </c>
      <c r="C869" t="s">
        <v>124</v>
      </c>
      <c r="D869" s="3">
        <v>936</v>
      </c>
      <c r="E869" t="s">
        <v>420</v>
      </c>
      <c r="F869" s="2">
        <v>43398</v>
      </c>
      <c r="G869">
        <v>43</v>
      </c>
      <c r="H869">
        <v>50</v>
      </c>
      <c r="I869" t="s">
        <v>349</v>
      </c>
      <c r="J869">
        <v>2.5</v>
      </c>
      <c r="K869">
        <f>VLOOKUP($I869,Sheet2!$F$4:$G$16,2,FALSE)</f>
        <v>2</v>
      </c>
      <c r="L869">
        <f t="shared" ref="L869" si="167">G869+(J869/2)</f>
        <v>44.25</v>
      </c>
      <c r="M869">
        <f t="shared" ref="M869" si="168">H869-(J869/2)</f>
        <v>48.75</v>
      </c>
      <c r="N869">
        <f t="shared" ref="N869" si="169">L869-M869</f>
        <v>-4.5</v>
      </c>
      <c r="O869" t="str">
        <f t="shared" si="81"/>
        <v>UT04_2018</v>
      </c>
      <c r="P869" t="str">
        <f t="shared" si="77"/>
        <v>04</v>
      </c>
      <c r="Q869">
        <f t="shared" si="82"/>
        <v>2018</v>
      </c>
    </row>
    <row r="870" spans="1:17" x14ac:dyDescent="0.3">
      <c r="A870" t="s">
        <v>2161</v>
      </c>
      <c r="B870">
        <v>2</v>
      </c>
      <c r="C870" t="s">
        <v>2283</v>
      </c>
      <c r="D870" s="3">
        <v>350</v>
      </c>
      <c r="E870" t="s">
        <v>420</v>
      </c>
      <c r="F870" s="2">
        <v>43398</v>
      </c>
      <c r="G870">
        <v>52</v>
      </c>
      <c r="H870">
        <v>45</v>
      </c>
      <c r="I870" t="s">
        <v>349</v>
      </c>
      <c r="J870">
        <v>2.4</v>
      </c>
      <c r="K870">
        <f>VLOOKUP($I870,Sheet2!$F$4:$G$16,2,FALSE)</f>
        <v>2</v>
      </c>
      <c r="L870">
        <f t="shared" ref="L870:L872" si="170">G870+(J870/2)</f>
        <v>53.2</v>
      </c>
      <c r="M870">
        <f t="shared" ref="M870:M872" si="171">H870-(J870/2)</f>
        <v>43.8</v>
      </c>
      <c r="N870">
        <f t="shared" ref="N870:N872" si="172">L870-M870</f>
        <v>9.4000000000000057</v>
      </c>
      <c r="O870" t="str">
        <f t="shared" si="81"/>
        <v>NE02_2018</v>
      </c>
      <c r="P870" t="str">
        <f t="shared" si="77"/>
        <v>02</v>
      </c>
      <c r="Q870">
        <f t="shared" si="82"/>
        <v>2018</v>
      </c>
    </row>
    <row r="871" spans="1:17" x14ac:dyDescent="0.3">
      <c r="A871" t="s">
        <v>2142</v>
      </c>
      <c r="B871">
        <v>2</v>
      </c>
      <c r="C871" t="s">
        <v>2237</v>
      </c>
      <c r="D871" s="3">
        <v>400</v>
      </c>
      <c r="E871" t="s">
        <v>420</v>
      </c>
      <c r="F871" s="2">
        <v>43387</v>
      </c>
      <c r="G871">
        <v>43</v>
      </c>
      <c r="H871">
        <v>52</v>
      </c>
      <c r="I871" t="s">
        <v>349</v>
      </c>
      <c r="J871">
        <v>1.8</v>
      </c>
      <c r="K871">
        <f>VLOOKUP($I871,Sheet2!$F$4:$G$16,2,FALSE)</f>
        <v>2</v>
      </c>
      <c r="L871">
        <f t="shared" si="170"/>
        <v>43.9</v>
      </c>
      <c r="M871">
        <f t="shared" si="171"/>
        <v>51.1</v>
      </c>
      <c r="N871">
        <f t="shared" si="172"/>
        <v>-7.2000000000000028</v>
      </c>
      <c r="O871" t="str">
        <f t="shared" si="81"/>
        <v>MN02_2018</v>
      </c>
      <c r="P871" t="str">
        <f t="shared" si="77"/>
        <v>02</v>
      </c>
      <c r="Q871">
        <f t="shared" si="82"/>
        <v>2018</v>
      </c>
    </row>
    <row r="872" spans="1:17" x14ac:dyDescent="0.3">
      <c r="A872" t="s">
        <v>2136</v>
      </c>
      <c r="B872">
        <v>4</v>
      </c>
      <c r="C872" t="s">
        <v>228</v>
      </c>
      <c r="D872" s="3">
        <v>631</v>
      </c>
      <c r="E872" t="s">
        <v>420</v>
      </c>
      <c r="F872" s="2">
        <v>43402</v>
      </c>
      <c r="G872">
        <v>45</v>
      </c>
      <c r="H872">
        <v>44</v>
      </c>
      <c r="I872" t="str">
        <f>IFERROR(VLOOKUP($C872,Sheet2!$A$2:$C$397,2,FALSE),"C")</f>
        <v>C+</v>
      </c>
      <c r="J872">
        <f>IFERROR(VLOOKUP($C872,Sheet2!$A$2:$C$397,3,FALSE),0)</f>
        <v>0.4</v>
      </c>
      <c r="K872">
        <f>VLOOKUP($I872,Sheet2!$F$4:$G$16,2,FALSE)</f>
        <v>2.2999999999999998</v>
      </c>
      <c r="L872">
        <f t="shared" si="170"/>
        <v>45.2</v>
      </c>
      <c r="M872">
        <f t="shared" si="171"/>
        <v>43.8</v>
      </c>
      <c r="N872">
        <f t="shared" si="172"/>
        <v>1.4000000000000057</v>
      </c>
      <c r="O872" t="str">
        <f t="shared" si="81"/>
        <v>IA04_2018</v>
      </c>
      <c r="P872" t="str">
        <f t="shared" si="77"/>
        <v>04</v>
      </c>
      <c r="Q872">
        <f t="shared" si="82"/>
        <v>2018</v>
      </c>
    </row>
    <row r="873" spans="1:17" x14ac:dyDescent="0.3">
      <c r="A873" t="s">
        <v>2192</v>
      </c>
      <c r="B873">
        <v>2</v>
      </c>
      <c r="C873" t="s">
        <v>228</v>
      </c>
      <c r="D873" s="3">
        <v>902</v>
      </c>
      <c r="E873" t="s">
        <v>420</v>
      </c>
      <c r="F873" s="2">
        <v>43402</v>
      </c>
      <c r="G873">
        <v>45</v>
      </c>
      <c r="H873">
        <v>44</v>
      </c>
      <c r="I873" t="str">
        <f>IFERROR(VLOOKUP($C873,Sheet2!$A$2:$C$397,2,FALSE),"C")</f>
        <v>C+</v>
      </c>
      <c r="J873">
        <f>IFERROR(VLOOKUP($C873,Sheet2!$A$2:$C$397,3,FALSE),0)</f>
        <v>0.4</v>
      </c>
      <c r="K873">
        <f>VLOOKUP($I873,Sheet2!$F$4:$G$16,2,FALSE)</f>
        <v>2.2999999999999998</v>
      </c>
      <c r="L873">
        <f t="shared" ref="L873:L891" si="173">G873+(J873/2)</f>
        <v>45.2</v>
      </c>
      <c r="M873">
        <f t="shared" ref="M873:M891" si="174">H873-(J873/2)</f>
        <v>43.8</v>
      </c>
      <c r="N873">
        <f t="shared" ref="N873:N891" si="175">L873-M873</f>
        <v>1.4000000000000057</v>
      </c>
      <c r="O873" t="str">
        <f t="shared" ref="O873:O953" si="176">A873&amp;P873&amp;R873&amp;"_"&amp;Q873</f>
        <v>KS02_2018</v>
      </c>
      <c r="P873" t="str">
        <f t="shared" si="77"/>
        <v>02</v>
      </c>
      <c r="Q873">
        <f t="shared" si="82"/>
        <v>2018</v>
      </c>
    </row>
    <row r="874" spans="1:17" x14ac:dyDescent="0.3">
      <c r="A874" t="s">
        <v>2191</v>
      </c>
      <c r="B874">
        <v>6</v>
      </c>
      <c r="C874" t="s">
        <v>228</v>
      </c>
      <c r="D874" s="3">
        <v>525</v>
      </c>
      <c r="E874" t="s">
        <v>420</v>
      </c>
      <c r="F874" s="2">
        <v>43402</v>
      </c>
      <c r="G874">
        <v>50</v>
      </c>
      <c r="H874">
        <v>48</v>
      </c>
      <c r="I874" t="str">
        <f>IFERROR(VLOOKUP($C874,Sheet2!$A$2:$C$397,2,FALSE),"C")</f>
        <v>C+</v>
      </c>
      <c r="J874">
        <f>IFERROR(VLOOKUP($C874,Sheet2!$A$2:$C$397,3,FALSE),0)</f>
        <v>0.4</v>
      </c>
      <c r="K874">
        <f>VLOOKUP($I874,Sheet2!$F$4:$G$16,2,FALSE)</f>
        <v>2.2999999999999998</v>
      </c>
      <c r="L874">
        <f t="shared" si="173"/>
        <v>50.2</v>
      </c>
      <c r="M874">
        <f t="shared" si="174"/>
        <v>47.8</v>
      </c>
      <c r="N874">
        <f t="shared" si="175"/>
        <v>2.4000000000000057</v>
      </c>
      <c r="O874" t="str">
        <f t="shared" si="176"/>
        <v>WI06_2018</v>
      </c>
      <c r="P874" t="str">
        <f t="shared" si="77"/>
        <v>06</v>
      </c>
      <c r="Q874">
        <f t="shared" ref="Q874:Q953" si="177">YEAR(F874)</f>
        <v>2018</v>
      </c>
    </row>
    <row r="875" spans="1:17" x14ac:dyDescent="0.3">
      <c r="A875" t="s">
        <v>2182</v>
      </c>
      <c r="B875">
        <v>9</v>
      </c>
      <c r="C875" t="s">
        <v>228</v>
      </c>
      <c r="D875" s="3">
        <v>541</v>
      </c>
      <c r="E875" t="s">
        <v>420</v>
      </c>
      <c r="F875" s="2">
        <v>43402</v>
      </c>
      <c r="G875">
        <v>52</v>
      </c>
      <c r="H875">
        <v>45</v>
      </c>
      <c r="I875" t="str">
        <f>IFERROR(VLOOKUP($C875,Sheet2!$A$2:$C$397,2,FALSE),"C")</f>
        <v>C+</v>
      </c>
      <c r="J875">
        <f>IFERROR(VLOOKUP($C875,Sheet2!$A$2:$C$397,3,FALSE),0)</f>
        <v>0.4</v>
      </c>
      <c r="K875">
        <f>VLOOKUP($I875,Sheet2!$F$4:$G$16,2,FALSE)</f>
        <v>2.2999999999999998</v>
      </c>
      <c r="L875">
        <f t="shared" si="173"/>
        <v>52.2</v>
      </c>
      <c r="M875">
        <f t="shared" si="174"/>
        <v>44.8</v>
      </c>
      <c r="N875">
        <f t="shared" si="175"/>
        <v>7.4000000000000057</v>
      </c>
      <c r="O875" t="str">
        <f t="shared" si="176"/>
        <v>IN09_2018</v>
      </c>
      <c r="P875" t="str">
        <f t="shared" si="77"/>
        <v>09</v>
      </c>
      <c r="Q875">
        <f t="shared" si="177"/>
        <v>2018</v>
      </c>
    </row>
    <row r="876" spans="1:17" x14ac:dyDescent="0.3">
      <c r="A876" t="s">
        <v>2182</v>
      </c>
      <c r="B876">
        <v>5</v>
      </c>
      <c r="C876" t="s">
        <v>228</v>
      </c>
      <c r="D876" s="3">
        <v>527</v>
      </c>
      <c r="E876" t="s">
        <v>420</v>
      </c>
      <c r="F876" s="2">
        <v>43402</v>
      </c>
      <c r="G876">
        <v>50</v>
      </c>
      <c r="H876">
        <v>44</v>
      </c>
      <c r="I876" t="str">
        <f>IFERROR(VLOOKUP($C876,Sheet2!$A$2:$C$397,2,FALSE),"C")</f>
        <v>C+</v>
      </c>
      <c r="J876">
        <f>IFERROR(VLOOKUP($C876,Sheet2!$A$2:$C$397,3,FALSE),0)</f>
        <v>0.4</v>
      </c>
      <c r="K876">
        <f>VLOOKUP($I876,Sheet2!$F$4:$G$16,2,FALSE)</f>
        <v>2.2999999999999998</v>
      </c>
      <c r="L876">
        <f t="shared" si="173"/>
        <v>50.2</v>
      </c>
      <c r="M876">
        <f t="shared" si="174"/>
        <v>43.8</v>
      </c>
      <c r="N876">
        <f t="shared" si="175"/>
        <v>6.4000000000000057</v>
      </c>
      <c r="O876" t="str">
        <f t="shared" si="176"/>
        <v>IN05_2018</v>
      </c>
      <c r="P876" t="str">
        <f t="shared" si="77"/>
        <v>05</v>
      </c>
      <c r="Q876">
        <f t="shared" si="177"/>
        <v>2018</v>
      </c>
    </row>
    <row r="877" spans="1:17" x14ac:dyDescent="0.3">
      <c r="A877" t="s">
        <v>2148</v>
      </c>
      <c r="B877">
        <v>1</v>
      </c>
      <c r="C877" t="s">
        <v>228</v>
      </c>
      <c r="D877" s="3">
        <v>574</v>
      </c>
      <c r="E877" t="s">
        <v>420</v>
      </c>
      <c r="F877" s="2">
        <v>43402</v>
      </c>
      <c r="G877">
        <v>54</v>
      </c>
      <c r="H877">
        <v>42</v>
      </c>
      <c r="I877" t="str">
        <f>IFERROR(VLOOKUP($C877,Sheet2!$A$2:$C$397,2,FALSE),"C")</f>
        <v>C+</v>
      </c>
      <c r="J877">
        <f>IFERROR(VLOOKUP($C877,Sheet2!$A$2:$C$397,3,FALSE),0)</f>
        <v>0.4</v>
      </c>
      <c r="K877">
        <f>VLOOKUP($I877,Sheet2!$F$4:$G$16,2,FALSE)</f>
        <v>2.2999999999999998</v>
      </c>
      <c r="L877">
        <f t="shared" si="173"/>
        <v>54.2</v>
      </c>
      <c r="M877">
        <f t="shared" si="174"/>
        <v>41.8</v>
      </c>
      <c r="N877">
        <f t="shared" si="175"/>
        <v>12.400000000000006</v>
      </c>
      <c r="O877" t="str">
        <f t="shared" si="176"/>
        <v>MI01_2018</v>
      </c>
      <c r="P877" t="str">
        <f t="shared" si="77"/>
        <v>01</v>
      </c>
      <c r="Q877">
        <f t="shared" si="177"/>
        <v>2018</v>
      </c>
    </row>
    <row r="878" spans="1:17" x14ac:dyDescent="0.3">
      <c r="A878" t="s">
        <v>2148</v>
      </c>
      <c r="B878">
        <v>6</v>
      </c>
      <c r="C878" t="s">
        <v>228</v>
      </c>
      <c r="D878" s="3">
        <v>466</v>
      </c>
      <c r="E878" t="s">
        <v>420</v>
      </c>
      <c r="F878" s="2">
        <v>43402</v>
      </c>
      <c r="G878">
        <v>46</v>
      </c>
      <c r="H878">
        <v>43</v>
      </c>
      <c r="I878" t="str">
        <f>IFERROR(VLOOKUP($C878,Sheet2!$A$2:$C$397,2,FALSE),"C")</f>
        <v>C+</v>
      </c>
      <c r="J878">
        <f>IFERROR(VLOOKUP($C878,Sheet2!$A$2:$C$397,3,FALSE),0)</f>
        <v>0.4</v>
      </c>
      <c r="K878">
        <f>VLOOKUP($I878,Sheet2!$F$4:$G$16,2,FALSE)</f>
        <v>2.2999999999999998</v>
      </c>
      <c r="L878">
        <f t="shared" si="173"/>
        <v>46.2</v>
      </c>
      <c r="M878">
        <f t="shared" si="174"/>
        <v>42.8</v>
      </c>
      <c r="N878">
        <f t="shared" si="175"/>
        <v>3.4000000000000057</v>
      </c>
      <c r="O878" t="str">
        <f t="shared" si="176"/>
        <v>MI06_2018</v>
      </c>
      <c r="P878" t="str">
        <f t="shared" si="77"/>
        <v>06</v>
      </c>
      <c r="Q878">
        <f t="shared" si="177"/>
        <v>2018</v>
      </c>
    </row>
    <row r="879" spans="1:17" x14ac:dyDescent="0.3">
      <c r="A879" t="s">
        <v>2189</v>
      </c>
      <c r="B879">
        <v>2</v>
      </c>
      <c r="C879" t="s">
        <v>228</v>
      </c>
      <c r="D879" s="3">
        <v>431</v>
      </c>
      <c r="E879" t="s">
        <v>420</v>
      </c>
      <c r="F879" s="2">
        <v>43402</v>
      </c>
      <c r="G879">
        <v>52</v>
      </c>
      <c r="H879">
        <v>39</v>
      </c>
      <c r="I879" t="str">
        <f>IFERROR(VLOOKUP($C879,Sheet2!$A$2:$C$397,2,FALSE),"C")</f>
        <v>C+</v>
      </c>
      <c r="J879">
        <f>IFERROR(VLOOKUP($C879,Sheet2!$A$2:$C$397,3,FALSE),0)</f>
        <v>0.4</v>
      </c>
      <c r="K879">
        <f>VLOOKUP($I879,Sheet2!$F$4:$G$16,2,FALSE)</f>
        <v>2.2999999999999998</v>
      </c>
      <c r="L879">
        <f t="shared" si="173"/>
        <v>52.2</v>
      </c>
      <c r="M879">
        <f t="shared" si="174"/>
        <v>38.799999999999997</v>
      </c>
      <c r="N879">
        <f t="shared" si="175"/>
        <v>13.400000000000006</v>
      </c>
      <c r="O879" t="str">
        <f t="shared" si="176"/>
        <v>OH02_2018</v>
      </c>
      <c r="P879" t="str">
        <f t="shared" si="77"/>
        <v>02</v>
      </c>
      <c r="Q879">
        <f t="shared" si="177"/>
        <v>2018</v>
      </c>
    </row>
    <row r="880" spans="1:17" x14ac:dyDescent="0.3">
      <c r="A880" t="s">
        <v>2132</v>
      </c>
      <c r="B880">
        <v>16</v>
      </c>
      <c r="C880" t="s">
        <v>228</v>
      </c>
      <c r="D880" s="3">
        <v>554</v>
      </c>
      <c r="E880" t="s">
        <v>420</v>
      </c>
      <c r="F880" s="2">
        <v>43402</v>
      </c>
      <c r="G880">
        <v>55</v>
      </c>
      <c r="H880">
        <v>41</v>
      </c>
      <c r="I880" t="str">
        <f>IFERROR(VLOOKUP($C880,Sheet2!$A$2:$C$397,2,FALSE),"C")</f>
        <v>C+</v>
      </c>
      <c r="J880">
        <f>IFERROR(VLOOKUP($C880,Sheet2!$A$2:$C$397,3,FALSE),0)</f>
        <v>0.4</v>
      </c>
      <c r="K880">
        <f>VLOOKUP($I880,Sheet2!$F$4:$G$16,2,FALSE)</f>
        <v>2.2999999999999998</v>
      </c>
      <c r="L880">
        <f t="shared" si="173"/>
        <v>55.2</v>
      </c>
      <c r="M880">
        <f t="shared" si="174"/>
        <v>40.799999999999997</v>
      </c>
      <c r="N880">
        <f t="shared" si="175"/>
        <v>14.400000000000006</v>
      </c>
      <c r="O880" t="str">
        <f t="shared" si="176"/>
        <v>IL16_2018</v>
      </c>
      <c r="P880" t="str">
        <f t="shared" si="77"/>
        <v>16</v>
      </c>
      <c r="Q880">
        <f t="shared" si="177"/>
        <v>2018</v>
      </c>
    </row>
    <row r="881" spans="1:17" x14ac:dyDescent="0.3">
      <c r="A881" t="s">
        <v>2141</v>
      </c>
      <c r="B881">
        <v>18</v>
      </c>
      <c r="C881" t="s">
        <v>228</v>
      </c>
      <c r="D881" s="3">
        <v>475</v>
      </c>
      <c r="E881" t="s">
        <v>420</v>
      </c>
      <c r="F881" s="2">
        <v>43402</v>
      </c>
      <c r="G881">
        <v>53</v>
      </c>
      <c r="H881">
        <v>44</v>
      </c>
      <c r="I881" t="str">
        <f>IFERROR(VLOOKUP($C881,Sheet2!$A$2:$C$397,2,FALSE),"C")</f>
        <v>C+</v>
      </c>
      <c r="J881">
        <f>IFERROR(VLOOKUP($C881,Sheet2!$A$2:$C$397,3,FALSE),0)</f>
        <v>0.4</v>
      </c>
      <c r="K881">
        <f>VLOOKUP($I881,Sheet2!$F$4:$G$16,2,FALSE)</f>
        <v>2.2999999999999998</v>
      </c>
      <c r="L881">
        <f t="shared" si="173"/>
        <v>53.2</v>
      </c>
      <c r="M881">
        <f t="shared" si="174"/>
        <v>43.8</v>
      </c>
      <c r="N881">
        <f t="shared" si="175"/>
        <v>9.4000000000000057</v>
      </c>
      <c r="O881" t="str">
        <f t="shared" si="176"/>
        <v>FL18_2018</v>
      </c>
      <c r="P881" t="str">
        <f t="shared" si="77"/>
        <v>18</v>
      </c>
      <c r="Q881">
        <f t="shared" si="177"/>
        <v>2018</v>
      </c>
    </row>
    <row r="882" spans="1:17" x14ac:dyDescent="0.3">
      <c r="A882" t="s">
        <v>2134</v>
      </c>
      <c r="B882">
        <v>1</v>
      </c>
      <c r="C882" t="s">
        <v>228</v>
      </c>
      <c r="D882" s="3">
        <v>838</v>
      </c>
      <c r="E882" t="s">
        <v>420</v>
      </c>
      <c r="F882" s="2">
        <v>43402</v>
      </c>
      <c r="G882">
        <v>52</v>
      </c>
      <c r="H882">
        <v>37</v>
      </c>
      <c r="I882" t="str">
        <f>IFERROR(VLOOKUP($C882,Sheet2!$A$2:$C$397,2,FALSE),"C")</f>
        <v>C+</v>
      </c>
      <c r="J882">
        <f>IFERROR(VLOOKUP($C882,Sheet2!$A$2:$C$397,3,FALSE),0)</f>
        <v>0.4</v>
      </c>
      <c r="K882">
        <f>VLOOKUP($I882,Sheet2!$F$4:$G$16,2,FALSE)</f>
        <v>2.2999999999999998</v>
      </c>
      <c r="L882">
        <f t="shared" si="173"/>
        <v>52.2</v>
      </c>
      <c r="M882">
        <f t="shared" si="174"/>
        <v>36.799999999999997</v>
      </c>
      <c r="N882">
        <f t="shared" si="175"/>
        <v>15.400000000000006</v>
      </c>
      <c r="O882" t="str">
        <f t="shared" si="176"/>
        <v>NY01_2018</v>
      </c>
      <c r="P882" t="str">
        <f t="shared" si="77"/>
        <v>01</v>
      </c>
      <c r="Q882">
        <f t="shared" si="177"/>
        <v>2018</v>
      </c>
    </row>
    <row r="883" spans="1:17" x14ac:dyDescent="0.3">
      <c r="A883" t="s">
        <v>2186</v>
      </c>
      <c r="B883">
        <v>3</v>
      </c>
      <c r="C883" t="s">
        <v>228</v>
      </c>
      <c r="D883" s="3">
        <v>485</v>
      </c>
      <c r="E883" t="s">
        <v>420</v>
      </c>
      <c r="F883" s="2">
        <v>43402</v>
      </c>
      <c r="G883">
        <v>53</v>
      </c>
      <c r="H883">
        <v>38</v>
      </c>
      <c r="I883" t="str">
        <f>IFERROR(VLOOKUP($C883,Sheet2!$A$2:$C$397,2,FALSE),"C")</f>
        <v>C+</v>
      </c>
      <c r="J883">
        <f>IFERROR(VLOOKUP($C883,Sheet2!$A$2:$C$397,3,FALSE),0)</f>
        <v>0.4</v>
      </c>
      <c r="K883">
        <f>VLOOKUP($I883,Sheet2!$F$4:$G$16,2,FALSE)</f>
        <v>2.2999999999999998</v>
      </c>
      <c r="L883">
        <f t="shared" si="173"/>
        <v>53.2</v>
      </c>
      <c r="M883">
        <f t="shared" si="174"/>
        <v>37.799999999999997</v>
      </c>
      <c r="N883">
        <f t="shared" si="175"/>
        <v>15.400000000000006</v>
      </c>
      <c r="O883" t="str">
        <f t="shared" si="176"/>
        <v>CO03_2018</v>
      </c>
      <c r="P883" t="str">
        <f t="shared" si="77"/>
        <v>03</v>
      </c>
      <c r="Q883">
        <f t="shared" si="177"/>
        <v>2018</v>
      </c>
    </row>
    <row r="884" spans="1:17" x14ac:dyDescent="0.3">
      <c r="A884" t="s">
        <v>2143</v>
      </c>
      <c r="B884">
        <v>50</v>
      </c>
      <c r="C884" t="s">
        <v>358</v>
      </c>
      <c r="D884" s="3">
        <v>547</v>
      </c>
      <c r="E884" t="s">
        <v>420</v>
      </c>
      <c r="F884" s="2">
        <v>43402</v>
      </c>
      <c r="G884">
        <v>48</v>
      </c>
      <c r="H884">
        <v>45</v>
      </c>
      <c r="I884" t="str">
        <f>IFERROR(VLOOKUP($C884,Sheet2!$A$2:$C$397,2,FALSE),"C")</f>
        <v>A</v>
      </c>
      <c r="J884">
        <f>IFERROR(VLOOKUP($C884,Sheet2!$A$2:$C$397,3,FALSE),0)</f>
        <v>0.2</v>
      </c>
      <c r="K884">
        <f>VLOOKUP($I884,Sheet2!$F$4:$G$16,2,FALSE)</f>
        <v>4</v>
      </c>
      <c r="L884">
        <f t="shared" si="173"/>
        <v>48.1</v>
      </c>
      <c r="M884">
        <f t="shared" si="174"/>
        <v>44.9</v>
      </c>
      <c r="N884">
        <f t="shared" si="175"/>
        <v>3.2000000000000028</v>
      </c>
      <c r="O884" t="str">
        <f t="shared" si="176"/>
        <v>CA50_2018</v>
      </c>
      <c r="P884" t="str">
        <f t="shared" si="77"/>
        <v>50</v>
      </c>
      <c r="Q884">
        <f t="shared" si="177"/>
        <v>2018</v>
      </c>
    </row>
    <row r="885" spans="1:17" x14ac:dyDescent="0.3">
      <c r="A885" t="s">
        <v>2192</v>
      </c>
      <c r="B885">
        <v>4</v>
      </c>
      <c r="C885" t="s">
        <v>386</v>
      </c>
      <c r="D885" s="3">
        <v>262</v>
      </c>
      <c r="E885" t="s">
        <v>420</v>
      </c>
      <c r="F885" s="2">
        <v>43401</v>
      </c>
      <c r="G885">
        <v>63</v>
      </c>
      <c r="H885">
        <v>33</v>
      </c>
      <c r="I885" t="str">
        <f>IFERROR(VLOOKUP($C885,Sheet2!$A$2:$C$397,2,FALSE),"C")</f>
        <v>B+</v>
      </c>
      <c r="J885">
        <f>IFERROR(VLOOKUP($C885,Sheet2!$A$2:$C$397,3,FALSE),0)</f>
        <v>-0.6</v>
      </c>
      <c r="K885">
        <f>VLOOKUP($I885,Sheet2!$F$4:$G$16,2,FALSE)</f>
        <v>3.3</v>
      </c>
      <c r="L885">
        <f t="shared" si="173"/>
        <v>62.7</v>
      </c>
      <c r="M885">
        <f t="shared" si="174"/>
        <v>33.299999999999997</v>
      </c>
      <c r="N885">
        <f t="shared" si="175"/>
        <v>29.400000000000006</v>
      </c>
      <c r="O885" t="str">
        <f t="shared" si="176"/>
        <v>KS04_2018</v>
      </c>
      <c r="P885" t="str">
        <f t="shared" si="77"/>
        <v>04</v>
      </c>
      <c r="Q885">
        <f t="shared" si="177"/>
        <v>2018</v>
      </c>
    </row>
    <row r="886" spans="1:17" x14ac:dyDescent="0.3">
      <c r="A886" t="s">
        <v>2192</v>
      </c>
      <c r="B886">
        <v>3</v>
      </c>
      <c r="C886" t="s">
        <v>386</v>
      </c>
      <c r="D886" s="3">
        <v>262</v>
      </c>
      <c r="E886" t="s">
        <v>420</v>
      </c>
      <c r="F886" s="2">
        <v>43401</v>
      </c>
      <c r="G886">
        <v>43</v>
      </c>
      <c r="H886">
        <v>55</v>
      </c>
      <c r="I886" t="str">
        <f>IFERROR(VLOOKUP($C886,Sheet2!$A$2:$C$397,2,FALSE),"C")</f>
        <v>B+</v>
      </c>
      <c r="J886">
        <f>IFERROR(VLOOKUP($C886,Sheet2!$A$2:$C$397,3,FALSE),0)</f>
        <v>-0.6</v>
      </c>
      <c r="K886">
        <f>VLOOKUP($I886,Sheet2!$F$4:$G$16,2,FALSE)</f>
        <v>3.3</v>
      </c>
      <c r="L886">
        <f t="shared" si="173"/>
        <v>42.7</v>
      </c>
      <c r="M886">
        <f t="shared" si="174"/>
        <v>55.3</v>
      </c>
      <c r="N886">
        <f t="shared" si="175"/>
        <v>-12.599999999999994</v>
      </c>
      <c r="O886" t="str">
        <f t="shared" si="176"/>
        <v>KS03_2018</v>
      </c>
      <c r="P886" t="str">
        <f t="shared" si="77"/>
        <v>03</v>
      </c>
      <c r="Q886">
        <f t="shared" si="177"/>
        <v>2018</v>
      </c>
    </row>
    <row r="887" spans="1:17" x14ac:dyDescent="0.3">
      <c r="A887" t="s">
        <v>2192</v>
      </c>
      <c r="B887">
        <v>2</v>
      </c>
      <c r="C887" t="s">
        <v>386</v>
      </c>
      <c r="D887" s="3">
        <v>231</v>
      </c>
      <c r="E887" t="s">
        <v>420</v>
      </c>
      <c r="F887" s="2">
        <v>43401</v>
      </c>
      <c r="G887">
        <v>48</v>
      </c>
      <c r="H887">
        <v>41</v>
      </c>
      <c r="I887" t="str">
        <f>IFERROR(VLOOKUP($C887,Sheet2!$A$2:$C$397,2,FALSE),"C")</f>
        <v>B+</v>
      </c>
      <c r="J887">
        <f>IFERROR(VLOOKUP($C887,Sheet2!$A$2:$C$397,3,FALSE),0)</f>
        <v>-0.6</v>
      </c>
      <c r="K887">
        <f>VLOOKUP($I887,Sheet2!$F$4:$G$16,2,FALSE)</f>
        <v>3.3</v>
      </c>
      <c r="L887">
        <f t="shared" si="173"/>
        <v>47.7</v>
      </c>
      <c r="M887">
        <f t="shared" si="174"/>
        <v>41.3</v>
      </c>
      <c r="N887">
        <f t="shared" si="175"/>
        <v>6.4000000000000057</v>
      </c>
      <c r="O887" t="str">
        <f t="shared" si="176"/>
        <v>KS02_2018</v>
      </c>
      <c r="P887" t="str">
        <f t="shared" si="77"/>
        <v>02</v>
      </c>
      <c r="Q887">
        <f t="shared" si="177"/>
        <v>2018</v>
      </c>
    </row>
    <row r="888" spans="1:17" x14ac:dyDescent="0.3">
      <c r="A888" t="s">
        <v>2192</v>
      </c>
      <c r="B888">
        <v>1</v>
      </c>
      <c r="C888" t="s">
        <v>386</v>
      </c>
      <c r="D888" s="3">
        <v>221</v>
      </c>
      <c r="E888" t="s">
        <v>420</v>
      </c>
      <c r="F888" s="2">
        <v>43401</v>
      </c>
      <c r="G888">
        <v>51</v>
      </c>
      <c r="H888">
        <v>36</v>
      </c>
      <c r="I888" t="str">
        <f>IFERROR(VLOOKUP($C888,Sheet2!$A$2:$C$397,2,FALSE),"C")</f>
        <v>B+</v>
      </c>
      <c r="J888">
        <f>IFERROR(VLOOKUP($C888,Sheet2!$A$2:$C$397,3,FALSE),0)</f>
        <v>-0.6</v>
      </c>
      <c r="K888">
        <f>VLOOKUP($I888,Sheet2!$F$4:$G$16,2,FALSE)</f>
        <v>3.3</v>
      </c>
      <c r="L888">
        <f t="shared" si="173"/>
        <v>50.7</v>
      </c>
      <c r="M888">
        <f t="shared" si="174"/>
        <v>36.299999999999997</v>
      </c>
      <c r="N888">
        <f t="shared" si="175"/>
        <v>14.400000000000006</v>
      </c>
      <c r="O888" t="str">
        <f t="shared" si="176"/>
        <v>KS01_2018</v>
      </c>
      <c r="P888" t="str">
        <f t="shared" si="77"/>
        <v>01</v>
      </c>
      <c r="Q888">
        <f t="shared" si="177"/>
        <v>2018</v>
      </c>
    </row>
    <row r="889" spans="1:17" x14ac:dyDescent="0.3">
      <c r="A889" t="s">
        <v>2180</v>
      </c>
      <c r="B889">
        <v>2</v>
      </c>
      <c r="C889" t="s">
        <v>358</v>
      </c>
      <c r="D889" s="3">
        <v>565</v>
      </c>
      <c r="E889" t="s">
        <v>420</v>
      </c>
      <c r="F889" s="2">
        <v>43401</v>
      </c>
      <c r="G889">
        <v>49</v>
      </c>
      <c r="H889">
        <v>40</v>
      </c>
      <c r="I889" t="str">
        <f>IFERROR(VLOOKUP($C889,Sheet2!$A$2:$C$397,2,FALSE),"C")</f>
        <v>A</v>
      </c>
      <c r="J889">
        <f>IFERROR(VLOOKUP($C889,Sheet2!$A$2:$C$397,3,FALSE),0)</f>
        <v>0.2</v>
      </c>
      <c r="K889">
        <f>VLOOKUP($I889,Sheet2!$F$4:$G$16,2,FALSE)</f>
        <v>4</v>
      </c>
      <c r="L889">
        <f t="shared" si="173"/>
        <v>49.1</v>
      </c>
      <c r="M889">
        <f t="shared" si="174"/>
        <v>39.9</v>
      </c>
      <c r="N889">
        <f t="shared" si="175"/>
        <v>9.2000000000000028</v>
      </c>
      <c r="O889" t="str">
        <f t="shared" si="176"/>
        <v>NC02_2018</v>
      </c>
      <c r="P889" t="str">
        <f t="shared" ref="P889:P953" si="178">TEXT(B889,"00")</f>
        <v>02</v>
      </c>
      <c r="Q889">
        <f t="shared" si="177"/>
        <v>2018</v>
      </c>
    </row>
    <row r="890" spans="1:17" x14ac:dyDescent="0.3">
      <c r="A890" t="s">
        <v>2134</v>
      </c>
      <c r="B890">
        <v>19</v>
      </c>
      <c r="C890" t="s">
        <v>354</v>
      </c>
      <c r="D890" s="3">
        <v>372</v>
      </c>
      <c r="E890" t="s">
        <v>420</v>
      </c>
      <c r="F890" s="2">
        <v>43401</v>
      </c>
      <c r="G890">
        <v>44</v>
      </c>
      <c r="H890">
        <v>49</v>
      </c>
      <c r="I890" t="str">
        <f>IFERROR(VLOOKUP($C890,Sheet2!$A$2:$C$397,2,FALSE),"C")</f>
        <v>A+</v>
      </c>
      <c r="J890">
        <f>IFERROR(VLOOKUP($C890,Sheet2!$A$2:$C$397,3,FALSE),0)</f>
        <v>0.2</v>
      </c>
      <c r="K890">
        <f>VLOOKUP($I890,Sheet2!$F$4:$G$16,2,FALSE)</f>
        <v>4</v>
      </c>
      <c r="L890">
        <f t="shared" si="173"/>
        <v>44.1</v>
      </c>
      <c r="M890">
        <f t="shared" si="174"/>
        <v>48.9</v>
      </c>
      <c r="N890">
        <f t="shared" si="175"/>
        <v>-4.7999999999999972</v>
      </c>
      <c r="O890" t="str">
        <f t="shared" si="176"/>
        <v>NY19_2018</v>
      </c>
      <c r="P890" t="str">
        <f t="shared" si="178"/>
        <v>19</v>
      </c>
      <c r="Q890">
        <f t="shared" si="177"/>
        <v>2018</v>
      </c>
    </row>
    <row r="891" spans="1:17" x14ac:dyDescent="0.3">
      <c r="A891" t="s">
        <v>2146</v>
      </c>
      <c r="B891">
        <v>1</v>
      </c>
      <c r="C891" t="s">
        <v>225</v>
      </c>
      <c r="D891" s="3">
        <v>782</v>
      </c>
      <c r="E891" t="s">
        <v>420</v>
      </c>
      <c r="F891" s="2">
        <v>43401</v>
      </c>
      <c r="G891">
        <v>48</v>
      </c>
      <c r="H891">
        <v>48</v>
      </c>
      <c r="I891" t="str">
        <f>IFERROR(VLOOKUP($C891,Sheet2!$A$2:$C$397,2,FALSE),"C")</f>
        <v>C+</v>
      </c>
      <c r="J891">
        <f>IFERROR(VLOOKUP($C891,Sheet2!$A$2:$C$397,3,FALSE),0)</f>
        <v>-1.5</v>
      </c>
      <c r="K891">
        <f>VLOOKUP($I891,Sheet2!$F$4:$G$16,2,FALSE)</f>
        <v>2.2999999999999998</v>
      </c>
      <c r="L891">
        <f t="shared" si="173"/>
        <v>47.25</v>
      </c>
      <c r="M891">
        <f t="shared" si="174"/>
        <v>48.75</v>
      </c>
      <c r="N891">
        <f t="shared" si="175"/>
        <v>-1.5</v>
      </c>
      <c r="O891" t="str">
        <f t="shared" si="176"/>
        <v>MT01_2018</v>
      </c>
      <c r="P891" t="str">
        <f t="shared" si="178"/>
        <v>01</v>
      </c>
      <c r="Q891">
        <f t="shared" si="177"/>
        <v>2018</v>
      </c>
    </row>
    <row r="892" spans="1:17" x14ac:dyDescent="0.3">
      <c r="A892" t="s">
        <v>2141</v>
      </c>
      <c r="B892">
        <v>27</v>
      </c>
      <c r="C892" t="s">
        <v>2244</v>
      </c>
      <c r="D892" s="3">
        <v>500</v>
      </c>
      <c r="E892" t="s">
        <v>420</v>
      </c>
      <c r="F892" s="2">
        <v>43401</v>
      </c>
      <c r="G892">
        <v>39</v>
      </c>
      <c r="H892">
        <v>49</v>
      </c>
      <c r="I892" t="s">
        <v>349</v>
      </c>
      <c r="J892">
        <v>4</v>
      </c>
      <c r="K892">
        <f>VLOOKUP($I892,Sheet2!$F$4:$G$16,2,FALSE)</f>
        <v>2</v>
      </c>
      <c r="L892">
        <f t="shared" ref="L892:L905" si="179">G892+(J892/2)</f>
        <v>41</v>
      </c>
      <c r="M892">
        <f t="shared" ref="M892:M905" si="180">H892-(J892/2)</f>
        <v>47</v>
      </c>
      <c r="N892">
        <f t="shared" ref="N892:N905" si="181">L892-M892</f>
        <v>-6</v>
      </c>
      <c r="O892" t="str">
        <f t="shared" si="176"/>
        <v>FL27_2018</v>
      </c>
      <c r="P892" t="str">
        <f t="shared" si="178"/>
        <v>27</v>
      </c>
      <c r="Q892">
        <f t="shared" si="177"/>
        <v>2018</v>
      </c>
    </row>
    <row r="893" spans="1:17" x14ac:dyDescent="0.3">
      <c r="A893" t="s">
        <v>2189</v>
      </c>
      <c r="B893">
        <v>7</v>
      </c>
      <c r="C893" t="s">
        <v>2258</v>
      </c>
      <c r="D893" s="3">
        <v>682</v>
      </c>
      <c r="E893" t="s">
        <v>420</v>
      </c>
      <c r="F893" s="2">
        <v>43401</v>
      </c>
      <c r="G893">
        <v>49</v>
      </c>
      <c r="H893">
        <v>43</v>
      </c>
      <c r="I893" t="s">
        <v>349</v>
      </c>
      <c r="J893">
        <v>1.4</v>
      </c>
      <c r="K893">
        <f>VLOOKUP($I893,Sheet2!$F$4:$G$16,2,FALSE)</f>
        <v>2</v>
      </c>
      <c r="L893">
        <f t="shared" si="179"/>
        <v>49.7</v>
      </c>
      <c r="M893">
        <f t="shared" si="180"/>
        <v>42.3</v>
      </c>
      <c r="N893">
        <f t="shared" si="181"/>
        <v>7.4000000000000057</v>
      </c>
      <c r="O893" t="str">
        <f t="shared" si="176"/>
        <v>OH07_2018</v>
      </c>
      <c r="P893" t="str">
        <f t="shared" si="178"/>
        <v>07</v>
      </c>
      <c r="Q893">
        <f t="shared" si="177"/>
        <v>2018</v>
      </c>
    </row>
    <row r="894" spans="1:17" x14ac:dyDescent="0.3">
      <c r="A894" t="s">
        <v>2136</v>
      </c>
      <c r="B894">
        <v>4</v>
      </c>
      <c r="C894" t="s">
        <v>2249</v>
      </c>
      <c r="D894" s="3">
        <v>401</v>
      </c>
      <c r="E894" t="s">
        <v>420</v>
      </c>
      <c r="F894" s="2">
        <v>43397</v>
      </c>
      <c r="G894">
        <v>52</v>
      </c>
      <c r="H894">
        <v>34</v>
      </c>
      <c r="I894" t="s">
        <v>349</v>
      </c>
      <c r="J894">
        <v>-6.6</v>
      </c>
      <c r="K894">
        <f>VLOOKUP($I894,Sheet2!$F$4:$G$16,2,FALSE)</f>
        <v>2</v>
      </c>
      <c r="L894">
        <f t="shared" si="179"/>
        <v>48.7</v>
      </c>
      <c r="M894">
        <f t="shared" si="180"/>
        <v>37.299999999999997</v>
      </c>
      <c r="N894">
        <f t="shared" si="181"/>
        <v>11.400000000000006</v>
      </c>
      <c r="O894" t="str">
        <f t="shared" si="176"/>
        <v>IA04_2018</v>
      </c>
      <c r="P894" t="str">
        <f t="shared" si="178"/>
        <v>04</v>
      </c>
      <c r="Q894">
        <f t="shared" si="177"/>
        <v>2018</v>
      </c>
    </row>
    <row r="895" spans="1:17" x14ac:dyDescent="0.3">
      <c r="A895" t="s">
        <v>2192</v>
      </c>
      <c r="B895">
        <v>1</v>
      </c>
      <c r="C895" t="s">
        <v>2256</v>
      </c>
      <c r="D895" s="3">
        <v>600</v>
      </c>
      <c r="E895" t="s">
        <v>420</v>
      </c>
      <c r="F895" s="2">
        <v>43396</v>
      </c>
      <c r="G895">
        <v>42</v>
      </c>
      <c r="H895">
        <v>38</v>
      </c>
      <c r="I895" t="s">
        <v>349</v>
      </c>
      <c r="J895">
        <v>9.6</v>
      </c>
      <c r="K895">
        <f>VLOOKUP($I895,Sheet2!$F$4:$G$16,2,FALSE)</f>
        <v>2</v>
      </c>
      <c r="L895">
        <f t="shared" si="179"/>
        <v>46.8</v>
      </c>
      <c r="M895">
        <f t="shared" si="180"/>
        <v>33.200000000000003</v>
      </c>
      <c r="N895">
        <f t="shared" si="181"/>
        <v>13.599999999999994</v>
      </c>
      <c r="O895" t="str">
        <f t="shared" si="176"/>
        <v>KS01_2018</v>
      </c>
      <c r="P895" t="str">
        <f t="shared" si="178"/>
        <v>01</v>
      </c>
      <c r="Q895">
        <f t="shared" si="177"/>
        <v>2018</v>
      </c>
    </row>
    <row r="896" spans="1:17" x14ac:dyDescent="0.3">
      <c r="A896" t="s">
        <v>2189</v>
      </c>
      <c r="B896">
        <v>7</v>
      </c>
      <c r="C896" t="s">
        <v>2269</v>
      </c>
      <c r="D896" s="3">
        <v>400</v>
      </c>
      <c r="E896" t="s">
        <v>420</v>
      </c>
      <c r="F896" s="2">
        <v>43379</v>
      </c>
      <c r="G896">
        <v>45</v>
      </c>
      <c r="H896">
        <v>38</v>
      </c>
      <c r="I896" t="s">
        <v>349</v>
      </c>
      <c r="J896">
        <v>3.2</v>
      </c>
      <c r="K896">
        <f>VLOOKUP($I896,Sheet2!$F$4:$G$16,2,FALSE)</f>
        <v>2</v>
      </c>
      <c r="L896">
        <f t="shared" si="179"/>
        <v>46.6</v>
      </c>
      <c r="M896">
        <f t="shared" si="180"/>
        <v>36.4</v>
      </c>
      <c r="N896">
        <f t="shared" si="181"/>
        <v>10.200000000000003</v>
      </c>
      <c r="O896" t="str">
        <f t="shared" si="176"/>
        <v>OH07_2018</v>
      </c>
      <c r="P896" t="str">
        <f t="shared" si="178"/>
        <v>07</v>
      </c>
      <c r="Q896">
        <f t="shared" si="177"/>
        <v>2018</v>
      </c>
    </row>
    <row r="897" spans="1:17" x14ac:dyDescent="0.3">
      <c r="A897" t="s">
        <v>2136</v>
      </c>
      <c r="B897">
        <v>4</v>
      </c>
      <c r="C897" t="s">
        <v>2249</v>
      </c>
      <c r="D897" s="3">
        <v>400</v>
      </c>
      <c r="E897" t="s">
        <v>420</v>
      </c>
      <c r="F897" s="2">
        <v>43377</v>
      </c>
      <c r="G897">
        <v>54</v>
      </c>
      <c r="H897">
        <v>34</v>
      </c>
      <c r="I897" t="s">
        <v>349</v>
      </c>
      <c r="J897">
        <v>-6.6</v>
      </c>
      <c r="K897">
        <f>VLOOKUP($I897,Sheet2!$F$4:$G$16,2,FALSE)</f>
        <v>2</v>
      </c>
      <c r="L897">
        <f t="shared" si="179"/>
        <v>50.7</v>
      </c>
      <c r="M897">
        <f t="shared" si="180"/>
        <v>37.299999999999997</v>
      </c>
      <c r="N897">
        <f t="shared" si="181"/>
        <v>13.400000000000006</v>
      </c>
      <c r="O897" t="str">
        <f t="shared" si="176"/>
        <v>IA04_2018</v>
      </c>
      <c r="P897" t="str">
        <f t="shared" si="178"/>
        <v>04</v>
      </c>
      <c r="Q897">
        <f t="shared" si="177"/>
        <v>2018</v>
      </c>
    </row>
    <row r="898" spans="1:17" x14ac:dyDescent="0.3">
      <c r="A898" t="s">
        <v>2142</v>
      </c>
      <c r="B898">
        <v>2</v>
      </c>
      <c r="C898" t="s">
        <v>2237</v>
      </c>
      <c r="D898" s="3">
        <v>400</v>
      </c>
      <c r="E898" t="s">
        <v>420</v>
      </c>
      <c r="F898" s="2">
        <v>43387</v>
      </c>
      <c r="G898">
        <v>43</v>
      </c>
      <c r="H898">
        <v>52</v>
      </c>
      <c r="I898" t="s">
        <v>349</v>
      </c>
      <c r="J898">
        <v>2</v>
      </c>
      <c r="K898">
        <f>VLOOKUP($I898,Sheet2!$F$4:$G$16,2,FALSE)</f>
        <v>2</v>
      </c>
      <c r="L898">
        <f t="shared" si="179"/>
        <v>44</v>
      </c>
      <c r="M898">
        <f t="shared" si="180"/>
        <v>51</v>
      </c>
      <c r="N898">
        <f t="shared" si="181"/>
        <v>-7</v>
      </c>
      <c r="O898" t="str">
        <f t="shared" si="176"/>
        <v>MN02_2018</v>
      </c>
      <c r="P898" t="str">
        <f t="shared" si="178"/>
        <v>02</v>
      </c>
      <c r="Q898">
        <f t="shared" si="177"/>
        <v>2018</v>
      </c>
    </row>
    <row r="899" spans="1:17" x14ac:dyDescent="0.3">
      <c r="A899" t="s">
        <v>2148</v>
      </c>
      <c r="B899">
        <v>11</v>
      </c>
      <c r="C899" t="s">
        <v>2259</v>
      </c>
      <c r="D899" s="3">
        <v>400</v>
      </c>
      <c r="E899" t="s">
        <v>420</v>
      </c>
      <c r="F899" s="2">
        <v>43339</v>
      </c>
      <c r="G899">
        <v>29</v>
      </c>
      <c r="H899">
        <v>34</v>
      </c>
      <c r="I899" t="s">
        <v>349</v>
      </c>
      <c r="J899">
        <v>-4.9000000000000004</v>
      </c>
      <c r="K899">
        <f>VLOOKUP($I899,Sheet2!$F$4:$G$16,2,FALSE)</f>
        <v>2</v>
      </c>
      <c r="L899">
        <f t="shared" si="179"/>
        <v>26.55</v>
      </c>
      <c r="M899">
        <f t="shared" si="180"/>
        <v>36.450000000000003</v>
      </c>
      <c r="N899">
        <f t="shared" si="181"/>
        <v>-9.9000000000000021</v>
      </c>
      <c r="O899" t="str">
        <f t="shared" si="176"/>
        <v>MI11_2018</v>
      </c>
      <c r="P899" t="str">
        <f t="shared" si="178"/>
        <v>11</v>
      </c>
      <c r="Q899">
        <f t="shared" si="177"/>
        <v>2018</v>
      </c>
    </row>
    <row r="900" spans="1:17" x14ac:dyDescent="0.3">
      <c r="A900" t="s">
        <v>2136</v>
      </c>
      <c r="B900">
        <v>4</v>
      </c>
      <c r="C900" t="s">
        <v>2249</v>
      </c>
      <c r="D900" s="3">
        <v>405</v>
      </c>
      <c r="E900" t="s">
        <v>420</v>
      </c>
      <c r="F900" s="2">
        <v>43339</v>
      </c>
      <c r="G900">
        <v>53</v>
      </c>
      <c r="H900">
        <v>32</v>
      </c>
      <c r="I900" t="s">
        <v>349</v>
      </c>
      <c r="J900">
        <v>-6.6</v>
      </c>
      <c r="K900">
        <f>VLOOKUP($I900,Sheet2!$F$4:$G$16,2,FALSE)</f>
        <v>2</v>
      </c>
      <c r="L900">
        <f t="shared" si="179"/>
        <v>49.7</v>
      </c>
      <c r="M900">
        <f t="shared" si="180"/>
        <v>35.299999999999997</v>
      </c>
      <c r="N900">
        <f t="shared" si="181"/>
        <v>14.400000000000006</v>
      </c>
      <c r="O900" t="str">
        <f t="shared" si="176"/>
        <v>IA04_2018</v>
      </c>
      <c r="P900" t="str">
        <f t="shared" si="178"/>
        <v>04</v>
      </c>
      <c r="Q900">
        <f t="shared" si="177"/>
        <v>2018</v>
      </c>
    </row>
    <row r="901" spans="1:17" x14ac:dyDescent="0.3">
      <c r="A901" t="s">
        <v>2189</v>
      </c>
      <c r="B901">
        <v>1</v>
      </c>
      <c r="C901" t="s">
        <v>2236</v>
      </c>
      <c r="D901" s="3">
        <v>500</v>
      </c>
      <c r="E901" t="s">
        <v>420</v>
      </c>
      <c r="F901" s="2">
        <v>43338</v>
      </c>
      <c r="G901">
        <v>44</v>
      </c>
      <c r="H901">
        <v>46</v>
      </c>
      <c r="I901" t="s">
        <v>349</v>
      </c>
      <c r="J901">
        <v>2.2000000000000002</v>
      </c>
      <c r="K901">
        <f>VLOOKUP($I901,Sheet2!$F$4:$G$16,2,FALSE)</f>
        <v>2</v>
      </c>
      <c r="L901">
        <f t="shared" si="179"/>
        <v>45.1</v>
      </c>
      <c r="M901">
        <f t="shared" si="180"/>
        <v>44.9</v>
      </c>
      <c r="N901">
        <f t="shared" si="181"/>
        <v>0.20000000000000284</v>
      </c>
      <c r="O901" t="str">
        <f t="shared" si="176"/>
        <v>OH01_2018</v>
      </c>
      <c r="P901" t="str">
        <f t="shared" si="178"/>
        <v>01</v>
      </c>
      <c r="Q901">
        <f t="shared" si="177"/>
        <v>2018</v>
      </c>
    </row>
    <row r="902" spans="1:17" x14ac:dyDescent="0.3">
      <c r="A902" t="s">
        <v>2192</v>
      </c>
      <c r="B902">
        <v>2</v>
      </c>
      <c r="C902" t="s">
        <v>364</v>
      </c>
      <c r="D902" s="3">
        <v>501</v>
      </c>
      <c r="E902" t="s">
        <v>420</v>
      </c>
      <c r="F902" s="2">
        <v>43403</v>
      </c>
      <c r="G902">
        <v>37</v>
      </c>
      <c r="H902">
        <v>41</v>
      </c>
      <c r="I902" t="str">
        <f>IFERROR(VLOOKUP($C902,Sheet2!$A$2:$C$397,2,FALSE),"C")</f>
        <v>A</v>
      </c>
      <c r="J902">
        <f>IFERROR(VLOOKUP($C902,Sheet2!$A$2:$C$397,3,FALSE),0)</f>
        <v>0.4</v>
      </c>
      <c r="K902">
        <f>VLOOKUP($I902,Sheet2!$F$4:$G$16,2,FALSE)</f>
        <v>4</v>
      </c>
      <c r="L902">
        <f t="shared" si="179"/>
        <v>37.200000000000003</v>
      </c>
      <c r="M902">
        <f t="shared" si="180"/>
        <v>40.799999999999997</v>
      </c>
      <c r="N902">
        <f t="shared" si="181"/>
        <v>-3.5999999999999943</v>
      </c>
      <c r="O902" t="str">
        <f t="shared" si="176"/>
        <v>KS02_2018</v>
      </c>
      <c r="P902" t="str">
        <f t="shared" si="178"/>
        <v>02</v>
      </c>
      <c r="Q902">
        <f t="shared" si="177"/>
        <v>2018</v>
      </c>
    </row>
    <row r="903" spans="1:17" x14ac:dyDescent="0.3">
      <c r="A903" t="s">
        <v>2180</v>
      </c>
      <c r="B903">
        <v>9</v>
      </c>
      <c r="C903" t="s">
        <v>364</v>
      </c>
      <c r="D903" s="3">
        <v>505</v>
      </c>
      <c r="E903" t="s">
        <v>420</v>
      </c>
      <c r="F903" s="2">
        <v>43403</v>
      </c>
      <c r="G903">
        <v>45</v>
      </c>
      <c r="H903">
        <v>44</v>
      </c>
      <c r="I903" t="str">
        <f>IFERROR(VLOOKUP($C903,Sheet2!$A$2:$C$397,2,FALSE),"C")</f>
        <v>A</v>
      </c>
      <c r="J903">
        <f>IFERROR(VLOOKUP($C903,Sheet2!$A$2:$C$397,3,FALSE),0)</f>
        <v>0.4</v>
      </c>
      <c r="K903">
        <f>VLOOKUP($I903,Sheet2!$F$4:$G$16,2,FALSE)</f>
        <v>4</v>
      </c>
      <c r="L903">
        <f t="shared" si="179"/>
        <v>45.2</v>
      </c>
      <c r="M903">
        <f t="shared" si="180"/>
        <v>43.8</v>
      </c>
      <c r="N903">
        <f t="shared" si="181"/>
        <v>1.4000000000000057</v>
      </c>
      <c r="O903" t="str">
        <f t="shared" si="176"/>
        <v>NC09_2018</v>
      </c>
      <c r="P903" t="str">
        <f t="shared" si="178"/>
        <v>09</v>
      </c>
      <c r="Q903">
        <f t="shared" si="177"/>
        <v>2018</v>
      </c>
    </row>
    <row r="904" spans="1:17" x14ac:dyDescent="0.3">
      <c r="A904" t="s">
        <v>2163</v>
      </c>
      <c r="B904">
        <v>1</v>
      </c>
      <c r="C904" t="s">
        <v>366</v>
      </c>
      <c r="D904" s="3">
        <v>789</v>
      </c>
      <c r="E904" t="s">
        <v>420</v>
      </c>
      <c r="F904" s="2">
        <v>43403</v>
      </c>
      <c r="G904">
        <v>55</v>
      </c>
      <c r="H904">
        <v>33</v>
      </c>
      <c r="I904" t="str">
        <f>IFERROR(VLOOKUP($C904,Sheet2!$A$2:$C$397,2,FALSE),"C")</f>
        <v>A</v>
      </c>
      <c r="J904">
        <f>IFERROR(VLOOKUP($C904,Sheet2!$A$2:$C$397,3,FALSE),0)</f>
        <v>-1.5</v>
      </c>
      <c r="K904">
        <f>VLOOKUP($I904,Sheet2!$F$4:$G$16,2,FALSE)</f>
        <v>4</v>
      </c>
      <c r="L904">
        <f t="shared" si="179"/>
        <v>54.25</v>
      </c>
      <c r="M904">
        <f t="shared" si="180"/>
        <v>33.75</v>
      </c>
      <c r="N904">
        <f t="shared" si="181"/>
        <v>20.5</v>
      </c>
      <c r="O904" t="str">
        <f t="shared" si="176"/>
        <v>ND01_2018</v>
      </c>
      <c r="P904" t="str">
        <f t="shared" si="178"/>
        <v>01</v>
      </c>
      <c r="Q904">
        <f t="shared" si="177"/>
        <v>2018</v>
      </c>
    </row>
    <row r="905" spans="1:17" x14ac:dyDescent="0.3">
      <c r="A905" t="s">
        <v>2169</v>
      </c>
      <c r="B905">
        <v>8</v>
      </c>
      <c r="C905" t="s">
        <v>203</v>
      </c>
      <c r="D905" s="3">
        <v>446</v>
      </c>
      <c r="E905" t="s">
        <v>420</v>
      </c>
      <c r="F905" s="2">
        <v>43403</v>
      </c>
      <c r="G905">
        <v>40</v>
      </c>
      <c r="H905">
        <v>57</v>
      </c>
      <c r="I905" t="str">
        <f>IFERROR(VLOOKUP($C905,Sheet2!$A$2:$C$397,2,FALSE),"C")</f>
        <v>C+</v>
      </c>
      <c r="J905">
        <f>IFERROR(VLOOKUP($C905,Sheet2!$A$2:$C$397,3,FALSE),0)</f>
        <v>2.5</v>
      </c>
      <c r="K905">
        <f>VLOOKUP($I905,Sheet2!$F$4:$G$16,2,FALSE)</f>
        <v>2.2999999999999998</v>
      </c>
      <c r="L905">
        <f t="shared" si="179"/>
        <v>41.25</v>
      </c>
      <c r="M905">
        <f t="shared" si="180"/>
        <v>55.75</v>
      </c>
      <c r="N905">
        <f t="shared" si="181"/>
        <v>-14.5</v>
      </c>
      <c r="O905" t="str">
        <f t="shared" si="176"/>
        <v>PA08_2018</v>
      </c>
      <c r="P905" t="str">
        <f t="shared" si="178"/>
        <v>08</v>
      </c>
      <c r="Q905">
        <f t="shared" si="177"/>
        <v>2018</v>
      </c>
    </row>
    <row r="906" spans="1:17" x14ac:dyDescent="0.3">
      <c r="A906" t="s">
        <v>2169</v>
      </c>
      <c r="B906">
        <v>16</v>
      </c>
      <c r="C906" t="s">
        <v>203</v>
      </c>
      <c r="D906" s="3">
        <v>405</v>
      </c>
      <c r="E906" t="s">
        <v>420</v>
      </c>
      <c r="F906" s="2">
        <v>43403</v>
      </c>
      <c r="G906">
        <v>47</v>
      </c>
      <c r="H906">
        <v>51</v>
      </c>
      <c r="I906" t="str">
        <f>IFERROR(VLOOKUP($C906,Sheet2!$A$2:$C$397,2,FALSE),"C")</f>
        <v>C+</v>
      </c>
      <c r="J906">
        <f>IFERROR(VLOOKUP($C906,Sheet2!$A$2:$C$397,3,FALSE),0)</f>
        <v>2.5</v>
      </c>
      <c r="K906">
        <f>VLOOKUP($I906,Sheet2!$F$4:$G$16,2,FALSE)</f>
        <v>2.2999999999999998</v>
      </c>
      <c r="L906">
        <f t="shared" ref="L906:L912" si="182">G906+(J906/2)</f>
        <v>48.25</v>
      </c>
      <c r="M906">
        <f t="shared" ref="M906:M912" si="183">H906-(J906/2)</f>
        <v>49.75</v>
      </c>
      <c r="N906">
        <f t="shared" ref="N906:N912" si="184">L906-M906</f>
        <v>-1.5</v>
      </c>
      <c r="O906" t="str">
        <f t="shared" si="176"/>
        <v>PA16_2018</v>
      </c>
      <c r="P906" t="str">
        <f t="shared" si="178"/>
        <v>16</v>
      </c>
      <c r="Q906">
        <f t="shared" si="177"/>
        <v>2018</v>
      </c>
    </row>
    <row r="907" spans="1:17" x14ac:dyDescent="0.3">
      <c r="A907" t="s">
        <v>2139</v>
      </c>
      <c r="B907">
        <v>2</v>
      </c>
      <c r="C907" t="s">
        <v>386</v>
      </c>
      <c r="D907" s="3">
        <v>569</v>
      </c>
      <c r="E907" t="s">
        <v>420</v>
      </c>
      <c r="F907" s="2">
        <v>43402</v>
      </c>
      <c r="G907">
        <v>40</v>
      </c>
      <c r="H907">
        <v>52</v>
      </c>
      <c r="I907" t="str">
        <f>IFERROR(VLOOKUP($C907,Sheet2!$A$2:$C$397,2,FALSE),"C")</f>
        <v>B+</v>
      </c>
      <c r="J907">
        <f>IFERROR(VLOOKUP($C907,Sheet2!$A$2:$C$397,3,FALSE),0)</f>
        <v>-0.6</v>
      </c>
      <c r="K907">
        <f>VLOOKUP($I907,Sheet2!$F$4:$G$16,2,FALSE)</f>
        <v>3.3</v>
      </c>
      <c r="L907">
        <f t="shared" si="182"/>
        <v>39.700000000000003</v>
      </c>
      <c r="M907">
        <f t="shared" si="183"/>
        <v>52.3</v>
      </c>
      <c r="N907">
        <f t="shared" si="184"/>
        <v>-12.599999999999994</v>
      </c>
      <c r="O907" t="str">
        <f t="shared" si="176"/>
        <v>NH02_2018</v>
      </c>
      <c r="P907" t="str">
        <f t="shared" si="178"/>
        <v>02</v>
      </c>
      <c r="Q907">
        <f t="shared" si="177"/>
        <v>2018</v>
      </c>
    </row>
    <row r="908" spans="1:17" x14ac:dyDescent="0.3">
      <c r="A908" t="s">
        <v>2139</v>
      </c>
      <c r="B908">
        <v>1</v>
      </c>
      <c r="C908" t="s">
        <v>386</v>
      </c>
      <c r="D908" s="3">
        <v>570</v>
      </c>
      <c r="E908" t="s">
        <v>420</v>
      </c>
      <c r="F908" s="2">
        <v>43402</v>
      </c>
      <c r="G908">
        <v>46</v>
      </c>
      <c r="H908">
        <v>48</v>
      </c>
      <c r="I908" t="str">
        <f>IFERROR(VLOOKUP($C908,Sheet2!$A$2:$C$397,2,FALSE),"C")</f>
        <v>B+</v>
      </c>
      <c r="J908">
        <f>IFERROR(VLOOKUP($C908,Sheet2!$A$2:$C$397,3,FALSE),0)</f>
        <v>-0.6</v>
      </c>
      <c r="K908">
        <f>VLOOKUP($I908,Sheet2!$F$4:$G$16,2,FALSE)</f>
        <v>3.3</v>
      </c>
      <c r="L908">
        <f t="shared" si="182"/>
        <v>45.7</v>
      </c>
      <c r="M908">
        <f t="shared" si="183"/>
        <v>48.3</v>
      </c>
      <c r="N908">
        <f t="shared" si="184"/>
        <v>-2.5999999999999943</v>
      </c>
      <c r="O908" t="str">
        <f t="shared" si="176"/>
        <v>NH01_2018</v>
      </c>
      <c r="P908" t="str">
        <f t="shared" si="178"/>
        <v>01</v>
      </c>
      <c r="Q908">
        <f t="shared" si="177"/>
        <v>2018</v>
      </c>
    </row>
    <row r="909" spans="1:17" x14ac:dyDescent="0.3">
      <c r="A909" t="s">
        <v>2137</v>
      </c>
      <c r="B909">
        <v>2</v>
      </c>
      <c r="C909" t="s">
        <v>386</v>
      </c>
      <c r="D909" s="3">
        <v>441</v>
      </c>
      <c r="E909" t="s">
        <v>420</v>
      </c>
      <c r="F909" s="2">
        <v>43402</v>
      </c>
      <c r="G909">
        <v>46</v>
      </c>
      <c r="H909">
        <v>47</v>
      </c>
      <c r="I909" t="str">
        <f>IFERROR(VLOOKUP($C909,Sheet2!$A$2:$C$397,2,FALSE),"C")</f>
        <v>B+</v>
      </c>
      <c r="J909">
        <f>IFERROR(VLOOKUP($C909,Sheet2!$A$2:$C$397,3,FALSE),0)</f>
        <v>-0.6</v>
      </c>
      <c r="K909">
        <f>VLOOKUP($I909,Sheet2!$F$4:$G$16,2,FALSE)</f>
        <v>3.3</v>
      </c>
      <c r="L909">
        <f t="shared" si="182"/>
        <v>45.7</v>
      </c>
      <c r="M909">
        <f t="shared" si="183"/>
        <v>47.3</v>
      </c>
      <c r="N909">
        <f t="shared" si="184"/>
        <v>-1.5999999999999943</v>
      </c>
      <c r="O909" t="str">
        <f t="shared" si="176"/>
        <v>ME02_2018</v>
      </c>
      <c r="P909" t="str">
        <f t="shared" si="178"/>
        <v>02</v>
      </c>
      <c r="Q909">
        <f t="shared" si="177"/>
        <v>2018</v>
      </c>
    </row>
    <row r="910" spans="1:17" x14ac:dyDescent="0.3">
      <c r="A910" t="s">
        <v>2137</v>
      </c>
      <c r="B910">
        <v>1</v>
      </c>
      <c r="C910" t="s">
        <v>386</v>
      </c>
      <c r="D910" s="3">
        <v>442</v>
      </c>
      <c r="E910" t="s">
        <v>420</v>
      </c>
      <c r="F910" s="2">
        <v>43402</v>
      </c>
      <c r="G910">
        <v>31</v>
      </c>
      <c r="H910">
        <v>56</v>
      </c>
      <c r="I910" t="str">
        <f>IFERROR(VLOOKUP($C910,Sheet2!$A$2:$C$397,2,FALSE),"C")</f>
        <v>B+</v>
      </c>
      <c r="J910">
        <f>IFERROR(VLOOKUP($C910,Sheet2!$A$2:$C$397,3,FALSE),0)</f>
        <v>-0.6</v>
      </c>
      <c r="K910">
        <f>VLOOKUP($I910,Sheet2!$F$4:$G$16,2,FALSE)</f>
        <v>3.3</v>
      </c>
      <c r="L910">
        <f t="shared" si="182"/>
        <v>30.7</v>
      </c>
      <c r="M910">
        <f t="shared" si="183"/>
        <v>56.3</v>
      </c>
      <c r="N910">
        <f t="shared" si="184"/>
        <v>-25.599999999999998</v>
      </c>
      <c r="O910" t="str">
        <f t="shared" si="176"/>
        <v>ME01_2018</v>
      </c>
      <c r="P910" t="str">
        <f t="shared" si="178"/>
        <v>01</v>
      </c>
      <c r="Q910">
        <f t="shared" si="177"/>
        <v>2018</v>
      </c>
    </row>
    <row r="911" spans="1:17" x14ac:dyDescent="0.3">
      <c r="A911" t="s">
        <v>2144</v>
      </c>
      <c r="B911">
        <v>7</v>
      </c>
      <c r="C911" t="s">
        <v>354</v>
      </c>
      <c r="D911" s="3">
        <v>356</v>
      </c>
      <c r="E911" t="s">
        <v>420</v>
      </c>
      <c r="F911" s="2">
        <v>43402</v>
      </c>
      <c r="G911">
        <v>44</v>
      </c>
      <c r="H911">
        <v>47</v>
      </c>
      <c r="I911" t="str">
        <f>IFERROR(VLOOKUP($C911,Sheet2!$A$2:$C$397,2,FALSE),"C")</f>
        <v>A+</v>
      </c>
      <c r="J911">
        <f>IFERROR(VLOOKUP($C911,Sheet2!$A$2:$C$397,3,FALSE),0)</f>
        <v>0.2</v>
      </c>
      <c r="K911">
        <f>VLOOKUP($I911,Sheet2!$F$4:$G$16,2,FALSE)</f>
        <v>4</v>
      </c>
      <c r="L911">
        <f t="shared" si="182"/>
        <v>44.1</v>
      </c>
      <c r="M911">
        <f t="shared" si="183"/>
        <v>46.9</v>
      </c>
      <c r="N911">
        <f t="shared" si="184"/>
        <v>-2.7999999999999972</v>
      </c>
      <c r="O911" t="str">
        <f t="shared" si="176"/>
        <v>NJ07_2018</v>
      </c>
      <c r="P911" t="str">
        <f t="shared" si="178"/>
        <v>07</v>
      </c>
      <c r="Q911">
        <f t="shared" si="177"/>
        <v>2018</v>
      </c>
    </row>
    <row r="912" spans="1:17" x14ac:dyDescent="0.3">
      <c r="A912" t="s">
        <v>2169</v>
      </c>
      <c r="B912">
        <v>13</v>
      </c>
      <c r="C912" t="s">
        <v>203</v>
      </c>
      <c r="D912" s="3">
        <v>303</v>
      </c>
      <c r="E912" t="s">
        <v>420</v>
      </c>
      <c r="F912" s="2">
        <v>43399</v>
      </c>
      <c r="G912">
        <v>57</v>
      </c>
      <c r="H912">
        <v>36</v>
      </c>
      <c r="I912" t="str">
        <f>IFERROR(VLOOKUP($C912,Sheet2!$A$2:$C$397,2,FALSE),"C")</f>
        <v>C+</v>
      </c>
      <c r="J912">
        <f>IFERROR(VLOOKUP($C912,Sheet2!$A$2:$C$397,3,FALSE),0)</f>
        <v>2.5</v>
      </c>
      <c r="K912">
        <f>VLOOKUP($I912,Sheet2!$F$4:$G$16,2,FALSE)</f>
        <v>2.2999999999999998</v>
      </c>
      <c r="L912">
        <f t="shared" si="182"/>
        <v>58.25</v>
      </c>
      <c r="M912">
        <f t="shared" si="183"/>
        <v>34.75</v>
      </c>
      <c r="N912">
        <f t="shared" si="184"/>
        <v>23.5</v>
      </c>
      <c r="O912" t="str">
        <f t="shared" si="176"/>
        <v>PA13_2018</v>
      </c>
      <c r="P912" t="str">
        <f t="shared" si="178"/>
        <v>13</v>
      </c>
      <c r="Q912">
        <f t="shared" si="177"/>
        <v>2018</v>
      </c>
    </row>
    <row r="913" spans="1:17" x14ac:dyDescent="0.3">
      <c r="A913" t="s">
        <v>2134</v>
      </c>
      <c r="B913">
        <v>19</v>
      </c>
      <c r="C913" t="s">
        <v>358</v>
      </c>
      <c r="D913" s="3">
        <v>609</v>
      </c>
      <c r="E913" t="s">
        <v>420</v>
      </c>
      <c r="F913" s="2">
        <v>43402</v>
      </c>
      <c r="G913">
        <v>44</v>
      </c>
      <c r="H913">
        <v>44</v>
      </c>
      <c r="I913" t="str">
        <f>IFERROR(VLOOKUP($C913,Sheet2!$A$2:$C$397,2,FALSE),"C")</f>
        <v>A</v>
      </c>
      <c r="J913">
        <f>IFERROR(VLOOKUP($C913,Sheet2!$A$2:$C$397,3,FALSE),0)</f>
        <v>0.2</v>
      </c>
      <c r="K913">
        <f>VLOOKUP($I913,Sheet2!$F$4:$G$16,2,FALSE)</f>
        <v>4</v>
      </c>
      <c r="L913">
        <f t="shared" ref="L913" si="185">G913+(J913/2)</f>
        <v>44.1</v>
      </c>
      <c r="M913">
        <f t="shared" ref="M913" si="186">H913-(J913/2)</f>
        <v>43.9</v>
      </c>
      <c r="N913">
        <f t="shared" ref="N913" si="187">L913-M913</f>
        <v>0.20000000000000284</v>
      </c>
      <c r="O913" t="str">
        <f t="shared" si="176"/>
        <v>NY19_2018</v>
      </c>
      <c r="P913" t="str">
        <f t="shared" si="178"/>
        <v>19</v>
      </c>
      <c r="Q913">
        <f t="shared" si="177"/>
        <v>2018</v>
      </c>
    </row>
    <row r="914" spans="1:17" x14ac:dyDescent="0.3">
      <c r="A914" t="s">
        <v>2165</v>
      </c>
      <c r="B914">
        <v>5</v>
      </c>
      <c r="C914" t="s">
        <v>107</v>
      </c>
      <c r="D914" s="3">
        <v>440</v>
      </c>
      <c r="E914" t="s">
        <v>420</v>
      </c>
      <c r="F914" s="2">
        <v>43402</v>
      </c>
      <c r="G914">
        <v>49</v>
      </c>
      <c r="H914">
        <v>37</v>
      </c>
      <c r="I914" t="str">
        <f>IFERROR(VLOOKUP($C914,Sheet2!$A$2:$C$397,2,FALSE),"C")</f>
        <v>B-</v>
      </c>
      <c r="J914">
        <f>IFERROR(VLOOKUP($C914,Sheet2!$A$2:$C$397,3,FALSE),0)</f>
        <v>1.9237209</v>
      </c>
      <c r="K914">
        <f>VLOOKUP($I914,Sheet2!$F$4:$G$16,2,FALSE)</f>
        <v>2.7</v>
      </c>
      <c r="L914">
        <f t="shared" ref="L914:L922" si="188">G914+(J914/2)</f>
        <v>49.961860450000003</v>
      </c>
      <c r="M914">
        <f t="shared" ref="M914:M922" si="189">H914-(J914/2)</f>
        <v>36.038139549999997</v>
      </c>
      <c r="N914">
        <f t="shared" ref="N914:N922" si="190">L914-M914</f>
        <v>13.923720900000006</v>
      </c>
      <c r="O914" t="str">
        <f t="shared" si="176"/>
        <v>OK05_2018</v>
      </c>
      <c r="P914" t="str">
        <f t="shared" si="178"/>
        <v>05</v>
      </c>
      <c r="Q914">
        <f t="shared" si="177"/>
        <v>2018</v>
      </c>
    </row>
    <row r="915" spans="1:17" x14ac:dyDescent="0.3">
      <c r="A915" t="s">
        <v>2144</v>
      </c>
      <c r="B915">
        <v>7</v>
      </c>
      <c r="C915" t="s">
        <v>364</v>
      </c>
      <c r="D915" s="3">
        <v>503</v>
      </c>
      <c r="E915" t="s">
        <v>420</v>
      </c>
      <c r="F915" s="2">
        <v>43404</v>
      </c>
      <c r="G915">
        <v>39</v>
      </c>
      <c r="H915">
        <v>47</v>
      </c>
      <c r="I915" t="str">
        <f>IFERROR(VLOOKUP($C915,Sheet2!$A$2:$C$397,2,FALSE),"C")</f>
        <v>A</v>
      </c>
      <c r="J915">
        <f>IFERROR(VLOOKUP($C915,Sheet2!$A$2:$C$397,3,FALSE),0)</f>
        <v>0.4</v>
      </c>
      <c r="K915">
        <f>VLOOKUP($I915,Sheet2!$F$4:$G$16,2,FALSE)</f>
        <v>4</v>
      </c>
      <c r="L915">
        <f t="shared" si="188"/>
        <v>39.200000000000003</v>
      </c>
      <c r="M915">
        <f t="shared" si="189"/>
        <v>46.8</v>
      </c>
      <c r="N915">
        <f t="shared" si="190"/>
        <v>-7.5999999999999943</v>
      </c>
      <c r="O915" t="str">
        <f t="shared" si="176"/>
        <v>NJ07_2018</v>
      </c>
      <c r="P915" t="str">
        <f t="shared" si="178"/>
        <v>07</v>
      </c>
      <c r="Q915">
        <f t="shared" si="177"/>
        <v>2018</v>
      </c>
    </row>
    <row r="916" spans="1:17" x14ac:dyDescent="0.3">
      <c r="A916" t="s">
        <v>2134</v>
      </c>
      <c r="B916">
        <v>25</v>
      </c>
      <c r="C916" t="s">
        <v>124</v>
      </c>
      <c r="D916" s="3">
        <v>843</v>
      </c>
      <c r="E916" t="s">
        <v>420</v>
      </c>
      <c r="F916" s="2">
        <v>43403</v>
      </c>
      <c r="G916">
        <v>40</v>
      </c>
      <c r="H916">
        <v>49</v>
      </c>
      <c r="I916" t="str">
        <f>IFERROR(VLOOKUP($C916,Sheet2!$A$2:$C$397,2,FALSE),"C")</f>
        <v>B-</v>
      </c>
      <c r="J916">
        <f>IFERROR(VLOOKUP($C916,Sheet2!$A$2:$C$397,3,FALSE),0)</f>
        <v>-9.6969700000000006E-2</v>
      </c>
      <c r="K916">
        <f>VLOOKUP($I916,Sheet2!$F$4:$G$16,2,FALSE)</f>
        <v>2.7</v>
      </c>
      <c r="L916">
        <f t="shared" si="188"/>
        <v>39.951515149999999</v>
      </c>
      <c r="M916">
        <f t="shared" si="189"/>
        <v>49.048484850000001</v>
      </c>
      <c r="N916">
        <f t="shared" si="190"/>
        <v>-9.0969697000000025</v>
      </c>
      <c r="O916" t="str">
        <f t="shared" si="176"/>
        <v>NY25_2018</v>
      </c>
      <c r="P916" t="str">
        <f t="shared" si="178"/>
        <v>25</v>
      </c>
      <c r="Q916">
        <f t="shared" si="177"/>
        <v>2018</v>
      </c>
    </row>
    <row r="917" spans="1:17" x14ac:dyDescent="0.3">
      <c r="A917" t="s">
        <v>2173</v>
      </c>
      <c r="B917">
        <v>3</v>
      </c>
      <c r="C917" t="s">
        <v>386</v>
      </c>
      <c r="D917" s="3">
        <v>328</v>
      </c>
      <c r="E917" t="s">
        <v>420</v>
      </c>
      <c r="F917" s="2">
        <v>43404</v>
      </c>
      <c r="G917">
        <v>52</v>
      </c>
      <c r="H917">
        <v>45</v>
      </c>
      <c r="I917" t="str">
        <f>IFERROR(VLOOKUP($C917,Sheet2!$A$2:$C$397,2,FALSE),"C")</f>
        <v>B+</v>
      </c>
      <c r="J917">
        <f>IFERROR(VLOOKUP($C917,Sheet2!$A$2:$C$397,3,FALSE),0)</f>
        <v>-0.6</v>
      </c>
      <c r="K917">
        <f>VLOOKUP($I917,Sheet2!$F$4:$G$16,2,FALSE)</f>
        <v>3.3</v>
      </c>
      <c r="L917">
        <f t="shared" si="188"/>
        <v>51.7</v>
      </c>
      <c r="M917">
        <f t="shared" si="189"/>
        <v>45.3</v>
      </c>
      <c r="N917">
        <f t="shared" si="190"/>
        <v>6.4000000000000057</v>
      </c>
      <c r="O917" t="str">
        <f t="shared" si="176"/>
        <v>WV03_2018</v>
      </c>
      <c r="P917" t="str">
        <f t="shared" si="178"/>
        <v>03</v>
      </c>
      <c r="Q917">
        <f t="shared" si="177"/>
        <v>2018</v>
      </c>
    </row>
    <row r="918" spans="1:17" x14ac:dyDescent="0.3">
      <c r="A918" t="s">
        <v>2173</v>
      </c>
      <c r="B918">
        <v>2</v>
      </c>
      <c r="C918" t="s">
        <v>386</v>
      </c>
      <c r="D918" s="3">
        <v>344</v>
      </c>
      <c r="E918" t="s">
        <v>420</v>
      </c>
      <c r="F918" s="2">
        <v>43404</v>
      </c>
      <c r="G918">
        <v>47</v>
      </c>
      <c r="H918">
        <v>39</v>
      </c>
      <c r="I918" t="str">
        <f>IFERROR(VLOOKUP($C918,Sheet2!$A$2:$C$397,2,FALSE),"C")</f>
        <v>B+</v>
      </c>
      <c r="J918">
        <f>IFERROR(VLOOKUP($C918,Sheet2!$A$2:$C$397,3,FALSE),0)</f>
        <v>-0.6</v>
      </c>
      <c r="K918">
        <f>VLOOKUP($I918,Sheet2!$F$4:$G$16,2,FALSE)</f>
        <v>3.3</v>
      </c>
      <c r="L918">
        <f t="shared" si="188"/>
        <v>46.7</v>
      </c>
      <c r="M918">
        <f t="shared" si="189"/>
        <v>39.299999999999997</v>
      </c>
      <c r="N918">
        <f t="shared" si="190"/>
        <v>7.4000000000000057</v>
      </c>
      <c r="O918" t="str">
        <f t="shared" si="176"/>
        <v>WV02_2018</v>
      </c>
      <c r="P918" t="str">
        <f t="shared" si="178"/>
        <v>02</v>
      </c>
      <c r="Q918">
        <f t="shared" si="177"/>
        <v>2018</v>
      </c>
    </row>
    <row r="919" spans="1:17" x14ac:dyDescent="0.3">
      <c r="A919" t="s">
        <v>2173</v>
      </c>
      <c r="B919">
        <v>1</v>
      </c>
      <c r="C919" t="s">
        <v>386</v>
      </c>
      <c r="D919" s="3">
        <v>341</v>
      </c>
      <c r="E919" t="s">
        <v>420</v>
      </c>
      <c r="F919" s="2">
        <v>43404</v>
      </c>
      <c r="G919">
        <v>57</v>
      </c>
      <c r="H919">
        <v>32</v>
      </c>
      <c r="I919" t="str">
        <f>IFERROR(VLOOKUP($C919,Sheet2!$A$2:$C$397,2,FALSE),"C")</f>
        <v>B+</v>
      </c>
      <c r="J919">
        <f>IFERROR(VLOOKUP($C919,Sheet2!$A$2:$C$397,3,FALSE),0)</f>
        <v>-0.6</v>
      </c>
      <c r="K919">
        <f>VLOOKUP($I919,Sheet2!$F$4:$G$16,2,FALSE)</f>
        <v>3.3</v>
      </c>
      <c r="L919">
        <f t="shared" si="188"/>
        <v>56.7</v>
      </c>
      <c r="M919">
        <f t="shared" si="189"/>
        <v>32.299999999999997</v>
      </c>
      <c r="N919">
        <f t="shared" si="190"/>
        <v>24.400000000000006</v>
      </c>
      <c r="O919" t="str">
        <f t="shared" si="176"/>
        <v>WV01_2018</v>
      </c>
      <c r="P919" t="str">
        <f t="shared" si="178"/>
        <v>01</v>
      </c>
      <c r="Q919">
        <f t="shared" si="177"/>
        <v>2018</v>
      </c>
    </row>
    <row r="920" spans="1:17" x14ac:dyDescent="0.3">
      <c r="A920" t="s">
        <v>2178</v>
      </c>
      <c r="B920">
        <v>3</v>
      </c>
      <c r="C920" t="s">
        <v>2200</v>
      </c>
      <c r="D920" s="3">
        <v>410</v>
      </c>
      <c r="E920" t="s">
        <v>420</v>
      </c>
      <c r="F920" s="2">
        <v>43402</v>
      </c>
      <c r="G920">
        <v>33</v>
      </c>
      <c r="H920">
        <v>57</v>
      </c>
      <c r="I920" t="str">
        <f>IFERROR(VLOOKUP($C920,Sheet2!$A$2:$C$397,2,FALSE),"C")</f>
        <v>C</v>
      </c>
      <c r="J920">
        <v>-1</v>
      </c>
      <c r="K920">
        <f>VLOOKUP($I920,Sheet2!$F$4:$G$16,2,FALSE)</f>
        <v>2</v>
      </c>
      <c r="L920">
        <f t="shared" si="188"/>
        <v>32.5</v>
      </c>
      <c r="M920">
        <f t="shared" si="189"/>
        <v>57.5</v>
      </c>
      <c r="N920">
        <f t="shared" si="190"/>
        <v>-25</v>
      </c>
      <c r="O920" t="str">
        <f t="shared" si="176"/>
        <v>NM03_2018</v>
      </c>
      <c r="P920" t="str">
        <f t="shared" si="178"/>
        <v>03</v>
      </c>
      <c r="Q920">
        <f t="shared" si="177"/>
        <v>2018</v>
      </c>
    </row>
    <row r="921" spans="1:17" x14ac:dyDescent="0.3">
      <c r="A921" t="s">
        <v>2178</v>
      </c>
      <c r="B921">
        <v>2</v>
      </c>
      <c r="C921" t="s">
        <v>2200</v>
      </c>
      <c r="D921" s="3">
        <v>338</v>
      </c>
      <c r="E921" t="s">
        <v>420</v>
      </c>
      <c r="F921" s="2">
        <v>43402</v>
      </c>
      <c r="G921">
        <v>47</v>
      </c>
      <c r="H921">
        <v>42</v>
      </c>
      <c r="I921" t="str">
        <f>IFERROR(VLOOKUP($C921,Sheet2!$A$2:$C$397,2,FALSE),"C")</f>
        <v>C</v>
      </c>
      <c r="J921">
        <v>-1</v>
      </c>
      <c r="K921">
        <f>VLOOKUP($I921,Sheet2!$F$4:$G$16,2,FALSE)</f>
        <v>2</v>
      </c>
      <c r="L921">
        <f t="shared" si="188"/>
        <v>46.5</v>
      </c>
      <c r="M921">
        <f t="shared" si="189"/>
        <v>42.5</v>
      </c>
      <c r="N921">
        <f t="shared" si="190"/>
        <v>4</v>
      </c>
      <c r="O921" t="str">
        <f t="shared" si="176"/>
        <v>NM02_2018</v>
      </c>
      <c r="P921" t="str">
        <f t="shared" si="178"/>
        <v>02</v>
      </c>
      <c r="Q921">
        <f t="shared" si="177"/>
        <v>2018</v>
      </c>
    </row>
    <row r="922" spans="1:17" x14ac:dyDescent="0.3">
      <c r="A922" t="s">
        <v>2178</v>
      </c>
      <c r="B922">
        <v>1</v>
      </c>
      <c r="C922" t="s">
        <v>2200</v>
      </c>
      <c r="D922" s="3">
        <v>452</v>
      </c>
      <c r="E922" t="s">
        <v>420</v>
      </c>
      <c r="F922" s="2">
        <v>43402</v>
      </c>
      <c r="G922">
        <v>43</v>
      </c>
      <c r="H922">
        <v>51</v>
      </c>
      <c r="I922" t="str">
        <f>IFERROR(VLOOKUP($C922,Sheet2!$A$2:$C$397,2,FALSE),"C")</f>
        <v>C</v>
      </c>
      <c r="J922">
        <v>-1</v>
      </c>
      <c r="K922">
        <f>VLOOKUP($I922,Sheet2!$F$4:$G$16,2,FALSE)</f>
        <v>2</v>
      </c>
      <c r="L922">
        <f t="shared" si="188"/>
        <v>42.5</v>
      </c>
      <c r="M922">
        <f t="shared" si="189"/>
        <v>51.5</v>
      </c>
      <c r="N922">
        <f t="shared" si="190"/>
        <v>-9</v>
      </c>
      <c r="O922" t="str">
        <f t="shared" si="176"/>
        <v>NM01_2018</v>
      </c>
      <c r="P922" t="str">
        <f t="shared" si="178"/>
        <v>01</v>
      </c>
      <c r="Q922">
        <f t="shared" si="177"/>
        <v>2018</v>
      </c>
    </row>
    <row r="923" spans="1:17" x14ac:dyDescent="0.3">
      <c r="A923" t="s">
        <v>2142</v>
      </c>
      <c r="B923">
        <v>1</v>
      </c>
      <c r="C923" t="s">
        <v>358</v>
      </c>
      <c r="D923" s="3">
        <v>586</v>
      </c>
      <c r="E923" t="s">
        <v>420</v>
      </c>
      <c r="F923" s="2">
        <v>43393</v>
      </c>
      <c r="G923">
        <v>45</v>
      </c>
      <c r="H923">
        <v>47</v>
      </c>
      <c r="I923" t="str">
        <f>IFERROR(VLOOKUP($C923,Sheet2!$A$2:$C$397,2,FALSE),"C")</f>
        <v>A</v>
      </c>
      <c r="J923">
        <f>IFERROR(VLOOKUP($C923,Sheet2!$A$2:$C$397,3,FALSE),0)</f>
        <v>0.2</v>
      </c>
      <c r="K923">
        <f>VLOOKUP($I923,Sheet2!$F$4:$G$16,2,FALSE)</f>
        <v>4</v>
      </c>
      <c r="L923">
        <f t="shared" ref="L923" si="191">G923+(J923/2)</f>
        <v>45.1</v>
      </c>
      <c r="M923">
        <f t="shared" ref="M923" si="192">H923-(J923/2)</f>
        <v>46.9</v>
      </c>
      <c r="N923">
        <f t="shared" ref="N923" si="193">L923-M923</f>
        <v>-1.7999999999999972</v>
      </c>
      <c r="O923" t="str">
        <f t="shared" si="176"/>
        <v>MN01_2018</v>
      </c>
      <c r="P923" t="str">
        <f t="shared" si="178"/>
        <v>01</v>
      </c>
      <c r="Q923">
        <f t="shared" si="177"/>
        <v>2018</v>
      </c>
    </row>
    <row r="924" spans="1:17" x14ac:dyDescent="0.3">
      <c r="A924" t="s">
        <v>2147</v>
      </c>
      <c r="B924">
        <v>1</v>
      </c>
      <c r="C924" t="s">
        <v>272</v>
      </c>
      <c r="D924" s="3">
        <v>500</v>
      </c>
      <c r="E924" t="s">
        <v>420</v>
      </c>
      <c r="F924" s="2">
        <v>43402</v>
      </c>
      <c r="G924">
        <v>48</v>
      </c>
      <c r="H924">
        <v>49</v>
      </c>
      <c r="I924" t="str">
        <f>IFERROR(VLOOKUP($C924,Sheet2!$A$2:$C$397,2,FALSE),"C")</f>
        <v>C</v>
      </c>
      <c r="J924">
        <f>IFERROR(VLOOKUP($C924,Sheet2!$A$2:$C$397,3,FALSE),0)</f>
        <v>1.3474286</v>
      </c>
      <c r="K924">
        <f>VLOOKUP($I924,Sheet2!$F$4:$G$16,2,FALSE)</f>
        <v>2</v>
      </c>
      <c r="L924">
        <f t="shared" ref="L924:L934" si="194">G924+(J924/2)</f>
        <v>48.6737143</v>
      </c>
      <c r="M924">
        <f t="shared" ref="M924:M934" si="195">H924-(J924/2)</f>
        <v>48.3262857</v>
      </c>
      <c r="N924">
        <f t="shared" ref="N924:N934" si="196">L924-M924</f>
        <v>0.34742860000000064</v>
      </c>
      <c r="O924" t="str">
        <f t="shared" si="176"/>
        <v>AK01_2018</v>
      </c>
      <c r="P924" t="str">
        <f t="shared" si="178"/>
        <v>01</v>
      </c>
      <c r="Q924">
        <f t="shared" si="177"/>
        <v>2018</v>
      </c>
    </row>
    <row r="925" spans="1:17" x14ac:dyDescent="0.3">
      <c r="A925" t="s">
        <v>2166</v>
      </c>
      <c r="B925">
        <v>10</v>
      </c>
      <c r="C925" t="s">
        <v>13</v>
      </c>
      <c r="D925" s="3">
        <v>446</v>
      </c>
      <c r="E925" t="s">
        <v>420</v>
      </c>
      <c r="F925" s="2">
        <v>43401</v>
      </c>
      <c r="G925">
        <v>43</v>
      </c>
      <c r="H925">
        <v>54</v>
      </c>
      <c r="I925" t="str">
        <f>IFERROR(VLOOKUP($C925,Sheet2!$A$2:$C$397,2,FALSE),"C")</f>
        <v>A+</v>
      </c>
      <c r="J925">
        <f>IFERROR(VLOOKUP($C925,Sheet2!$A$2:$C$397,3,FALSE),0)</f>
        <v>0.61341175999999997</v>
      </c>
      <c r="K925">
        <f>VLOOKUP($I925,Sheet2!$F$4:$G$16,2,FALSE)</f>
        <v>4</v>
      </c>
      <c r="L925">
        <f t="shared" si="194"/>
        <v>43.306705880000003</v>
      </c>
      <c r="M925">
        <f t="shared" si="195"/>
        <v>53.693294119999997</v>
      </c>
      <c r="N925">
        <f t="shared" si="196"/>
        <v>-10.386588239999995</v>
      </c>
      <c r="O925" t="str">
        <f t="shared" si="176"/>
        <v>VA10_2018</v>
      </c>
      <c r="P925" t="str">
        <f t="shared" si="178"/>
        <v>10</v>
      </c>
      <c r="Q925">
        <f t="shared" si="177"/>
        <v>2018</v>
      </c>
    </row>
    <row r="926" spans="1:17" x14ac:dyDescent="0.3">
      <c r="A926" t="s">
        <v>2277</v>
      </c>
      <c r="B926">
        <v>1</v>
      </c>
      <c r="C926" t="s">
        <v>225</v>
      </c>
      <c r="D926" s="3">
        <v>885</v>
      </c>
      <c r="E926" t="s">
        <v>420</v>
      </c>
      <c r="F926" s="2">
        <v>43405</v>
      </c>
      <c r="G926">
        <v>28</v>
      </c>
      <c r="H926">
        <v>66</v>
      </c>
      <c r="I926" t="str">
        <f>IFERROR(VLOOKUP($C926,Sheet2!$A$2:$C$397,2,FALSE),"C")</f>
        <v>C+</v>
      </c>
      <c r="J926">
        <f>IFERROR(VLOOKUP($C926,Sheet2!$A$2:$C$397,3,FALSE),0)</f>
        <v>-1.5</v>
      </c>
      <c r="K926">
        <f>VLOOKUP($I926,Sheet2!$F$4:$G$16,2,FALSE)</f>
        <v>2.2999999999999998</v>
      </c>
      <c r="L926">
        <f t="shared" si="194"/>
        <v>27.25</v>
      </c>
      <c r="M926">
        <f t="shared" si="195"/>
        <v>66.75</v>
      </c>
      <c r="N926">
        <f t="shared" si="196"/>
        <v>-39.5</v>
      </c>
      <c r="O926" t="str">
        <f t="shared" si="176"/>
        <v>VT01_2018</v>
      </c>
      <c r="P926" t="str">
        <f t="shared" si="178"/>
        <v>01</v>
      </c>
      <c r="Q926">
        <f t="shared" si="177"/>
        <v>2018</v>
      </c>
    </row>
    <row r="927" spans="1:17" x14ac:dyDescent="0.3">
      <c r="A927" t="s">
        <v>2136</v>
      </c>
      <c r="B927">
        <v>4</v>
      </c>
      <c r="C927" t="s">
        <v>386</v>
      </c>
      <c r="D927" s="3">
        <v>356</v>
      </c>
      <c r="E927" t="s">
        <v>420</v>
      </c>
      <c r="F927" s="2">
        <v>43405</v>
      </c>
      <c r="G927">
        <v>51</v>
      </c>
      <c r="H927">
        <v>42</v>
      </c>
      <c r="I927" t="str">
        <f>IFERROR(VLOOKUP($C927,Sheet2!$A$2:$C$397,2,FALSE),"C")</f>
        <v>B+</v>
      </c>
      <c r="J927">
        <f>IFERROR(VLOOKUP($C927,Sheet2!$A$2:$C$397,3,FALSE),0)</f>
        <v>-0.6</v>
      </c>
      <c r="K927">
        <f>VLOOKUP($I927,Sheet2!$F$4:$G$16,2,FALSE)</f>
        <v>3.3</v>
      </c>
      <c r="L927">
        <f t="shared" si="194"/>
        <v>50.7</v>
      </c>
      <c r="M927">
        <f t="shared" si="195"/>
        <v>42.3</v>
      </c>
      <c r="N927">
        <f t="shared" si="196"/>
        <v>8.4000000000000057</v>
      </c>
      <c r="O927" t="str">
        <f t="shared" si="176"/>
        <v>IA04_2018</v>
      </c>
      <c r="P927" t="str">
        <f t="shared" si="178"/>
        <v>04</v>
      </c>
      <c r="Q927">
        <f t="shared" si="177"/>
        <v>2018</v>
      </c>
    </row>
    <row r="928" spans="1:17" x14ac:dyDescent="0.3">
      <c r="A928" t="s">
        <v>2136</v>
      </c>
      <c r="B928">
        <v>3</v>
      </c>
      <c r="C928" t="s">
        <v>386</v>
      </c>
      <c r="D928" s="3">
        <v>380</v>
      </c>
      <c r="E928" t="s">
        <v>420</v>
      </c>
      <c r="F928" s="2">
        <v>43405</v>
      </c>
      <c r="G928">
        <v>45</v>
      </c>
      <c r="H928">
        <v>46</v>
      </c>
      <c r="I928" t="str">
        <f>IFERROR(VLOOKUP($C928,Sheet2!$A$2:$C$397,2,FALSE),"C")</f>
        <v>B+</v>
      </c>
      <c r="J928">
        <f>IFERROR(VLOOKUP($C928,Sheet2!$A$2:$C$397,3,FALSE),0)</f>
        <v>-0.6</v>
      </c>
      <c r="K928">
        <f>VLOOKUP($I928,Sheet2!$F$4:$G$16,2,FALSE)</f>
        <v>3.3</v>
      </c>
      <c r="L928">
        <f t="shared" si="194"/>
        <v>44.7</v>
      </c>
      <c r="M928">
        <f t="shared" si="195"/>
        <v>46.3</v>
      </c>
      <c r="N928">
        <f t="shared" si="196"/>
        <v>-1.5999999999999943</v>
      </c>
      <c r="O928" t="str">
        <f t="shared" si="176"/>
        <v>IA03_2018</v>
      </c>
      <c r="P928" t="str">
        <f t="shared" si="178"/>
        <v>03</v>
      </c>
      <c r="Q928">
        <f t="shared" si="177"/>
        <v>2018</v>
      </c>
    </row>
    <row r="929" spans="1:17" x14ac:dyDescent="0.3">
      <c r="A929" t="s">
        <v>2136</v>
      </c>
      <c r="B929">
        <v>2</v>
      </c>
      <c r="C929" t="s">
        <v>386</v>
      </c>
      <c r="D929" s="3">
        <v>373</v>
      </c>
      <c r="E929" t="s">
        <v>420</v>
      </c>
      <c r="F929" s="2">
        <v>43405</v>
      </c>
      <c r="G929">
        <v>40</v>
      </c>
      <c r="H929">
        <v>53</v>
      </c>
      <c r="I929" t="str">
        <f>IFERROR(VLOOKUP($C929,Sheet2!$A$2:$C$397,2,FALSE),"C")</f>
        <v>B+</v>
      </c>
      <c r="J929">
        <f>IFERROR(VLOOKUP($C929,Sheet2!$A$2:$C$397,3,FALSE),0)</f>
        <v>-0.6</v>
      </c>
      <c r="K929">
        <f>VLOOKUP($I929,Sheet2!$F$4:$G$16,2,FALSE)</f>
        <v>3.3</v>
      </c>
      <c r="L929">
        <f t="shared" si="194"/>
        <v>39.700000000000003</v>
      </c>
      <c r="M929">
        <f t="shared" si="195"/>
        <v>53.3</v>
      </c>
      <c r="N929">
        <f t="shared" si="196"/>
        <v>-13.599999999999994</v>
      </c>
      <c r="O929" t="str">
        <f t="shared" si="176"/>
        <v>IA02_2018</v>
      </c>
      <c r="P929" t="str">
        <f t="shared" si="178"/>
        <v>02</v>
      </c>
      <c r="Q929">
        <f t="shared" si="177"/>
        <v>2018</v>
      </c>
    </row>
    <row r="930" spans="1:17" x14ac:dyDescent="0.3">
      <c r="A930" t="s">
        <v>2136</v>
      </c>
      <c r="B930">
        <v>1</v>
      </c>
      <c r="C930" t="s">
        <v>386</v>
      </c>
      <c r="D930" s="3">
        <v>353</v>
      </c>
      <c r="E930" t="s">
        <v>420</v>
      </c>
      <c r="F930" s="2">
        <v>43405</v>
      </c>
      <c r="G930">
        <v>41</v>
      </c>
      <c r="H930">
        <v>53</v>
      </c>
      <c r="I930" t="str">
        <f>IFERROR(VLOOKUP($C930,Sheet2!$A$2:$C$397,2,FALSE),"C")</f>
        <v>B+</v>
      </c>
      <c r="J930">
        <f>IFERROR(VLOOKUP($C930,Sheet2!$A$2:$C$397,3,FALSE),0)</f>
        <v>-0.6</v>
      </c>
      <c r="K930">
        <f>VLOOKUP($I930,Sheet2!$F$4:$G$16,2,FALSE)</f>
        <v>3.3</v>
      </c>
      <c r="L930">
        <f t="shared" si="194"/>
        <v>40.700000000000003</v>
      </c>
      <c r="M930">
        <f t="shared" si="195"/>
        <v>53.3</v>
      </c>
      <c r="N930">
        <f t="shared" si="196"/>
        <v>-12.599999999999994</v>
      </c>
      <c r="O930" t="str">
        <f t="shared" si="176"/>
        <v>IA01_2018</v>
      </c>
      <c r="P930" t="str">
        <f t="shared" si="178"/>
        <v>01</v>
      </c>
      <c r="Q930">
        <f t="shared" si="177"/>
        <v>2018</v>
      </c>
    </row>
    <row r="931" spans="1:17" x14ac:dyDescent="0.3">
      <c r="A931" t="s">
        <v>2143</v>
      </c>
      <c r="B931">
        <v>49</v>
      </c>
      <c r="C931" t="s">
        <v>358</v>
      </c>
      <c r="D931" s="3">
        <v>500</v>
      </c>
      <c r="E931" t="s">
        <v>420</v>
      </c>
      <c r="F931" s="2">
        <v>43405</v>
      </c>
      <c r="G931">
        <v>44</v>
      </c>
      <c r="H931">
        <v>51</v>
      </c>
      <c r="I931" t="str">
        <f>IFERROR(VLOOKUP($C931,Sheet2!$A$2:$C$397,2,FALSE),"C")</f>
        <v>A</v>
      </c>
      <c r="J931">
        <f>IFERROR(VLOOKUP($C931,Sheet2!$A$2:$C$397,3,FALSE),0)</f>
        <v>0.2</v>
      </c>
      <c r="K931">
        <f>VLOOKUP($I931,Sheet2!$F$4:$G$16,2,FALSE)</f>
        <v>4</v>
      </c>
      <c r="L931">
        <f t="shared" si="194"/>
        <v>44.1</v>
      </c>
      <c r="M931">
        <f t="shared" si="195"/>
        <v>50.9</v>
      </c>
      <c r="N931">
        <f t="shared" si="196"/>
        <v>-6.7999999999999972</v>
      </c>
      <c r="O931" t="str">
        <f t="shared" si="176"/>
        <v>CA49_2018</v>
      </c>
      <c r="P931" t="str">
        <f t="shared" si="178"/>
        <v>49</v>
      </c>
      <c r="Q931">
        <f t="shared" si="177"/>
        <v>2018</v>
      </c>
    </row>
    <row r="932" spans="1:17" x14ac:dyDescent="0.3">
      <c r="A932" t="s">
        <v>2143</v>
      </c>
      <c r="B932">
        <v>48</v>
      </c>
      <c r="C932" t="s">
        <v>2284</v>
      </c>
      <c r="D932" s="3">
        <v>440</v>
      </c>
      <c r="E932" t="s">
        <v>420</v>
      </c>
      <c r="F932" s="2">
        <v>43404</v>
      </c>
      <c r="G932">
        <v>51</v>
      </c>
      <c r="H932">
        <v>42</v>
      </c>
      <c r="I932" t="str">
        <f>IFERROR(VLOOKUP($C932,Sheet2!$A$2:$C$397,2,FALSE),"C")</f>
        <v>C</v>
      </c>
      <c r="J932">
        <v>-3.7</v>
      </c>
      <c r="K932">
        <f>VLOOKUP($I932,Sheet2!$F$4:$G$16,2,FALSE)</f>
        <v>2</v>
      </c>
      <c r="L932">
        <f t="shared" si="194"/>
        <v>49.15</v>
      </c>
      <c r="M932">
        <f t="shared" si="195"/>
        <v>43.85</v>
      </c>
      <c r="N932">
        <f t="shared" si="196"/>
        <v>5.2999999999999972</v>
      </c>
      <c r="O932" t="str">
        <f t="shared" si="176"/>
        <v>CA48_2018</v>
      </c>
      <c r="P932" t="str">
        <f t="shared" si="178"/>
        <v>48</v>
      </c>
      <c r="Q932">
        <f t="shared" si="177"/>
        <v>2018</v>
      </c>
    </row>
    <row r="933" spans="1:17" x14ac:dyDescent="0.3">
      <c r="A933" t="s">
        <v>2143</v>
      </c>
      <c r="B933">
        <v>48</v>
      </c>
      <c r="C933" t="s">
        <v>2284</v>
      </c>
      <c r="D933">
        <v>440</v>
      </c>
      <c r="E933" t="s">
        <v>420</v>
      </c>
      <c r="F933" s="2">
        <v>43392</v>
      </c>
      <c r="G933">
        <v>49</v>
      </c>
      <c r="H933">
        <v>41</v>
      </c>
      <c r="I933" t="str">
        <f>IFERROR(VLOOKUP($C933,Sheet2!$A$2:$C$397,2,FALSE),"C")</f>
        <v>C</v>
      </c>
      <c r="J933">
        <v>-3.7</v>
      </c>
      <c r="K933">
        <f>VLOOKUP($I933,Sheet2!$F$4:$G$16,2,FALSE)</f>
        <v>2</v>
      </c>
      <c r="L933">
        <f t="shared" si="194"/>
        <v>47.15</v>
      </c>
      <c r="M933">
        <f t="shared" si="195"/>
        <v>42.85</v>
      </c>
      <c r="N933">
        <f t="shared" si="196"/>
        <v>4.2999999999999972</v>
      </c>
      <c r="O933" t="str">
        <f t="shared" si="176"/>
        <v>CA48_2018</v>
      </c>
      <c r="P933" t="str">
        <f t="shared" si="178"/>
        <v>48</v>
      </c>
      <c r="Q933">
        <f t="shared" si="177"/>
        <v>2018</v>
      </c>
    </row>
    <row r="934" spans="1:17" x14ac:dyDescent="0.3">
      <c r="A934" t="s">
        <v>2134</v>
      </c>
      <c r="B934">
        <v>27</v>
      </c>
      <c r="C934" t="s">
        <v>124</v>
      </c>
      <c r="D934">
        <v>801</v>
      </c>
      <c r="E934" t="s">
        <v>420</v>
      </c>
      <c r="F934" s="2">
        <v>43404</v>
      </c>
      <c r="G934">
        <v>45</v>
      </c>
      <c r="H934">
        <v>38</v>
      </c>
      <c r="I934" t="str">
        <f>IFERROR(VLOOKUP($C934,Sheet2!$A$2:$C$397,2,FALSE),"C")</f>
        <v>B-</v>
      </c>
      <c r="J934">
        <f>IFERROR(VLOOKUP($C934,Sheet2!$A$2:$C$397,3,FALSE),0)</f>
        <v>-9.6969700000000006E-2</v>
      </c>
      <c r="K934">
        <f>VLOOKUP($I934,Sheet2!$F$4:$G$16,2,FALSE)</f>
        <v>2.7</v>
      </c>
      <c r="L934">
        <f t="shared" si="194"/>
        <v>44.951515149999999</v>
      </c>
      <c r="M934">
        <f t="shared" si="195"/>
        <v>38.048484850000001</v>
      </c>
      <c r="N934">
        <f t="shared" si="196"/>
        <v>6.9030302999999975</v>
      </c>
      <c r="O934" t="str">
        <f t="shared" si="176"/>
        <v>NY27_2018</v>
      </c>
      <c r="P934" t="str">
        <f t="shared" si="178"/>
        <v>27</v>
      </c>
      <c r="Q934">
        <f t="shared" si="177"/>
        <v>2018</v>
      </c>
    </row>
    <row r="935" spans="1:17" x14ac:dyDescent="0.3">
      <c r="A935" t="s">
        <v>2136</v>
      </c>
      <c r="B935">
        <v>1</v>
      </c>
      <c r="C935" t="s">
        <v>364</v>
      </c>
      <c r="D935">
        <v>452</v>
      </c>
      <c r="E935" t="s">
        <v>420</v>
      </c>
      <c r="F935" s="2">
        <v>43404</v>
      </c>
      <c r="G935">
        <v>39</v>
      </c>
      <c r="H935">
        <v>46</v>
      </c>
      <c r="I935" t="str">
        <f>IFERROR(VLOOKUP($C935,Sheet2!$A$2:$C$397,2,FALSE),"C")</f>
        <v>A</v>
      </c>
      <c r="J935">
        <f>IFERROR(VLOOKUP($C935,Sheet2!$A$2:$C$397,3,FALSE),0)</f>
        <v>0.4</v>
      </c>
      <c r="K935">
        <f>VLOOKUP($I935,Sheet2!$F$4:$G$16,2,FALSE)</f>
        <v>4</v>
      </c>
      <c r="L935">
        <f t="shared" ref="L935:L936" si="197">G935+(J935/2)</f>
        <v>39.200000000000003</v>
      </c>
      <c r="M935">
        <f t="shared" ref="M935:M936" si="198">H935-(J935/2)</f>
        <v>45.8</v>
      </c>
      <c r="N935">
        <f t="shared" ref="N935:N936" si="199">L935-M935</f>
        <v>-6.5999999999999943</v>
      </c>
      <c r="O935" t="str">
        <f t="shared" si="176"/>
        <v>IA01_2018</v>
      </c>
      <c r="P935" t="str">
        <f t="shared" si="178"/>
        <v>01</v>
      </c>
      <c r="Q935">
        <f t="shared" si="177"/>
        <v>2018</v>
      </c>
    </row>
    <row r="936" spans="1:17" x14ac:dyDescent="0.3">
      <c r="A936" t="s">
        <v>2143</v>
      </c>
      <c r="B936">
        <v>45</v>
      </c>
      <c r="C936" t="s">
        <v>364</v>
      </c>
      <c r="D936">
        <v>499</v>
      </c>
      <c r="E936" t="s">
        <v>420</v>
      </c>
      <c r="F936" s="2">
        <v>43405</v>
      </c>
      <c r="G936">
        <v>46.5</v>
      </c>
      <c r="H936">
        <v>47.5</v>
      </c>
      <c r="I936" t="str">
        <f>IFERROR(VLOOKUP($C936,Sheet2!$A$2:$C$397,2,FALSE),"C")</f>
        <v>A</v>
      </c>
      <c r="J936">
        <f>IFERROR(VLOOKUP($C936,Sheet2!$A$2:$C$397,3,FALSE),0)</f>
        <v>0.4</v>
      </c>
      <c r="K936">
        <f>VLOOKUP($I936,Sheet2!$F$4:$G$16,2,FALSE)</f>
        <v>4</v>
      </c>
      <c r="L936">
        <f t="shared" si="197"/>
        <v>46.7</v>
      </c>
      <c r="M936">
        <f t="shared" si="198"/>
        <v>47.3</v>
      </c>
      <c r="N936">
        <f t="shared" si="199"/>
        <v>-0.59999999999999432</v>
      </c>
      <c r="O936" t="str">
        <f t="shared" si="176"/>
        <v>CA45_2018</v>
      </c>
      <c r="P936" t="str">
        <f t="shared" si="178"/>
        <v>45</v>
      </c>
      <c r="Q936">
        <f t="shared" si="177"/>
        <v>2018</v>
      </c>
    </row>
    <row r="937" spans="1:17" x14ac:dyDescent="0.3">
      <c r="A937" t="s">
        <v>2186</v>
      </c>
      <c r="B937">
        <v>3</v>
      </c>
      <c r="C937" t="s">
        <v>2278</v>
      </c>
      <c r="D937">
        <v>500</v>
      </c>
      <c r="E937" t="s">
        <v>420</v>
      </c>
      <c r="F937" s="2">
        <v>43406</v>
      </c>
      <c r="G937">
        <v>46</v>
      </c>
      <c r="H937">
        <v>41</v>
      </c>
      <c r="I937" t="s">
        <v>349</v>
      </c>
      <c r="J937">
        <v>1.8</v>
      </c>
      <c r="K937">
        <f>VLOOKUP($I937,Sheet2!$F$4:$G$16,2,FALSE)</f>
        <v>2</v>
      </c>
      <c r="L937">
        <f t="shared" ref="L937:L939" si="200">G937+(J937/2)</f>
        <v>46.9</v>
      </c>
      <c r="M937">
        <f t="shared" ref="M937:M939" si="201">H937-(J937/2)</f>
        <v>40.1</v>
      </c>
      <c r="N937">
        <f t="shared" ref="N937:N939" si="202">L937-M937</f>
        <v>6.7999999999999972</v>
      </c>
      <c r="O937" t="str">
        <f t="shared" si="176"/>
        <v>CO03_2018</v>
      </c>
      <c r="P937" t="str">
        <f t="shared" si="178"/>
        <v>03</v>
      </c>
      <c r="Q937">
        <f t="shared" si="177"/>
        <v>2018</v>
      </c>
    </row>
    <row r="938" spans="1:17" x14ac:dyDescent="0.3">
      <c r="A938" t="s">
        <v>2135</v>
      </c>
      <c r="B938">
        <v>1</v>
      </c>
      <c r="C938" t="s">
        <v>323</v>
      </c>
      <c r="D938">
        <v>756</v>
      </c>
      <c r="E938" t="s">
        <v>420</v>
      </c>
      <c r="F938" s="2">
        <v>43406</v>
      </c>
      <c r="G938">
        <v>45.35</v>
      </c>
      <c r="H938">
        <v>47.7</v>
      </c>
      <c r="I938" t="str">
        <f>IFERROR(VLOOKUP($C938,Sheet2!$A$2:$C$397,2,FALSE),"C")</f>
        <v>C-</v>
      </c>
      <c r="J938">
        <f>IFERROR(VLOOKUP($C938,Sheet2!$A$2:$C$397,3,FALSE),0)</f>
        <v>-0.98757576000000002</v>
      </c>
      <c r="K938">
        <f>VLOOKUP($I938,Sheet2!$F$4:$G$16,2,FALSE)</f>
        <v>1.7</v>
      </c>
      <c r="L938">
        <f t="shared" si="200"/>
        <v>44.856212120000002</v>
      </c>
      <c r="M938">
        <f t="shared" si="201"/>
        <v>48.193787880000002</v>
      </c>
      <c r="N938">
        <f t="shared" si="202"/>
        <v>-3.33757576</v>
      </c>
      <c r="O938" t="str">
        <f t="shared" si="176"/>
        <v>AZ01_2018</v>
      </c>
      <c r="P938" t="str">
        <f t="shared" si="178"/>
        <v>01</v>
      </c>
      <c r="Q938">
        <f t="shared" si="177"/>
        <v>2018</v>
      </c>
    </row>
    <row r="939" spans="1:17" x14ac:dyDescent="0.3">
      <c r="A939" t="s">
        <v>2189</v>
      </c>
      <c r="B939">
        <v>7</v>
      </c>
      <c r="C939" t="s">
        <v>323</v>
      </c>
      <c r="D939">
        <v>800</v>
      </c>
      <c r="E939" t="s">
        <v>420</v>
      </c>
      <c r="F939" s="2">
        <v>43406</v>
      </c>
      <c r="G939">
        <v>54.59</v>
      </c>
      <c r="H939">
        <v>36.340000000000003</v>
      </c>
      <c r="I939" t="str">
        <f>IFERROR(VLOOKUP($C939,Sheet2!$A$2:$C$397,2,FALSE),"C")</f>
        <v>C-</v>
      </c>
      <c r="J939">
        <f>IFERROR(VLOOKUP($C939,Sheet2!$A$2:$C$397,3,FALSE),0)</f>
        <v>-0.98757576000000002</v>
      </c>
      <c r="K939">
        <f>VLOOKUP($I939,Sheet2!$F$4:$G$16,2,FALSE)</f>
        <v>1.7</v>
      </c>
      <c r="L939">
        <f t="shared" si="200"/>
        <v>54.096212120000004</v>
      </c>
      <c r="M939">
        <f t="shared" si="201"/>
        <v>36.833787880000003</v>
      </c>
      <c r="N939">
        <f t="shared" si="202"/>
        <v>17.262424240000001</v>
      </c>
      <c r="O939" t="str">
        <f t="shared" si="176"/>
        <v>OH07_2018</v>
      </c>
      <c r="P939" t="str">
        <f t="shared" si="178"/>
        <v>07</v>
      </c>
      <c r="Q939">
        <f t="shared" si="177"/>
        <v>2018</v>
      </c>
    </row>
    <row r="940" spans="1:17" x14ac:dyDescent="0.3">
      <c r="A940" t="s">
        <v>2178</v>
      </c>
      <c r="B940">
        <v>2</v>
      </c>
      <c r="C940" t="s">
        <v>368</v>
      </c>
      <c r="D940">
        <v>413</v>
      </c>
      <c r="E940" t="s">
        <v>420</v>
      </c>
      <c r="F940" s="2">
        <v>43405</v>
      </c>
      <c r="G940">
        <v>46</v>
      </c>
      <c r="H940">
        <v>45</v>
      </c>
      <c r="I940" t="str">
        <f>IFERROR(VLOOKUP($C940,Sheet2!$A$2:$C$397,2,FALSE),"C")</f>
        <v>A</v>
      </c>
      <c r="J940">
        <v>0.2</v>
      </c>
      <c r="K940">
        <f>VLOOKUP($I940,Sheet2!$F$4:$G$16,2,FALSE)</f>
        <v>4</v>
      </c>
      <c r="L940">
        <f t="shared" ref="L940:L941" si="203">G940+(J940/2)</f>
        <v>46.1</v>
      </c>
      <c r="M940">
        <f t="shared" ref="M940:M941" si="204">H940-(J940/2)</f>
        <v>44.9</v>
      </c>
      <c r="N940">
        <f t="shared" ref="N940:N941" si="205">L940-M940</f>
        <v>1.2000000000000028</v>
      </c>
      <c r="O940" t="str">
        <f t="shared" si="176"/>
        <v>NM02_2018</v>
      </c>
      <c r="P940" t="str">
        <f t="shared" si="178"/>
        <v>02</v>
      </c>
      <c r="Q940">
        <f t="shared" si="177"/>
        <v>2018</v>
      </c>
    </row>
    <row r="941" spans="1:17" x14ac:dyDescent="0.3">
      <c r="A941" t="s">
        <v>2178</v>
      </c>
      <c r="B941">
        <v>1</v>
      </c>
      <c r="C941" t="s">
        <v>368</v>
      </c>
      <c r="D941">
        <v>419</v>
      </c>
      <c r="E941" t="s">
        <v>420</v>
      </c>
      <c r="F941" s="2">
        <v>43405</v>
      </c>
      <c r="G941">
        <v>39</v>
      </c>
      <c r="H941">
        <v>50</v>
      </c>
      <c r="I941" t="str">
        <f>IFERROR(VLOOKUP($C941,Sheet2!$A$2:$C$397,2,FALSE),"C")</f>
        <v>A</v>
      </c>
      <c r="J941">
        <f>IFERROR(VLOOKUP($C941,Sheet2!$A$2:$C$397,3,FALSE),0)</f>
        <v>0.1</v>
      </c>
      <c r="K941">
        <f>VLOOKUP($I941,Sheet2!$F$4:$G$16,2,FALSE)</f>
        <v>4</v>
      </c>
      <c r="L941">
        <f t="shared" si="203"/>
        <v>39.049999999999997</v>
      </c>
      <c r="M941">
        <f t="shared" si="204"/>
        <v>49.95</v>
      </c>
      <c r="N941">
        <f t="shared" si="205"/>
        <v>-10.900000000000006</v>
      </c>
      <c r="O941" t="str">
        <f t="shared" si="176"/>
        <v>NM01_2018</v>
      </c>
      <c r="P941" t="str">
        <f t="shared" si="178"/>
        <v>01</v>
      </c>
      <c r="Q941">
        <f t="shared" si="177"/>
        <v>2018</v>
      </c>
    </row>
    <row r="942" spans="1:17" x14ac:dyDescent="0.3">
      <c r="A942" t="s">
        <v>2191</v>
      </c>
      <c r="B942">
        <v>6</v>
      </c>
      <c r="C942" t="s">
        <v>2278</v>
      </c>
      <c r="D942">
        <v>500</v>
      </c>
      <c r="E942" t="s">
        <v>420</v>
      </c>
      <c r="F942" s="2">
        <v>43407</v>
      </c>
      <c r="G942">
        <v>61</v>
      </c>
      <c r="H942">
        <v>33</v>
      </c>
      <c r="I942" t="s">
        <v>349</v>
      </c>
      <c r="J942">
        <v>-1.7</v>
      </c>
      <c r="K942">
        <f>VLOOKUP($I942,Sheet2!$F$4:$G$16,2,FALSE)</f>
        <v>2</v>
      </c>
      <c r="L942">
        <f t="shared" ref="L942:L943" si="206">G942+(J942/2)</f>
        <v>60.15</v>
      </c>
      <c r="M942">
        <f t="shared" ref="M942:M943" si="207">H942-(J942/2)</f>
        <v>33.85</v>
      </c>
      <c r="N942">
        <f t="shared" ref="N942:N943" si="208">L942-M942</f>
        <v>26.299999999999997</v>
      </c>
      <c r="O942" t="str">
        <f t="shared" si="176"/>
        <v>WI06_2018</v>
      </c>
      <c r="P942" t="str">
        <f t="shared" si="178"/>
        <v>06</v>
      </c>
      <c r="Q942">
        <f t="shared" si="177"/>
        <v>2018</v>
      </c>
    </row>
    <row r="943" spans="1:17" x14ac:dyDescent="0.3">
      <c r="A943" t="s">
        <v>2134</v>
      </c>
      <c r="B943">
        <v>19</v>
      </c>
      <c r="C943" t="s">
        <v>364</v>
      </c>
      <c r="D943">
        <v>505</v>
      </c>
      <c r="E943" t="s">
        <v>420</v>
      </c>
      <c r="F943" s="2">
        <v>43408</v>
      </c>
      <c r="G943">
        <v>42</v>
      </c>
      <c r="H943">
        <v>43</v>
      </c>
      <c r="I943" t="str">
        <f>IFERROR(VLOOKUP($C943,Sheet2!$A$2:$C$397,2,FALSE),"C")</f>
        <v>A</v>
      </c>
      <c r="J943">
        <f>IFERROR(VLOOKUP($C943,Sheet2!$A$2:$C$397,3,FALSE),0)</f>
        <v>0.4</v>
      </c>
      <c r="K943">
        <f>VLOOKUP($I943,Sheet2!$F$4:$G$16,2,FALSE)</f>
        <v>4</v>
      </c>
      <c r="L943">
        <f t="shared" si="206"/>
        <v>42.2</v>
      </c>
      <c r="M943">
        <f t="shared" si="207"/>
        <v>42.8</v>
      </c>
      <c r="N943">
        <f t="shared" si="208"/>
        <v>-0.59999999999999432</v>
      </c>
      <c r="O943" t="str">
        <f t="shared" si="176"/>
        <v>NY19_2018</v>
      </c>
      <c r="P943" t="str">
        <f t="shared" si="178"/>
        <v>19</v>
      </c>
      <c r="Q943">
        <f t="shared" si="177"/>
        <v>2018</v>
      </c>
    </row>
    <row r="944" spans="1:17" x14ac:dyDescent="0.3">
      <c r="A944" t="s">
        <v>2166</v>
      </c>
      <c r="B944">
        <v>7</v>
      </c>
      <c r="C944" t="s">
        <v>364</v>
      </c>
      <c r="D944">
        <v>500</v>
      </c>
      <c r="E944" t="s">
        <v>420</v>
      </c>
      <c r="F944" s="2">
        <v>43408</v>
      </c>
      <c r="G944">
        <v>46</v>
      </c>
      <c r="H944">
        <v>44</v>
      </c>
      <c r="I944" t="str">
        <f>IFERROR(VLOOKUP($C944,Sheet2!$A$2:$C$397,2,FALSE),"C")</f>
        <v>A</v>
      </c>
      <c r="J944">
        <f>IFERROR(VLOOKUP($C944,Sheet2!$A$2:$C$397,3,FALSE),0)</f>
        <v>0.4</v>
      </c>
      <c r="K944">
        <f>VLOOKUP($I944,Sheet2!$F$4:$G$16,2,FALSE)</f>
        <v>4</v>
      </c>
      <c r="L944">
        <f t="shared" ref="L944" si="209">G944+(J944/2)</f>
        <v>46.2</v>
      </c>
      <c r="M944">
        <f t="shared" ref="M944" si="210">H944-(J944/2)</f>
        <v>43.8</v>
      </c>
      <c r="N944">
        <f t="shared" ref="N944" si="211">L944-M944</f>
        <v>2.4000000000000057</v>
      </c>
      <c r="O944" t="str">
        <f t="shared" si="176"/>
        <v>VA07_2018</v>
      </c>
      <c r="P944" t="str">
        <f t="shared" si="178"/>
        <v>07</v>
      </c>
      <c r="Q944">
        <f t="shared" si="177"/>
        <v>2018</v>
      </c>
    </row>
    <row r="945" spans="1:19" x14ac:dyDescent="0.3">
      <c r="A945" t="s">
        <v>2134</v>
      </c>
      <c r="B945">
        <v>22</v>
      </c>
      <c r="C945" t="s">
        <v>364</v>
      </c>
      <c r="D945">
        <v>506</v>
      </c>
      <c r="E945" t="s">
        <v>420</v>
      </c>
      <c r="F945" s="2">
        <v>43408</v>
      </c>
      <c r="G945">
        <v>46</v>
      </c>
      <c r="H945">
        <v>45</v>
      </c>
      <c r="I945" t="str">
        <f>IFERROR(VLOOKUP($C945,Sheet2!$A$2:$C$397,2,FALSE),"C")</f>
        <v>A</v>
      </c>
      <c r="J945">
        <f>IFERROR(VLOOKUP($C945,Sheet2!$A$2:$C$397,3,FALSE),0)</f>
        <v>0.4</v>
      </c>
      <c r="K945">
        <f>VLOOKUP($I945,Sheet2!$F$4:$G$16,2,FALSE)</f>
        <v>4</v>
      </c>
      <c r="L945">
        <f t="shared" ref="L945" si="212">G945+(J945/2)</f>
        <v>46.2</v>
      </c>
      <c r="M945">
        <f t="shared" ref="M945" si="213">H945-(J945/2)</f>
        <v>44.8</v>
      </c>
      <c r="N945">
        <f t="shared" ref="N945" si="214">L945-M945</f>
        <v>1.4000000000000057</v>
      </c>
      <c r="O945" t="str">
        <f t="shared" si="176"/>
        <v>NY22_2018</v>
      </c>
      <c r="P945" t="str">
        <f t="shared" si="178"/>
        <v>22</v>
      </c>
      <c r="Q945">
        <f t="shared" si="177"/>
        <v>2018</v>
      </c>
    </row>
    <row r="946" spans="1:19" x14ac:dyDescent="0.3">
      <c r="A946" t="s">
        <v>2143</v>
      </c>
      <c r="B946">
        <v>48</v>
      </c>
      <c r="C946" t="s">
        <v>364</v>
      </c>
      <c r="D946">
        <v>491</v>
      </c>
      <c r="E946" t="s">
        <v>420</v>
      </c>
      <c r="F946" s="2">
        <v>43408</v>
      </c>
      <c r="G946">
        <v>45</v>
      </c>
      <c r="H946">
        <v>46</v>
      </c>
      <c r="I946" t="str">
        <f>IFERROR(VLOOKUP($C946,Sheet2!$A$2:$C$397,2,FALSE),"C")</f>
        <v>A</v>
      </c>
      <c r="J946">
        <f>IFERROR(VLOOKUP($C946,Sheet2!$A$2:$C$397,3,FALSE),0)</f>
        <v>0.4</v>
      </c>
      <c r="K946">
        <f>VLOOKUP($I946,Sheet2!$F$4:$G$16,2,FALSE)</f>
        <v>4</v>
      </c>
      <c r="L946">
        <f t="shared" ref="L946:L952" si="215">G946+(J946/2)</f>
        <v>45.2</v>
      </c>
      <c r="M946">
        <f t="shared" ref="M946:M952" si="216">H946-(J946/2)</f>
        <v>45.8</v>
      </c>
      <c r="N946">
        <f t="shared" ref="N946:N952" si="217">L946-M946</f>
        <v>-0.59999999999999432</v>
      </c>
      <c r="O946" t="str">
        <f t="shared" si="176"/>
        <v>CA48_2018</v>
      </c>
      <c r="P946" t="str">
        <f t="shared" si="178"/>
        <v>48</v>
      </c>
      <c r="Q946">
        <f t="shared" si="177"/>
        <v>2018</v>
      </c>
      <c r="S946" t="s">
        <v>2286</v>
      </c>
    </row>
    <row r="947" spans="1:19" x14ac:dyDescent="0.3">
      <c r="A947" t="s">
        <v>2132</v>
      </c>
      <c r="B947">
        <v>14</v>
      </c>
      <c r="C947" t="s">
        <v>364</v>
      </c>
      <c r="D947">
        <v>428</v>
      </c>
      <c r="E947" t="s">
        <v>420</v>
      </c>
      <c r="F947" s="2">
        <v>43408</v>
      </c>
      <c r="G947">
        <v>43</v>
      </c>
      <c r="H947">
        <v>49</v>
      </c>
      <c r="I947" t="str">
        <f>IFERROR(VLOOKUP($C947,Sheet2!$A$2:$C$397,2,FALSE),"C")</f>
        <v>A</v>
      </c>
      <c r="J947">
        <f>IFERROR(VLOOKUP($C947,Sheet2!$A$2:$C$397,3,FALSE),0)</f>
        <v>0.4</v>
      </c>
      <c r="K947">
        <f>VLOOKUP($I947,Sheet2!$F$4:$G$16,2,FALSE)</f>
        <v>4</v>
      </c>
      <c r="L947">
        <f t="shared" si="215"/>
        <v>43.2</v>
      </c>
      <c r="M947">
        <f t="shared" si="216"/>
        <v>48.8</v>
      </c>
      <c r="N947">
        <f t="shared" si="217"/>
        <v>-5.5999999999999943</v>
      </c>
      <c r="O947" t="str">
        <f t="shared" si="176"/>
        <v>IL14_2018</v>
      </c>
      <c r="P947" t="str">
        <f t="shared" si="178"/>
        <v>14</v>
      </c>
      <c r="Q947">
        <f t="shared" si="177"/>
        <v>2018</v>
      </c>
      <c r="S947" t="s">
        <v>2285</v>
      </c>
    </row>
    <row r="948" spans="1:19" x14ac:dyDescent="0.3">
      <c r="A948" t="s">
        <v>2188</v>
      </c>
      <c r="B948">
        <v>32</v>
      </c>
      <c r="C948" t="s">
        <v>364</v>
      </c>
      <c r="D948">
        <v>477</v>
      </c>
      <c r="E948" t="s">
        <v>420</v>
      </c>
      <c r="F948" s="2">
        <v>43408</v>
      </c>
      <c r="G948">
        <v>42</v>
      </c>
      <c r="H948">
        <v>46</v>
      </c>
      <c r="I948" t="str">
        <f>IFERROR(VLOOKUP($C948,Sheet2!$A$2:$C$397,2,FALSE),"C")</f>
        <v>A</v>
      </c>
      <c r="J948">
        <f>IFERROR(VLOOKUP($C948,Sheet2!$A$2:$C$397,3,FALSE),0)</f>
        <v>0.4</v>
      </c>
      <c r="K948">
        <f>VLOOKUP($I948,Sheet2!$F$4:$G$16,2,FALSE)</f>
        <v>4</v>
      </c>
      <c r="L948">
        <f t="shared" si="215"/>
        <v>42.2</v>
      </c>
      <c r="M948">
        <f t="shared" si="216"/>
        <v>45.8</v>
      </c>
      <c r="N948">
        <f t="shared" si="217"/>
        <v>-3.5999999999999943</v>
      </c>
      <c r="O948" t="str">
        <f t="shared" si="176"/>
        <v>TX32_2018</v>
      </c>
      <c r="P948" t="str">
        <f t="shared" si="178"/>
        <v>32</v>
      </c>
      <c r="Q948">
        <f t="shared" si="177"/>
        <v>2018</v>
      </c>
      <c r="S948" t="s">
        <v>2285</v>
      </c>
    </row>
    <row r="949" spans="1:19" x14ac:dyDescent="0.3">
      <c r="A949" t="s">
        <v>2154</v>
      </c>
      <c r="B949">
        <v>8</v>
      </c>
      <c r="C949" t="s">
        <v>364</v>
      </c>
      <c r="D949">
        <v>476</v>
      </c>
      <c r="E949" t="s">
        <v>420</v>
      </c>
      <c r="F949" s="2">
        <v>43408</v>
      </c>
      <c r="G949">
        <v>45</v>
      </c>
      <c r="H949">
        <v>47</v>
      </c>
      <c r="I949" t="str">
        <f>IFERROR(VLOOKUP($C949,Sheet2!$A$2:$C$397,2,FALSE),"C")</f>
        <v>A</v>
      </c>
      <c r="J949">
        <f>IFERROR(VLOOKUP($C949,Sheet2!$A$2:$C$397,3,FALSE),0)</f>
        <v>0.4</v>
      </c>
      <c r="K949">
        <f>VLOOKUP($I949,Sheet2!$F$4:$G$16,2,FALSE)</f>
        <v>4</v>
      </c>
      <c r="L949">
        <f t="shared" si="215"/>
        <v>45.2</v>
      </c>
      <c r="M949">
        <f t="shared" si="216"/>
        <v>46.8</v>
      </c>
      <c r="N949">
        <f t="shared" si="217"/>
        <v>-1.5999999999999943</v>
      </c>
      <c r="O949" t="str">
        <f t="shared" si="176"/>
        <v>WA08_2018</v>
      </c>
      <c r="P949" t="str">
        <f t="shared" si="178"/>
        <v>08</v>
      </c>
      <c r="Q949">
        <f t="shared" si="177"/>
        <v>2018</v>
      </c>
      <c r="S949" t="s">
        <v>2285</v>
      </c>
    </row>
    <row r="950" spans="1:19" x14ac:dyDescent="0.3">
      <c r="A950" t="s">
        <v>2148</v>
      </c>
      <c r="B950">
        <v>8</v>
      </c>
      <c r="C950" t="s">
        <v>364</v>
      </c>
      <c r="D950">
        <v>444</v>
      </c>
      <c r="E950" t="s">
        <v>420</v>
      </c>
      <c r="F950" s="2">
        <v>43408</v>
      </c>
      <c r="G950">
        <v>43</v>
      </c>
      <c r="H950">
        <v>49</v>
      </c>
      <c r="I950" t="str">
        <f>IFERROR(VLOOKUP($C950,Sheet2!$A$2:$C$397,2,FALSE),"C")</f>
        <v>A</v>
      </c>
      <c r="J950">
        <f>IFERROR(VLOOKUP($C950,Sheet2!$A$2:$C$397,3,FALSE),0)</f>
        <v>0.4</v>
      </c>
      <c r="K950">
        <f>VLOOKUP($I950,Sheet2!$F$4:$G$16,2,FALSE)</f>
        <v>4</v>
      </c>
      <c r="L950">
        <f t="shared" si="215"/>
        <v>43.2</v>
      </c>
      <c r="M950">
        <f t="shared" si="216"/>
        <v>48.8</v>
      </c>
      <c r="N950">
        <f t="shared" si="217"/>
        <v>-5.5999999999999943</v>
      </c>
      <c r="O950" t="str">
        <f t="shared" si="176"/>
        <v>MI08_2018</v>
      </c>
      <c r="P950" t="str">
        <f t="shared" si="178"/>
        <v>08</v>
      </c>
      <c r="Q950">
        <f t="shared" si="177"/>
        <v>2018</v>
      </c>
      <c r="S950" t="s">
        <v>2285</v>
      </c>
    </row>
    <row r="951" spans="1:19" x14ac:dyDescent="0.3">
      <c r="A951" t="s">
        <v>2174</v>
      </c>
      <c r="B951">
        <v>6</v>
      </c>
      <c r="C951" t="s">
        <v>364</v>
      </c>
      <c r="D951">
        <v>437</v>
      </c>
      <c r="E951" t="s">
        <v>420</v>
      </c>
      <c r="F951" s="2">
        <v>43408</v>
      </c>
      <c r="G951">
        <v>44</v>
      </c>
      <c r="H951">
        <v>44</v>
      </c>
      <c r="I951" t="str">
        <f>IFERROR(VLOOKUP($C951,Sheet2!$A$2:$C$397,2,FALSE),"C")</f>
        <v>A</v>
      </c>
      <c r="J951">
        <f>IFERROR(VLOOKUP($C951,Sheet2!$A$2:$C$397,3,FALSE),0)</f>
        <v>0.4</v>
      </c>
      <c r="K951">
        <f>VLOOKUP($I951,Sheet2!$F$4:$G$16,2,FALSE)</f>
        <v>4</v>
      </c>
      <c r="L951">
        <f t="shared" si="215"/>
        <v>44.2</v>
      </c>
      <c r="M951">
        <f t="shared" si="216"/>
        <v>43.8</v>
      </c>
      <c r="N951">
        <f t="shared" si="217"/>
        <v>0.40000000000000568</v>
      </c>
      <c r="O951" t="str">
        <f t="shared" si="176"/>
        <v>KY06_2018</v>
      </c>
      <c r="P951" t="str">
        <f t="shared" si="178"/>
        <v>06</v>
      </c>
      <c r="Q951">
        <f t="shared" si="177"/>
        <v>2018</v>
      </c>
      <c r="S951" t="s">
        <v>2285</v>
      </c>
    </row>
    <row r="952" spans="1:19" x14ac:dyDescent="0.3">
      <c r="A952" t="s">
        <v>2131</v>
      </c>
      <c r="B952">
        <v>6</v>
      </c>
      <c r="C952" t="s">
        <v>364</v>
      </c>
      <c r="D952">
        <v>420</v>
      </c>
      <c r="E952" t="s">
        <v>420</v>
      </c>
      <c r="F952" s="2">
        <v>43408</v>
      </c>
      <c r="G952">
        <v>44</v>
      </c>
      <c r="H952">
        <v>46</v>
      </c>
      <c r="I952" t="str">
        <f>IFERROR(VLOOKUP($C952,Sheet2!$A$2:$C$397,2,FALSE),"C")</f>
        <v>A</v>
      </c>
      <c r="J952">
        <f>IFERROR(VLOOKUP($C952,Sheet2!$A$2:$C$397,3,FALSE),0)</f>
        <v>0.4</v>
      </c>
      <c r="K952">
        <f>VLOOKUP($I952,Sheet2!$F$4:$G$16,2,FALSE)</f>
        <v>4</v>
      </c>
      <c r="L952">
        <f t="shared" si="215"/>
        <v>44.2</v>
      </c>
      <c r="M952">
        <f t="shared" si="216"/>
        <v>45.8</v>
      </c>
      <c r="N952">
        <f t="shared" si="217"/>
        <v>-1.5999999999999943</v>
      </c>
      <c r="O952" t="str">
        <f t="shared" si="176"/>
        <v>GA06_2018</v>
      </c>
      <c r="P952" t="str">
        <f t="shared" si="178"/>
        <v>06</v>
      </c>
      <c r="Q952">
        <f t="shared" si="177"/>
        <v>2018</v>
      </c>
      <c r="S952" t="s">
        <v>2285</v>
      </c>
    </row>
    <row r="953" spans="1:19" x14ac:dyDescent="0.3">
      <c r="A953" t="s">
        <v>2136</v>
      </c>
      <c r="B953">
        <v>4</v>
      </c>
      <c r="C953" t="s">
        <v>364</v>
      </c>
      <c r="D953">
        <v>423</v>
      </c>
      <c r="E953" t="s">
        <v>420</v>
      </c>
      <c r="F953" s="2">
        <v>43408</v>
      </c>
      <c r="G953">
        <v>47</v>
      </c>
      <c r="H953">
        <v>42</v>
      </c>
      <c r="I953" t="str">
        <f>IFERROR(VLOOKUP($C953,Sheet2!$A$2:$C$397,2,FALSE),"C")</f>
        <v>A</v>
      </c>
      <c r="J953">
        <f>IFERROR(VLOOKUP($C953,Sheet2!$A$2:$C$397,3,FALSE),0)</f>
        <v>0.4</v>
      </c>
      <c r="K953">
        <f>VLOOKUP($I953,Sheet2!$F$4:$G$16,2,FALSE)</f>
        <v>4</v>
      </c>
      <c r="L953">
        <f t="shared" ref="L953" si="218">G953+(J953/2)</f>
        <v>47.2</v>
      </c>
      <c r="M953">
        <f t="shared" ref="M953" si="219">H953-(J953/2)</f>
        <v>41.8</v>
      </c>
      <c r="N953">
        <f t="shared" ref="N953" si="220">L953-M953</f>
        <v>5.4000000000000057</v>
      </c>
      <c r="O953" t="str">
        <f t="shared" si="176"/>
        <v>IA04_2018</v>
      </c>
      <c r="P953" t="str">
        <f t="shared" si="178"/>
        <v>04</v>
      </c>
      <c r="Q953">
        <f t="shared" si="177"/>
        <v>2018</v>
      </c>
    </row>
    <row r="954" spans="1:19" x14ac:dyDescent="0.3">
      <c r="A954" t="s">
        <v>2143</v>
      </c>
      <c r="B954">
        <v>45</v>
      </c>
      <c r="C954" t="s">
        <v>2239</v>
      </c>
      <c r="D954">
        <v>500</v>
      </c>
      <c r="E954" t="s">
        <v>420</v>
      </c>
      <c r="F954" s="2">
        <v>43326</v>
      </c>
      <c r="G954">
        <v>46</v>
      </c>
      <c r="H954">
        <v>49</v>
      </c>
      <c r="I954" t="s">
        <v>349</v>
      </c>
      <c r="J954">
        <v>5.3</v>
      </c>
      <c r="K954">
        <f>VLOOKUP($I954,Sheet2!$F$4:$G$16,2,FALSE)</f>
        <v>2</v>
      </c>
      <c r="L954">
        <f t="shared" ref="L954" si="221">G954+(J954/2)</f>
        <v>48.65</v>
      </c>
      <c r="M954">
        <f t="shared" ref="M954" si="222">H954-(J954/2)</f>
        <v>46.35</v>
      </c>
      <c r="N954">
        <f t="shared" ref="N954" si="223">L954-M954</f>
        <v>2.2999999999999972</v>
      </c>
      <c r="O954" t="str">
        <f t="shared" ref="O954:O959" si="224">A954&amp;P954&amp;R954&amp;"_"&amp;Q954</f>
        <v>CA45_2018</v>
      </c>
      <c r="P954" t="str">
        <f t="shared" ref="P954:P971" si="225">TEXT(B954,"00")</f>
        <v>45</v>
      </c>
      <c r="Q954">
        <f t="shared" ref="Q954:Q971" si="226">YEAR(F954)</f>
        <v>2018</v>
      </c>
    </row>
    <row r="955" spans="1:19" x14ac:dyDescent="0.3">
      <c r="A955" t="s">
        <v>2166</v>
      </c>
      <c r="B955">
        <v>2</v>
      </c>
      <c r="C955" t="s">
        <v>2258</v>
      </c>
      <c r="D955">
        <v>710</v>
      </c>
      <c r="E955" t="s">
        <v>420</v>
      </c>
      <c r="F955" s="2">
        <v>43408</v>
      </c>
      <c r="G955">
        <v>47</v>
      </c>
      <c r="H955">
        <v>47</v>
      </c>
      <c r="I955" t="s">
        <v>349</v>
      </c>
      <c r="J955">
        <v>1.3</v>
      </c>
      <c r="K955">
        <f>VLOOKUP($I955,Sheet2!$F$4:$G$16,2,FALSE)</f>
        <v>2</v>
      </c>
      <c r="L955">
        <f t="shared" ref="L955:L958" si="227">G955+(J955/2)</f>
        <v>47.65</v>
      </c>
      <c r="M955">
        <f t="shared" ref="M955:M958" si="228">H955-(J955/2)</f>
        <v>46.35</v>
      </c>
      <c r="N955">
        <f t="shared" ref="N955:N958" si="229">L955-M955</f>
        <v>1.2999999999999972</v>
      </c>
      <c r="O955" t="str">
        <f t="shared" si="224"/>
        <v>VA02_2018</v>
      </c>
      <c r="P955" t="str">
        <f t="shared" si="225"/>
        <v>02</v>
      </c>
      <c r="Q955">
        <f t="shared" si="226"/>
        <v>2018</v>
      </c>
    </row>
    <row r="956" spans="1:19" x14ac:dyDescent="0.3">
      <c r="A956" t="s">
        <v>2180</v>
      </c>
      <c r="B956">
        <v>13</v>
      </c>
      <c r="C956" t="s">
        <v>2258</v>
      </c>
      <c r="D956">
        <v>567</v>
      </c>
      <c r="E956" t="s">
        <v>420</v>
      </c>
      <c r="F956" s="2">
        <v>43408</v>
      </c>
      <c r="G956">
        <v>43</v>
      </c>
      <c r="H956">
        <v>43</v>
      </c>
      <c r="I956" t="s">
        <v>349</v>
      </c>
      <c r="J956">
        <v>1.3</v>
      </c>
      <c r="K956">
        <f>VLOOKUP($I956,Sheet2!$F$4:$G$16,2,FALSE)</f>
        <v>2</v>
      </c>
      <c r="L956">
        <f t="shared" si="227"/>
        <v>43.65</v>
      </c>
      <c r="M956">
        <f t="shared" si="228"/>
        <v>42.35</v>
      </c>
      <c r="N956">
        <f t="shared" si="229"/>
        <v>1.2999999999999972</v>
      </c>
      <c r="O956" t="str">
        <f t="shared" si="224"/>
        <v>NC13_2018</v>
      </c>
      <c r="P956" t="str">
        <f t="shared" si="225"/>
        <v>13</v>
      </c>
      <c r="Q956">
        <f t="shared" si="226"/>
        <v>2018</v>
      </c>
    </row>
    <row r="957" spans="1:19" x14ac:dyDescent="0.3">
      <c r="A957" t="s">
        <v>2148</v>
      </c>
      <c r="B957">
        <v>8</v>
      </c>
      <c r="C957" t="s">
        <v>2258</v>
      </c>
      <c r="D957">
        <v>501</v>
      </c>
      <c r="E957" t="s">
        <v>420</v>
      </c>
      <c r="F957" s="2">
        <v>43408</v>
      </c>
      <c r="G957">
        <v>46</v>
      </c>
      <c r="H957">
        <v>47</v>
      </c>
      <c r="I957" t="s">
        <v>349</v>
      </c>
      <c r="J957">
        <v>1.3</v>
      </c>
      <c r="K957">
        <f>VLOOKUP($I957,Sheet2!$F$4:$G$16,2,FALSE)</f>
        <v>2</v>
      </c>
      <c r="L957">
        <f t="shared" si="227"/>
        <v>46.65</v>
      </c>
      <c r="M957">
        <f t="shared" si="228"/>
        <v>46.35</v>
      </c>
      <c r="N957">
        <f t="shared" si="229"/>
        <v>0.29999999999999716</v>
      </c>
      <c r="O957" t="str">
        <f t="shared" si="224"/>
        <v>MI08_2018</v>
      </c>
      <c r="P957" t="str">
        <f t="shared" si="225"/>
        <v>08</v>
      </c>
      <c r="Q957">
        <f t="shared" si="226"/>
        <v>2018</v>
      </c>
    </row>
    <row r="958" spans="1:19" x14ac:dyDescent="0.3">
      <c r="A958" t="s">
        <v>2148</v>
      </c>
      <c r="B958">
        <v>6</v>
      </c>
      <c r="C958" t="s">
        <v>2258</v>
      </c>
      <c r="D958">
        <v>460</v>
      </c>
      <c r="E958" t="s">
        <v>420</v>
      </c>
      <c r="F958" s="2">
        <v>43408</v>
      </c>
      <c r="G958">
        <v>40</v>
      </c>
      <c r="H958">
        <v>42</v>
      </c>
      <c r="I958" t="s">
        <v>349</v>
      </c>
      <c r="J958">
        <v>1.3</v>
      </c>
      <c r="K958">
        <f>VLOOKUP($I958,Sheet2!$F$4:$G$16,2,FALSE)</f>
        <v>2</v>
      </c>
      <c r="L958">
        <f t="shared" si="227"/>
        <v>40.65</v>
      </c>
      <c r="M958">
        <f t="shared" si="228"/>
        <v>41.35</v>
      </c>
      <c r="N958">
        <f t="shared" si="229"/>
        <v>-0.70000000000000284</v>
      </c>
      <c r="O958" t="str">
        <f t="shared" si="224"/>
        <v>MI06_2018</v>
      </c>
      <c r="P958" t="str">
        <f t="shared" si="225"/>
        <v>06</v>
      </c>
      <c r="Q958">
        <f t="shared" si="226"/>
        <v>2018</v>
      </c>
    </row>
    <row r="959" spans="1:19" x14ac:dyDescent="0.3">
      <c r="A959" t="s">
        <v>2146</v>
      </c>
      <c r="B959">
        <v>1</v>
      </c>
      <c r="C959" t="s">
        <v>228</v>
      </c>
      <c r="D959">
        <v>879</v>
      </c>
      <c r="E959" t="s">
        <v>420</v>
      </c>
      <c r="F959" s="2">
        <v>43408</v>
      </c>
      <c r="G959">
        <v>52</v>
      </c>
      <c r="H959">
        <v>44</v>
      </c>
      <c r="I959" t="str">
        <f>IFERROR(VLOOKUP($C959,Sheet2!$A$2:$C$397,2,FALSE),"C")</f>
        <v>C+</v>
      </c>
      <c r="J959">
        <f>IFERROR(VLOOKUP($C959,Sheet2!$A$2:$C$397,3,FALSE),0)</f>
        <v>0.4</v>
      </c>
      <c r="K959">
        <f>VLOOKUP($I959,Sheet2!$F$4:$G$16,2,FALSE)</f>
        <v>2.2999999999999998</v>
      </c>
      <c r="L959">
        <f t="shared" ref="L959" si="230">G959+(J959/2)</f>
        <v>52.2</v>
      </c>
      <c r="M959">
        <f t="shared" ref="M959" si="231">H959-(J959/2)</f>
        <v>43.8</v>
      </c>
      <c r="N959">
        <f t="shared" ref="N959" si="232">L959-M959</f>
        <v>8.4000000000000057</v>
      </c>
      <c r="O959" t="str">
        <f t="shared" si="224"/>
        <v>MT01_2018</v>
      </c>
      <c r="P959" t="str">
        <f t="shared" si="225"/>
        <v>01</v>
      </c>
      <c r="Q959">
        <f>YEAR(F959)</f>
        <v>2018</v>
      </c>
    </row>
    <row r="960" spans="1:19" x14ac:dyDescent="0.3">
      <c r="A960" t="s">
        <v>2196</v>
      </c>
      <c r="B960">
        <v>1</v>
      </c>
      <c r="C960" t="s">
        <v>228</v>
      </c>
      <c r="D960">
        <v>858</v>
      </c>
      <c r="E960" t="s">
        <v>420</v>
      </c>
      <c r="F960" s="2">
        <v>43408</v>
      </c>
      <c r="G960">
        <v>55</v>
      </c>
      <c r="H960">
        <v>28</v>
      </c>
      <c r="I960" t="str">
        <f>IFERROR(VLOOKUP($C960,Sheet2!$A$2:$C$397,2,FALSE),"C")</f>
        <v>C+</v>
      </c>
      <c r="J960">
        <f>IFERROR(VLOOKUP($C960,Sheet2!$A$2:$C$397,3,FALSE),0)</f>
        <v>0.4</v>
      </c>
      <c r="K960">
        <f>VLOOKUP($I960,Sheet2!$F$4:$G$16,2,FALSE)</f>
        <v>2.2999999999999998</v>
      </c>
      <c r="L960">
        <f t="shared" ref="L960:L963" si="233">G960+(J960/2)</f>
        <v>55.2</v>
      </c>
      <c r="M960">
        <f t="shared" ref="M960:M963" si="234">H960-(J960/2)</f>
        <v>27.8</v>
      </c>
      <c r="N960">
        <f t="shared" ref="N960:N963" si="235">L960-M960</f>
        <v>27.400000000000002</v>
      </c>
      <c r="O960" t="str">
        <f t="shared" ref="O960:O963" si="236">A960&amp;P960&amp;R960&amp;"_"&amp;Q960</f>
        <v>WY01_2018</v>
      </c>
      <c r="P960" t="str">
        <f t="shared" si="225"/>
        <v>01</v>
      </c>
      <c r="Q960">
        <f t="shared" si="226"/>
        <v>2018</v>
      </c>
    </row>
    <row r="961" spans="1:17" x14ac:dyDescent="0.3">
      <c r="A961" t="s">
        <v>2281</v>
      </c>
      <c r="B961">
        <v>1</v>
      </c>
      <c r="C961" t="s">
        <v>228</v>
      </c>
      <c r="D961">
        <v>851</v>
      </c>
      <c r="E961" t="s">
        <v>420</v>
      </c>
      <c r="F961" s="2">
        <v>43408</v>
      </c>
      <c r="G961">
        <v>51</v>
      </c>
      <c r="H961">
        <v>41</v>
      </c>
      <c r="I961" t="str">
        <f>IFERROR(VLOOKUP($C961,Sheet2!$A$2:$C$397,2,FALSE),"C")</f>
        <v>C+</v>
      </c>
      <c r="J961">
        <f>IFERROR(VLOOKUP($C961,Sheet2!$A$2:$C$397,3,FALSE),0)</f>
        <v>0.4</v>
      </c>
      <c r="K961">
        <f>VLOOKUP($I961,Sheet2!$F$4:$G$16,2,FALSE)</f>
        <v>2.2999999999999998</v>
      </c>
      <c r="L961">
        <f t="shared" si="233"/>
        <v>51.2</v>
      </c>
      <c r="M961">
        <f t="shared" si="234"/>
        <v>40.799999999999997</v>
      </c>
      <c r="N961">
        <f t="shared" si="235"/>
        <v>10.400000000000006</v>
      </c>
      <c r="O961" t="str">
        <f t="shared" si="236"/>
        <v>SD01_2018</v>
      </c>
      <c r="P961" t="str">
        <f t="shared" si="225"/>
        <v>01</v>
      </c>
      <c r="Q961">
        <f t="shared" si="226"/>
        <v>2018</v>
      </c>
    </row>
    <row r="962" spans="1:17" x14ac:dyDescent="0.3">
      <c r="A962" t="s">
        <v>2189</v>
      </c>
      <c r="B962">
        <v>1</v>
      </c>
      <c r="C962" t="s">
        <v>228</v>
      </c>
      <c r="D962">
        <v>457</v>
      </c>
      <c r="E962" t="s">
        <v>420</v>
      </c>
      <c r="F962" s="2">
        <v>43408</v>
      </c>
      <c r="G962">
        <v>47</v>
      </c>
      <c r="H962">
        <v>44</v>
      </c>
      <c r="I962" t="str">
        <f>IFERROR(VLOOKUP($C962,Sheet2!$A$2:$C$397,2,FALSE),"C")</f>
        <v>C+</v>
      </c>
      <c r="J962">
        <f>IFERROR(VLOOKUP($C962,Sheet2!$A$2:$C$397,3,FALSE),0)</f>
        <v>0.4</v>
      </c>
      <c r="K962">
        <f>VLOOKUP($I962,Sheet2!$F$4:$G$16,2,FALSE)</f>
        <v>2.2999999999999998</v>
      </c>
      <c r="L962">
        <f t="shared" si="233"/>
        <v>47.2</v>
      </c>
      <c r="M962">
        <f t="shared" si="234"/>
        <v>43.8</v>
      </c>
      <c r="N962">
        <f t="shared" si="235"/>
        <v>3.4000000000000057</v>
      </c>
      <c r="O962" t="str">
        <f t="shared" si="236"/>
        <v>OH01_2018</v>
      </c>
      <c r="P962" t="str">
        <f t="shared" si="225"/>
        <v>01</v>
      </c>
      <c r="Q962">
        <f t="shared" si="226"/>
        <v>2018</v>
      </c>
    </row>
    <row r="963" spans="1:17" x14ac:dyDescent="0.3">
      <c r="A963" t="s">
        <v>2189</v>
      </c>
      <c r="B963">
        <v>4</v>
      </c>
      <c r="C963" t="s">
        <v>228</v>
      </c>
      <c r="D963">
        <v>350</v>
      </c>
      <c r="E963" t="s">
        <v>420</v>
      </c>
      <c r="F963" s="2">
        <v>43408</v>
      </c>
      <c r="G963">
        <v>60</v>
      </c>
      <c r="H963">
        <v>36</v>
      </c>
      <c r="I963" t="str">
        <f>IFERROR(VLOOKUP($C963,Sheet2!$A$2:$C$397,2,FALSE),"C")</f>
        <v>C+</v>
      </c>
      <c r="J963">
        <f>IFERROR(VLOOKUP($C963,Sheet2!$A$2:$C$397,3,FALSE),0)</f>
        <v>0.4</v>
      </c>
      <c r="K963">
        <f>VLOOKUP($I963,Sheet2!$F$4:$G$16,2,FALSE)</f>
        <v>2.2999999999999998</v>
      </c>
      <c r="L963">
        <f t="shared" si="233"/>
        <v>60.2</v>
      </c>
      <c r="M963">
        <f t="shared" si="234"/>
        <v>35.799999999999997</v>
      </c>
      <c r="N963">
        <f t="shared" si="235"/>
        <v>24.400000000000006</v>
      </c>
      <c r="O963" t="str">
        <f t="shared" si="236"/>
        <v>OH04_2018</v>
      </c>
      <c r="P963" t="str">
        <f t="shared" si="225"/>
        <v>04</v>
      </c>
      <c r="Q963">
        <f t="shared" si="226"/>
        <v>2018</v>
      </c>
    </row>
    <row r="964" spans="1:17" x14ac:dyDescent="0.3">
      <c r="A964" t="s">
        <v>2157</v>
      </c>
      <c r="B964">
        <v>4</v>
      </c>
      <c r="C964" t="s">
        <v>386</v>
      </c>
      <c r="D964">
        <v>263</v>
      </c>
      <c r="E964" t="s">
        <v>420</v>
      </c>
      <c r="F964" s="2">
        <v>43408</v>
      </c>
      <c r="G964">
        <v>44</v>
      </c>
      <c r="H964">
        <v>48</v>
      </c>
      <c r="I964" t="str">
        <f>IFERROR(VLOOKUP($C964,Sheet2!$A$2:$C$397,2,FALSE),"C")</f>
        <v>B+</v>
      </c>
      <c r="J964">
        <f>IFERROR(VLOOKUP($C964,Sheet2!$A$2:$C$397,3,FALSE),0)</f>
        <v>-0.6</v>
      </c>
      <c r="K964">
        <f>VLOOKUP($I964,Sheet2!$F$4:$G$16,2,FALSE)</f>
        <v>3.3</v>
      </c>
      <c r="L964">
        <f t="shared" ref="L964:L968" si="237">G964+(J964/2)</f>
        <v>43.7</v>
      </c>
      <c r="M964">
        <f t="shared" ref="M964:M968" si="238">H964-(J964/2)</f>
        <v>48.3</v>
      </c>
      <c r="N964">
        <f t="shared" ref="N964:N968" si="239">L964-M964</f>
        <v>-4.5999999999999943</v>
      </c>
      <c r="O964" t="str">
        <f t="shared" ref="O964:O971" si="240">A964&amp;P964&amp;R964&amp;"_"&amp;Q964</f>
        <v>NV04_2018</v>
      </c>
      <c r="P964" t="str">
        <f t="shared" si="225"/>
        <v>04</v>
      </c>
      <c r="Q964">
        <f t="shared" si="226"/>
        <v>2018</v>
      </c>
    </row>
    <row r="965" spans="1:17" x14ac:dyDescent="0.3">
      <c r="A965" t="s">
        <v>2157</v>
      </c>
      <c r="B965">
        <v>3</v>
      </c>
      <c r="C965" t="s">
        <v>386</v>
      </c>
      <c r="D965">
        <v>332</v>
      </c>
      <c r="E965" t="s">
        <v>420</v>
      </c>
      <c r="F965" s="2">
        <v>43408</v>
      </c>
      <c r="G965">
        <v>41</v>
      </c>
      <c r="H965">
        <v>51</v>
      </c>
      <c r="I965" t="str">
        <f>IFERROR(VLOOKUP($C965,Sheet2!$A$2:$C$397,2,FALSE),"C")</f>
        <v>B+</v>
      </c>
      <c r="J965">
        <f>IFERROR(VLOOKUP($C965,Sheet2!$A$2:$C$397,3,FALSE),0)</f>
        <v>-0.6</v>
      </c>
      <c r="K965">
        <f>VLOOKUP($I965,Sheet2!$F$4:$G$16,2,FALSE)</f>
        <v>3.3</v>
      </c>
      <c r="L965">
        <f t="shared" si="237"/>
        <v>40.700000000000003</v>
      </c>
      <c r="M965">
        <f t="shared" si="238"/>
        <v>51.3</v>
      </c>
      <c r="N965">
        <f t="shared" si="239"/>
        <v>-10.599999999999994</v>
      </c>
      <c r="O965" t="str">
        <f t="shared" si="240"/>
        <v>NV03_2018</v>
      </c>
      <c r="P965" t="str">
        <f t="shared" si="225"/>
        <v>03</v>
      </c>
      <c r="Q965">
        <f t="shared" si="226"/>
        <v>2018</v>
      </c>
    </row>
    <row r="966" spans="1:17" x14ac:dyDescent="0.3">
      <c r="A966" t="s">
        <v>2157</v>
      </c>
      <c r="B966">
        <v>2</v>
      </c>
      <c r="C966" t="s">
        <v>386</v>
      </c>
      <c r="D966">
        <v>365</v>
      </c>
      <c r="E966" t="s">
        <v>420</v>
      </c>
      <c r="F966" s="2">
        <v>43408</v>
      </c>
      <c r="G966">
        <v>58</v>
      </c>
      <c r="H966">
        <v>37</v>
      </c>
      <c r="I966" t="str">
        <f>IFERROR(VLOOKUP($C966,Sheet2!$A$2:$C$397,2,FALSE),"C")</f>
        <v>B+</v>
      </c>
      <c r="J966">
        <f>IFERROR(VLOOKUP($C966,Sheet2!$A$2:$C$397,3,FALSE),0)</f>
        <v>-0.6</v>
      </c>
      <c r="K966">
        <f>VLOOKUP($I966,Sheet2!$F$4:$G$16,2,FALSE)</f>
        <v>3.3</v>
      </c>
      <c r="L966">
        <f t="shared" si="237"/>
        <v>57.7</v>
      </c>
      <c r="M966">
        <f t="shared" si="238"/>
        <v>37.299999999999997</v>
      </c>
      <c r="N966">
        <f t="shared" si="239"/>
        <v>20.400000000000006</v>
      </c>
      <c r="O966" t="str">
        <f t="shared" si="240"/>
        <v>NV02_2018</v>
      </c>
      <c r="P966" t="str">
        <f t="shared" si="225"/>
        <v>02</v>
      </c>
      <c r="Q966">
        <f t="shared" si="226"/>
        <v>2018</v>
      </c>
    </row>
    <row r="967" spans="1:17" x14ac:dyDescent="0.3">
      <c r="A967" t="s">
        <v>2157</v>
      </c>
      <c r="B967">
        <v>1</v>
      </c>
      <c r="C967" t="s">
        <v>386</v>
      </c>
      <c r="D967">
        <v>238</v>
      </c>
      <c r="E967" t="s">
        <v>420</v>
      </c>
      <c r="F967" s="2">
        <v>43408</v>
      </c>
      <c r="G967">
        <v>28</v>
      </c>
      <c r="H967">
        <v>58</v>
      </c>
      <c r="I967" t="str">
        <f>IFERROR(VLOOKUP($C967,Sheet2!$A$2:$C$397,2,FALSE),"C")</f>
        <v>B+</v>
      </c>
      <c r="J967">
        <f>IFERROR(VLOOKUP($C967,Sheet2!$A$2:$C$397,3,FALSE),0)</f>
        <v>-0.6</v>
      </c>
      <c r="K967">
        <f>VLOOKUP($I967,Sheet2!$F$4:$G$16,2,FALSE)</f>
        <v>3.3</v>
      </c>
      <c r="L967">
        <f t="shared" si="237"/>
        <v>27.7</v>
      </c>
      <c r="M967">
        <f t="shared" si="238"/>
        <v>58.3</v>
      </c>
      <c r="N967">
        <f t="shared" si="239"/>
        <v>-30.599999999999998</v>
      </c>
      <c r="O967" t="str">
        <f t="shared" si="240"/>
        <v>NV01_2018</v>
      </c>
      <c r="P967" t="str">
        <f t="shared" si="225"/>
        <v>01</v>
      </c>
      <c r="Q967">
        <f t="shared" si="226"/>
        <v>2018</v>
      </c>
    </row>
    <row r="968" spans="1:17" x14ac:dyDescent="0.3">
      <c r="A968" t="s">
        <v>2281</v>
      </c>
      <c r="B968">
        <v>1</v>
      </c>
      <c r="C968" t="s">
        <v>386</v>
      </c>
      <c r="D968">
        <v>514</v>
      </c>
      <c r="E968" t="s">
        <v>420</v>
      </c>
      <c r="F968" s="2">
        <v>43408</v>
      </c>
      <c r="G968">
        <v>54</v>
      </c>
      <c r="H968">
        <v>38</v>
      </c>
      <c r="I968" t="str">
        <f>IFERROR(VLOOKUP($C968,Sheet2!$A$2:$C$397,2,FALSE),"C")</f>
        <v>B+</v>
      </c>
      <c r="J968">
        <f>IFERROR(VLOOKUP($C968,Sheet2!$A$2:$C$397,3,FALSE),0)</f>
        <v>-0.6</v>
      </c>
      <c r="K968">
        <f>VLOOKUP($I968,Sheet2!$F$4:$G$16,2,FALSE)</f>
        <v>3.3</v>
      </c>
      <c r="L968">
        <f t="shared" si="237"/>
        <v>53.7</v>
      </c>
      <c r="M968">
        <f t="shared" si="238"/>
        <v>38.299999999999997</v>
      </c>
      <c r="N968">
        <f t="shared" si="239"/>
        <v>15.400000000000006</v>
      </c>
      <c r="O968" t="str">
        <f t="shared" si="240"/>
        <v>SD01_2018</v>
      </c>
      <c r="P968" t="str">
        <f t="shared" si="225"/>
        <v>01</v>
      </c>
      <c r="Q968">
        <f t="shared" si="226"/>
        <v>2018</v>
      </c>
    </row>
    <row r="969" spans="1:17" x14ac:dyDescent="0.3">
      <c r="A969" t="s">
        <v>2139</v>
      </c>
      <c r="B969">
        <v>2</v>
      </c>
      <c r="C969" t="s">
        <v>62</v>
      </c>
      <c r="D969">
        <v>321</v>
      </c>
      <c r="E969" t="s">
        <v>420</v>
      </c>
      <c r="F969" s="2">
        <v>43408</v>
      </c>
      <c r="G969">
        <v>35</v>
      </c>
      <c r="H969">
        <v>56</v>
      </c>
      <c r="I969" t="str">
        <f>IFERROR(VLOOKUP($C969,Sheet2!$A$2:$C$397,2,FALSE),"C")</f>
        <v>B</v>
      </c>
      <c r="J969">
        <f>IFERROR(VLOOKUP($C969,Sheet2!$A$2:$C$397,3,FALSE),0)</f>
        <v>2.7168800000000002</v>
      </c>
      <c r="K969">
        <f>VLOOKUP($I969,Sheet2!$F$4:$G$16,2,FALSE)</f>
        <v>3</v>
      </c>
      <c r="L969">
        <f t="shared" ref="L969:L970" si="241">G969+(J969/2)</f>
        <v>36.358440000000002</v>
      </c>
      <c r="M969">
        <f t="shared" ref="M969:M970" si="242">H969-(J969/2)</f>
        <v>54.641559999999998</v>
      </c>
      <c r="N969">
        <f t="shared" ref="N969:N970" si="243">L969-M969</f>
        <v>-18.283119999999997</v>
      </c>
      <c r="O969" t="str">
        <f t="shared" si="240"/>
        <v>NH02_2018</v>
      </c>
      <c r="P969" t="str">
        <f t="shared" si="225"/>
        <v>02</v>
      </c>
      <c r="Q969">
        <f t="shared" si="226"/>
        <v>2018</v>
      </c>
    </row>
    <row r="970" spans="1:17" x14ac:dyDescent="0.3">
      <c r="A970" t="s">
        <v>2139</v>
      </c>
      <c r="B970">
        <v>1</v>
      </c>
      <c r="C970" t="s">
        <v>62</v>
      </c>
      <c r="D970">
        <v>309</v>
      </c>
      <c r="E970" t="s">
        <v>420</v>
      </c>
      <c r="F970" s="2">
        <v>43408</v>
      </c>
      <c r="G970">
        <v>40</v>
      </c>
      <c r="H970">
        <v>53</v>
      </c>
      <c r="I970" t="str">
        <f>IFERROR(VLOOKUP($C970,Sheet2!$A$2:$C$397,2,FALSE),"C")</f>
        <v>B</v>
      </c>
      <c r="J970">
        <f>IFERROR(VLOOKUP($C970,Sheet2!$A$2:$C$397,3,FALSE),0)</f>
        <v>2.7168800000000002</v>
      </c>
      <c r="K970">
        <f>VLOOKUP($I970,Sheet2!$F$4:$G$16,2,FALSE)</f>
        <v>3</v>
      </c>
      <c r="L970">
        <f t="shared" si="241"/>
        <v>41.358440000000002</v>
      </c>
      <c r="M970">
        <f t="shared" si="242"/>
        <v>51.641559999999998</v>
      </c>
      <c r="N970">
        <f t="shared" si="243"/>
        <v>-10.283119999999997</v>
      </c>
      <c r="O970" t="str">
        <f t="shared" si="240"/>
        <v>NH01_2018</v>
      </c>
      <c r="P970" t="str">
        <f t="shared" si="225"/>
        <v>01</v>
      </c>
      <c r="Q970">
        <f t="shared" si="226"/>
        <v>2018</v>
      </c>
    </row>
    <row r="971" spans="1:17" x14ac:dyDescent="0.3">
      <c r="A971" t="s">
        <v>2141</v>
      </c>
      <c r="B971">
        <v>26</v>
      </c>
      <c r="C971" t="s">
        <v>2242</v>
      </c>
      <c r="D971">
        <v>511</v>
      </c>
      <c r="E971" t="s">
        <v>420</v>
      </c>
      <c r="F971" s="2">
        <v>43361</v>
      </c>
      <c r="G971">
        <v>45</v>
      </c>
      <c r="H971">
        <v>46</v>
      </c>
      <c r="I971" t="s">
        <v>349</v>
      </c>
      <c r="J971">
        <v>1.9</v>
      </c>
      <c r="K971">
        <f>VLOOKUP($I971,Sheet2!$F$4:$G$16,2,FALSE)</f>
        <v>2</v>
      </c>
      <c r="L971">
        <f t="shared" ref="L971" si="244">G971+(J971/2)</f>
        <v>45.95</v>
      </c>
      <c r="M971">
        <f t="shared" ref="M971" si="245">H971-(J971/2)</f>
        <v>45.05</v>
      </c>
      <c r="N971">
        <f t="shared" ref="N971" si="246">L971-M971</f>
        <v>0.90000000000000568</v>
      </c>
      <c r="O971" t="str">
        <f t="shared" si="240"/>
        <v>FL26_2018</v>
      </c>
      <c r="P971" t="str">
        <f t="shared" si="225"/>
        <v>26</v>
      </c>
      <c r="Q971">
        <f t="shared" si="226"/>
        <v>2018</v>
      </c>
    </row>
  </sheetData>
  <autoFilter ref="A1:R971" xr:uid="{36A57ED7-4DDA-4CFD-95CA-1EA024B8ADC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4413D-48E8-4A01-A12E-2777DCBD0027}">
  <dimension ref="A2:R203"/>
  <sheetViews>
    <sheetView workbookViewId="0">
      <selection activeCell="T15" sqref="T15"/>
    </sheetView>
  </sheetViews>
  <sheetFormatPr defaultRowHeight="14.4" x14ac:dyDescent="0.3"/>
  <sheetData>
    <row r="2" spans="1:18" x14ac:dyDescent="0.3">
      <c r="A2" t="s">
        <v>2135</v>
      </c>
      <c r="B2">
        <v>8</v>
      </c>
      <c r="C2" t="s">
        <v>297</v>
      </c>
      <c r="D2">
        <v>500</v>
      </c>
      <c r="E2" t="s">
        <v>420</v>
      </c>
      <c r="F2" s="2">
        <v>39019</v>
      </c>
      <c r="G2">
        <v>41</v>
      </c>
      <c r="H2">
        <v>53</v>
      </c>
      <c r="I2" t="str">
        <f>IFERROR(VLOOKUP($C2,Sheet2!$A$2:$C$397,2,FALSE),"C")</f>
        <v>C</v>
      </c>
      <c r="J2">
        <f>IFERROR(VLOOKUP($C2,Sheet2!$A$2:$C$397,3,FALSE),0)</f>
        <v>-0.88022842999999995</v>
      </c>
      <c r="K2">
        <f>VLOOKUP($I2,Sheet2!$F$4:$G$16,2,FALSE)</f>
        <v>2</v>
      </c>
      <c r="L2">
        <f t="shared" ref="L2:L65" si="0">G2+(J2/2)</f>
        <v>40.559885784999999</v>
      </c>
      <c r="M2">
        <f t="shared" ref="M2:M65" si="1">H2-(J2/2)</f>
        <v>53.440114215000001</v>
      </c>
      <c r="N2">
        <f t="shared" ref="N2:N65" si="2">L2-M2</f>
        <v>-12.880228430000003</v>
      </c>
      <c r="O2" t="str">
        <f t="shared" ref="O2:O65" si="3">A2&amp;P2&amp;R2&amp;"_"&amp;Q2</f>
        <v>AZ08o_2006</v>
      </c>
      <c r="P2" t="str">
        <f t="shared" ref="P2:P65" si="4">TEXT(B2,"00")</f>
        <v>08</v>
      </c>
      <c r="Q2">
        <f t="shared" ref="Q2:Q65" si="5">YEAR(F2)</f>
        <v>2006</v>
      </c>
      <c r="R2" t="str">
        <f t="shared" ref="R2:R65" si="6">IF(AND(OR(Q2=2014,Q2=2012),OR(A2="NC",A2="FL")),"r",IF(AND(OR(Q2=2014,Q2=2012),OR(A2="PA")),"r",IF(Q2&lt;=2010,"o","")))</f>
        <v>o</v>
      </c>
    </row>
    <row r="3" spans="1:18" x14ac:dyDescent="0.3">
      <c r="A3" t="s">
        <v>2135</v>
      </c>
      <c r="B3">
        <v>8</v>
      </c>
      <c r="C3" t="s">
        <v>215</v>
      </c>
      <c r="D3">
        <v>400</v>
      </c>
      <c r="E3" t="s">
        <v>420</v>
      </c>
      <c r="F3" s="2">
        <v>39018</v>
      </c>
      <c r="G3">
        <v>35</v>
      </c>
      <c r="H3">
        <v>50</v>
      </c>
      <c r="I3" t="str">
        <f>IFERROR(VLOOKUP($C3,Sheet2!$A$2:$C$397,2,FALSE),"C")</f>
        <v>C+</v>
      </c>
      <c r="J3">
        <f>IFERROR(VLOOKUP($C3,Sheet2!$A$2:$C$397,3,FALSE),0)</f>
        <v>9.1612899999999997E-2</v>
      </c>
      <c r="K3">
        <f>VLOOKUP($I3,Sheet2!$F$4:$G$16,2,FALSE)</f>
        <v>2.2999999999999998</v>
      </c>
      <c r="L3">
        <f t="shared" si="0"/>
        <v>35.045806450000001</v>
      </c>
      <c r="M3">
        <f t="shared" si="1"/>
        <v>49.954193549999999</v>
      </c>
      <c r="N3">
        <f t="shared" si="2"/>
        <v>-14.908387099999999</v>
      </c>
      <c r="O3" t="str">
        <f t="shared" si="3"/>
        <v>AZ08o_2006</v>
      </c>
      <c r="P3" t="str">
        <f t="shared" si="4"/>
        <v>08</v>
      </c>
      <c r="Q3">
        <f t="shared" si="5"/>
        <v>2006</v>
      </c>
      <c r="R3" t="str">
        <f t="shared" si="6"/>
        <v>o</v>
      </c>
    </row>
    <row r="4" spans="1:18" x14ac:dyDescent="0.3">
      <c r="A4" t="s">
        <v>2135</v>
      </c>
      <c r="B4">
        <v>8</v>
      </c>
      <c r="C4" t="s">
        <v>232</v>
      </c>
      <c r="D4">
        <v>600</v>
      </c>
      <c r="E4" t="s">
        <v>420</v>
      </c>
      <c r="F4" s="2">
        <v>39013</v>
      </c>
      <c r="G4">
        <v>38</v>
      </c>
      <c r="H4">
        <v>48</v>
      </c>
      <c r="I4" t="str">
        <f>IFERROR(VLOOKUP($C4,Sheet2!$A$2:$C$397,2,FALSE),"C")</f>
        <v>C+</v>
      </c>
      <c r="J4">
        <f>IFERROR(VLOOKUP($C4,Sheet2!$A$2:$C$397,3,FALSE),0)</f>
        <v>0.29393939000000002</v>
      </c>
      <c r="K4">
        <f>VLOOKUP($I4,Sheet2!$F$4:$G$16,2,FALSE)</f>
        <v>2.2999999999999998</v>
      </c>
      <c r="L4">
        <f t="shared" si="0"/>
        <v>38.146969695000003</v>
      </c>
      <c r="M4">
        <f t="shared" si="1"/>
        <v>47.853030304999997</v>
      </c>
      <c r="N4">
        <f t="shared" si="2"/>
        <v>-9.7060606099999944</v>
      </c>
      <c r="O4" t="str">
        <f t="shared" si="3"/>
        <v>AZ08o_2006</v>
      </c>
      <c r="P4" t="str">
        <f t="shared" si="4"/>
        <v>08</v>
      </c>
      <c r="Q4">
        <f t="shared" si="5"/>
        <v>2006</v>
      </c>
      <c r="R4" t="str">
        <f t="shared" si="6"/>
        <v>o</v>
      </c>
    </row>
    <row r="5" spans="1:18" x14ac:dyDescent="0.3">
      <c r="A5" t="s">
        <v>2135</v>
      </c>
      <c r="B5">
        <v>8</v>
      </c>
      <c r="C5" t="s">
        <v>297</v>
      </c>
      <c r="D5">
        <v>500</v>
      </c>
      <c r="E5" t="s">
        <v>420</v>
      </c>
      <c r="F5" s="2">
        <v>38992</v>
      </c>
      <c r="G5">
        <v>37</v>
      </c>
      <c r="H5">
        <v>45</v>
      </c>
      <c r="I5" t="str">
        <f>IFERROR(VLOOKUP($C5,Sheet2!$A$2:$C$397,2,FALSE),"C")</f>
        <v>C</v>
      </c>
      <c r="J5">
        <f>IFERROR(VLOOKUP($C5,Sheet2!$A$2:$C$397,3,FALSE),0)</f>
        <v>-0.88022842999999995</v>
      </c>
      <c r="K5">
        <f>VLOOKUP($I5,Sheet2!$F$4:$G$16,2,FALSE)</f>
        <v>2</v>
      </c>
      <c r="L5">
        <f t="shared" si="0"/>
        <v>36.559885784999999</v>
      </c>
      <c r="M5">
        <f t="shared" si="1"/>
        <v>45.440114215000001</v>
      </c>
      <c r="N5">
        <f t="shared" si="2"/>
        <v>-8.8802284300000025</v>
      </c>
      <c r="O5" t="str">
        <f t="shared" si="3"/>
        <v>AZ08o_2006</v>
      </c>
      <c r="P5" t="str">
        <f t="shared" si="4"/>
        <v>08</v>
      </c>
      <c r="Q5">
        <f t="shared" si="5"/>
        <v>2006</v>
      </c>
      <c r="R5" t="str">
        <f t="shared" si="6"/>
        <v>o</v>
      </c>
    </row>
    <row r="6" spans="1:18" x14ac:dyDescent="0.3">
      <c r="A6" t="s">
        <v>2186</v>
      </c>
      <c r="B6">
        <v>7</v>
      </c>
      <c r="C6" t="s">
        <v>358</v>
      </c>
      <c r="D6">
        <v>589</v>
      </c>
      <c r="E6" t="s">
        <v>420</v>
      </c>
      <c r="F6" s="2">
        <v>39021</v>
      </c>
      <c r="G6">
        <v>38</v>
      </c>
      <c r="H6">
        <v>54</v>
      </c>
      <c r="I6" t="str">
        <f>IFERROR(VLOOKUP($C6,Sheet2!$A$2:$C$397,2,FALSE),"C")</f>
        <v>A</v>
      </c>
      <c r="J6">
        <f>IFERROR(VLOOKUP($C6,Sheet2!$A$2:$C$397,3,FALSE),0)</f>
        <v>0.2</v>
      </c>
      <c r="K6">
        <f>VLOOKUP($I6,Sheet2!$F$4:$G$16,2,FALSE)</f>
        <v>4</v>
      </c>
      <c r="L6">
        <f t="shared" si="0"/>
        <v>38.1</v>
      </c>
      <c r="M6">
        <f t="shared" si="1"/>
        <v>53.9</v>
      </c>
      <c r="N6">
        <f t="shared" si="2"/>
        <v>-15.799999999999997</v>
      </c>
      <c r="O6" t="str">
        <f t="shared" si="3"/>
        <v>CO07o_2006</v>
      </c>
      <c r="P6" t="str">
        <f t="shared" si="4"/>
        <v>07</v>
      </c>
      <c r="Q6">
        <f t="shared" si="5"/>
        <v>2006</v>
      </c>
      <c r="R6" t="str">
        <f t="shared" si="6"/>
        <v>o</v>
      </c>
    </row>
    <row r="7" spans="1:18" x14ac:dyDescent="0.3">
      <c r="A7" t="s">
        <v>2186</v>
      </c>
      <c r="B7">
        <v>7</v>
      </c>
      <c r="C7" t="s">
        <v>297</v>
      </c>
      <c r="D7">
        <v>500</v>
      </c>
      <c r="E7" t="s">
        <v>420</v>
      </c>
      <c r="F7" s="2">
        <v>39019</v>
      </c>
      <c r="G7">
        <v>40</v>
      </c>
      <c r="H7">
        <v>54</v>
      </c>
      <c r="I7" t="str">
        <f>IFERROR(VLOOKUP($C7,Sheet2!$A$2:$C$397,2,FALSE),"C")</f>
        <v>C</v>
      </c>
      <c r="J7">
        <f>IFERROR(VLOOKUP($C7,Sheet2!$A$2:$C$397,3,FALSE),0)</f>
        <v>-0.88022842999999995</v>
      </c>
      <c r="K7">
        <f>VLOOKUP($I7,Sheet2!$F$4:$G$16,2,FALSE)</f>
        <v>2</v>
      </c>
      <c r="L7">
        <f t="shared" si="0"/>
        <v>39.559885784999999</v>
      </c>
      <c r="M7">
        <f t="shared" si="1"/>
        <v>54.440114215000001</v>
      </c>
      <c r="N7">
        <f t="shared" si="2"/>
        <v>-14.880228430000003</v>
      </c>
      <c r="O7" t="str">
        <f t="shared" si="3"/>
        <v>CO07o_2006</v>
      </c>
      <c r="P7" t="str">
        <f t="shared" si="4"/>
        <v>07</v>
      </c>
      <c r="Q7">
        <f t="shared" si="5"/>
        <v>2006</v>
      </c>
      <c r="R7" t="str">
        <f t="shared" si="6"/>
        <v>o</v>
      </c>
    </row>
    <row r="8" spans="1:18" x14ac:dyDescent="0.3">
      <c r="A8" t="s">
        <v>2186</v>
      </c>
      <c r="B8">
        <v>7</v>
      </c>
      <c r="C8" t="s">
        <v>405</v>
      </c>
      <c r="D8">
        <v>983</v>
      </c>
      <c r="E8" t="s">
        <v>420</v>
      </c>
      <c r="F8" s="2">
        <v>39016</v>
      </c>
      <c r="G8">
        <v>46</v>
      </c>
      <c r="H8">
        <v>51</v>
      </c>
      <c r="I8" t="str">
        <f>IFERROR(VLOOKUP($C8,Sheet2!$A$2:$C$397,2,FALSE),"C")</f>
        <v>B+</v>
      </c>
      <c r="J8">
        <f>IFERROR(VLOOKUP($C8,Sheet2!$A$2:$C$397,3,FALSE),0)</f>
        <v>1.0919444</v>
      </c>
      <c r="K8">
        <f>VLOOKUP($I8,Sheet2!$F$4:$G$16,2,FALSE)</f>
        <v>3.3</v>
      </c>
      <c r="L8">
        <f t="shared" si="0"/>
        <v>46.545972200000001</v>
      </c>
      <c r="M8">
        <f t="shared" si="1"/>
        <v>50.454027799999999</v>
      </c>
      <c r="N8">
        <f t="shared" si="2"/>
        <v>-3.9080555999999973</v>
      </c>
      <c r="O8" t="str">
        <f t="shared" si="3"/>
        <v>CO07o_2006</v>
      </c>
      <c r="P8" t="str">
        <f t="shared" si="4"/>
        <v>07</v>
      </c>
      <c r="Q8">
        <f t="shared" si="5"/>
        <v>2006</v>
      </c>
      <c r="R8" t="str">
        <f t="shared" si="6"/>
        <v>o</v>
      </c>
    </row>
    <row r="9" spans="1:18" x14ac:dyDescent="0.3">
      <c r="A9" t="s">
        <v>2186</v>
      </c>
      <c r="B9">
        <v>7</v>
      </c>
      <c r="C9" t="s">
        <v>405</v>
      </c>
      <c r="D9">
        <v>991</v>
      </c>
      <c r="E9" t="s">
        <v>420</v>
      </c>
      <c r="F9" s="2">
        <v>39000</v>
      </c>
      <c r="G9">
        <v>47</v>
      </c>
      <c r="H9">
        <v>47</v>
      </c>
      <c r="I9" t="str">
        <f>IFERROR(VLOOKUP($C9,Sheet2!$A$2:$C$397,2,FALSE),"C")</f>
        <v>B+</v>
      </c>
      <c r="J9">
        <f>IFERROR(VLOOKUP($C9,Sheet2!$A$2:$C$397,3,FALSE),0)</f>
        <v>1.0919444</v>
      </c>
      <c r="K9">
        <f>VLOOKUP($I9,Sheet2!$F$4:$G$16,2,FALSE)</f>
        <v>3.3</v>
      </c>
      <c r="L9">
        <f t="shared" si="0"/>
        <v>47.545972200000001</v>
      </c>
      <c r="M9">
        <f t="shared" si="1"/>
        <v>46.454027799999999</v>
      </c>
      <c r="N9">
        <f t="shared" si="2"/>
        <v>1.0919444000000027</v>
      </c>
      <c r="O9" t="str">
        <f t="shared" si="3"/>
        <v>CO07o_2006</v>
      </c>
      <c r="P9" t="str">
        <f t="shared" si="4"/>
        <v>07</v>
      </c>
      <c r="Q9">
        <f t="shared" si="5"/>
        <v>2006</v>
      </c>
      <c r="R9" t="str">
        <f t="shared" si="6"/>
        <v>o</v>
      </c>
    </row>
    <row r="10" spans="1:18" x14ac:dyDescent="0.3">
      <c r="A10" t="s">
        <v>2186</v>
      </c>
      <c r="B10">
        <v>7</v>
      </c>
      <c r="C10" t="s">
        <v>382</v>
      </c>
      <c r="D10">
        <v>400</v>
      </c>
      <c r="E10" t="s">
        <v>420</v>
      </c>
      <c r="F10" s="2">
        <v>38997</v>
      </c>
      <c r="G10">
        <v>39</v>
      </c>
      <c r="H10">
        <v>45</v>
      </c>
      <c r="I10" t="str">
        <f>IFERROR(VLOOKUP($C10,Sheet2!$A$2:$C$397,2,FALSE),"C")</f>
        <v>B+</v>
      </c>
      <c r="J10">
        <f>IFERROR(VLOOKUP($C10,Sheet2!$A$2:$C$397,3,FALSE),0)</f>
        <v>-0.72027989999999997</v>
      </c>
      <c r="K10">
        <f>VLOOKUP($I10,Sheet2!$F$4:$G$16,2,FALSE)</f>
        <v>3.3</v>
      </c>
      <c r="L10">
        <f t="shared" si="0"/>
        <v>38.639860050000003</v>
      </c>
      <c r="M10">
        <f t="shared" si="1"/>
        <v>45.360139949999997</v>
      </c>
      <c r="N10">
        <f t="shared" si="2"/>
        <v>-6.7202798999999942</v>
      </c>
      <c r="O10" t="str">
        <f t="shared" si="3"/>
        <v>CO07o_2006</v>
      </c>
      <c r="P10" t="str">
        <f t="shared" si="4"/>
        <v>07</v>
      </c>
      <c r="Q10">
        <f t="shared" si="5"/>
        <v>2006</v>
      </c>
      <c r="R10" t="str">
        <f t="shared" si="6"/>
        <v>o</v>
      </c>
    </row>
    <row r="11" spans="1:18" x14ac:dyDescent="0.3">
      <c r="A11" t="s">
        <v>2186</v>
      </c>
      <c r="B11">
        <v>7</v>
      </c>
      <c r="C11" t="s">
        <v>297</v>
      </c>
      <c r="D11">
        <v>500</v>
      </c>
      <c r="E11" t="s">
        <v>420</v>
      </c>
      <c r="F11" s="2">
        <v>38992</v>
      </c>
      <c r="G11">
        <v>34</v>
      </c>
      <c r="H11">
        <v>45</v>
      </c>
      <c r="I11" t="str">
        <f>IFERROR(VLOOKUP($C11,Sheet2!$A$2:$C$397,2,FALSE),"C")</f>
        <v>C</v>
      </c>
      <c r="J11">
        <f>IFERROR(VLOOKUP($C11,Sheet2!$A$2:$C$397,3,FALSE),0)</f>
        <v>-0.88022842999999995</v>
      </c>
      <c r="K11">
        <f>VLOOKUP($I11,Sheet2!$F$4:$G$16,2,FALSE)</f>
        <v>2</v>
      </c>
      <c r="L11">
        <f t="shared" si="0"/>
        <v>33.559885784999999</v>
      </c>
      <c r="M11">
        <f t="shared" si="1"/>
        <v>45.440114215000001</v>
      </c>
      <c r="N11">
        <f t="shared" si="2"/>
        <v>-11.880228430000003</v>
      </c>
      <c r="O11" t="str">
        <f t="shared" si="3"/>
        <v>CO07o_2006</v>
      </c>
      <c r="P11" t="str">
        <f t="shared" si="4"/>
        <v>07</v>
      </c>
      <c r="Q11">
        <f t="shared" si="5"/>
        <v>2006</v>
      </c>
      <c r="R11" t="str">
        <f t="shared" si="6"/>
        <v>o</v>
      </c>
    </row>
    <row r="12" spans="1:18" x14ac:dyDescent="0.3">
      <c r="A12" t="s">
        <v>2186</v>
      </c>
      <c r="B12">
        <v>7</v>
      </c>
      <c r="C12" t="s">
        <v>358</v>
      </c>
      <c r="D12">
        <v>482</v>
      </c>
      <c r="E12" t="s">
        <v>420</v>
      </c>
      <c r="F12" s="2">
        <v>38985</v>
      </c>
      <c r="G12">
        <v>37</v>
      </c>
      <c r="H12">
        <v>54</v>
      </c>
      <c r="I12" t="str">
        <f>IFERROR(VLOOKUP($C12,Sheet2!$A$2:$C$397,2,FALSE),"C")</f>
        <v>A</v>
      </c>
      <c r="J12">
        <f>IFERROR(VLOOKUP($C12,Sheet2!$A$2:$C$397,3,FALSE),0)</f>
        <v>0.2</v>
      </c>
      <c r="K12">
        <f>VLOOKUP($I12,Sheet2!$F$4:$G$16,2,FALSE)</f>
        <v>4</v>
      </c>
      <c r="L12">
        <f t="shared" si="0"/>
        <v>37.1</v>
      </c>
      <c r="M12">
        <f t="shared" si="1"/>
        <v>53.9</v>
      </c>
      <c r="N12">
        <f t="shared" si="2"/>
        <v>-16.799999999999997</v>
      </c>
      <c r="O12" t="str">
        <f t="shared" si="3"/>
        <v>CO07o_2006</v>
      </c>
      <c r="P12" t="str">
        <f t="shared" si="4"/>
        <v>07</v>
      </c>
      <c r="Q12">
        <f t="shared" si="5"/>
        <v>2006</v>
      </c>
      <c r="R12" t="str">
        <f t="shared" si="6"/>
        <v>o</v>
      </c>
    </row>
    <row r="13" spans="1:18" x14ac:dyDescent="0.3">
      <c r="A13" t="s">
        <v>2186</v>
      </c>
      <c r="B13">
        <v>7</v>
      </c>
      <c r="C13" t="s">
        <v>405</v>
      </c>
      <c r="D13">
        <v>1014</v>
      </c>
      <c r="E13" t="s">
        <v>431</v>
      </c>
      <c r="F13" s="2">
        <v>38958</v>
      </c>
      <c r="G13">
        <v>46</v>
      </c>
      <c r="H13">
        <v>48</v>
      </c>
      <c r="I13" t="str">
        <f>IFERROR(VLOOKUP($C13,Sheet2!$A$2:$C$397,2,FALSE),"C")</f>
        <v>B+</v>
      </c>
      <c r="J13">
        <f>IFERROR(VLOOKUP($C13,Sheet2!$A$2:$C$397,3,FALSE),0)</f>
        <v>1.0919444</v>
      </c>
      <c r="K13">
        <f>VLOOKUP($I13,Sheet2!$F$4:$G$16,2,FALSE)</f>
        <v>3.3</v>
      </c>
      <c r="L13">
        <f t="shared" si="0"/>
        <v>46.545972200000001</v>
      </c>
      <c r="M13">
        <f t="shared" si="1"/>
        <v>47.454027799999999</v>
      </c>
      <c r="N13">
        <f t="shared" si="2"/>
        <v>-0.9080555999999973</v>
      </c>
      <c r="O13" t="str">
        <f t="shared" si="3"/>
        <v>CO07o_2006</v>
      </c>
      <c r="P13" t="str">
        <f t="shared" si="4"/>
        <v>07</v>
      </c>
      <c r="Q13">
        <f t="shared" si="5"/>
        <v>2006</v>
      </c>
      <c r="R13" t="str">
        <f t="shared" si="6"/>
        <v>o</v>
      </c>
    </row>
    <row r="14" spans="1:18" x14ac:dyDescent="0.3">
      <c r="A14" t="s">
        <v>2186</v>
      </c>
      <c r="B14">
        <v>7</v>
      </c>
      <c r="C14" t="s">
        <v>358</v>
      </c>
      <c r="D14">
        <v>535</v>
      </c>
      <c r="E14" t="s">
        <v>420</v>
      </c>
      <c r="F14" s="2">
        <v>38949</v>
      </c>
      <c r="G14">
        <v>45</v>
      </c>
      <c r="H14">
        <v>45</v>
      </c>
      <c r="I14" t="str">
        <f>IFERROR(VLOOKUP($C14,Sheet2!$A$2:$C$397,2,FALSE),"C")</f>
        <v>A</v>
      </c>
      <c r="J14">
        <f>IFERROR(VLOOKUP($C14,Sheet2!$A$2:$C$397,3,FALSE),0)</f>
        <v>0.2</v>
      </c>
      <c r="K14">
        <f>VLOOKUP($I14,Sheet2!$F$4:$G$16,2,FALSE)</f>
        <v>4</v>
      </c>
      <c r="L14">
        <f t="shared" si="0"/>
        <v>45.1</v>
      </c>
      <c r="M14">
        <f t="shared" si="1"/>
        <v>44.9</v>
      </c>
      <c r="N14">
        <f t="shared" si="2"/>
        <v>0.20000000000000284</v>
      </c>
      <c r="O14" t="str">
        <f t="shared" si="3"/>
        <v>CO07o_2006</v>
      </c>
      <c r="P14" t="str">
        <f t="shared" si="4"/>
        <v>07</v>
      </c>
      <c r="Q14">
        <f t="shared" si="5"/>
        <v>2006</v>
      </c>
      <c r="R14" t="str">
        <f t="shared" si="6"/>
        <v>o</v>
      </c>
    </row>
    <row r="15" spans="1:18" x14ac:dyDescent="0.3">
      <c r="A15" t="s">
        <v>2186</v>
      </c>
      <c r="B15">
        <v>7</v>
      </c>
      <c r="C15" t="s">
        <v>383</v>
      </c>
      <c r="D15">
        <v>400</v>
      </c>
      <c r="E15" t="s">
        <v>420</v>
      </c>
      <c r="F15" s="2">
        <v>38844</v>
      </c>
      <c r="G15">
        <v>38</v>
      </c>
      <c r="H15">
        <v>32</v>
      </c>
      <c r="I15" t="str">
        <f>IFERROR(VLOOKUP($C15,Sheet2!$A$2:$C$397,2,FALSE),"C")</f>
        <v>B+</v>
      </c>
      <c r="J15">
        <f>IFERROR(VLOOKUP($C15,Sheet2!$A$2:$C$397,3,FALSE),0)</f>
        <v>0.60375000000000001</v>
      </c>
      <c r="K15">
        <f>VLOOKUP($I15,Sheet2!$F$4:$G$16,2,FALSE)</f>
        <v>3.3</v>
      </c>
      <c r="L15">
        <f t="shared" si="0"/>
        <v>38.301875000000003</v>
      </c>
      <c r="M15">
        <f t="shared" si="1"/>
        <v>31.698125000000001</v>
      </c>
      <c r="N15">
        <f t="shared" si="2"/>
        <v>6.6037500000000016</v>
      </c>
      <c r="O15" t="str">
        <f t="shared" si="3"/>
        <v>CO07o_2006</v>
      </c>
      <c r="P15" t="str">
        <f t="shared" si="4"/>
        <v>07</v>
      </c>
      <c r="Q15">
        <f t="shared" si="5"/>
        <v>2006</v>
      </c>
      <c r="R15" t="str">
        <f t="shared" si="6"/>
        <v>o</v>
      </c>
    </row>
    <row r="16" spans="1:18" x14ac:dyDescent="0.3">
      <c r="A16" t="s">
        <v>2189</v>
      </c>
      <c r="B16">
        <v>18</v>
      </c>
      <c r="C16" t="s">
        <v>297</v>
      </c>
      <c r="D16">
        <v>500</v>
      </c>
      <c r="E16" t="s">
        <v>420</v>
      </c>
      <c r="F16" s="2">
        <v>39019</v>
      </c>
      <c r="G16">
        <v>33</v>
      </c>
      <c r="H16">
        <v>53</v>
      </c>
      <c r="I16" t="str">
        <f>IFERROR(VLOOKUP($C16,Sheet2!$A$2:$C$397,2,FALSE),"C")</f>
        <v>C</v>
      </c>
      <c r="J16">
        <f>IFERROR(VLOOKUP($C16,Sheet2!$A$2:$C$397,3,FALSE),0)</f>
        <v>-0.88022842999999995</v>
      </c>
      <c r="K16">
        <f>VLOOKUP($I16,Sheet2!$F$4:$G$16,2,FALSE)</f>
        <v>2</v>
      </c>
      <c r="L16">
        <f t="shared" si="0"/>
        <v>32.559885784999999</v>
      </c>
      <c r="M16">
        <f t="shared" si="1"/>
        <v>53.440114215000001</v>
      </c>
      <c r="N16">
        <f t="shared" si="2"/>
        <v>-20.880228430000003</v>
      </c>
      <c r="O16" t="str">
        <f t="shared" si="3"/>
        <v>OH18o_2006</v>
      </c>
      <c r="P16" t="str">
        <f t="shared" si="4"/>
        <v>18</v>
      </c>
      <c r="Q16">
        <f t="shared" si="5"/>
        <v>2006</v>
      </c>
      <c r="R16" t="str">
        <f t="shared" si="6"/>
        <v>o</v>
      </c>
    </row>
    <row r="17" spans="1:18" x14ac:dyDescent="0.3">
      <c r="A17" t="s">
        <v>2189</v>
      </c>
      <c r="B17">
        <v>18</v>
      </c>
      <c r="C17" t="s">
        <v>405</v>
      </c>
      <c r="D17">
        <v>987</v>
      </c>
      <c r="E17" t="s">
        <v>420</v>
      </c>
      <c r="F17" s="2">
        <v>39000</v>
      </c>
      <c r="G17">
        <v>42</v>
      </c>
      <c r="H17">
        <v>51</v>
      </c>
      <c r="I17" t="str">
        <f>IFERROR(VLOOKUP($C17,Sheet2!$A$2:$C$397,2,FALSE),"C")</f>
        <v>B+</v>
      </c>
      <c r="J17">
        <f>IFERROR(VLOOKUP($C17,Sheet2!$A$2:$C$397,3,FALSE),0)</f>
        <v>1.0919444</v>
      </c>
      <c r="K17">
        <f>VLOOKUP($I17,Sheet2!$F$4:$G$16,2,FALSE)</f>
        <v>3.3</v>
      </c>
      <c r="L17">
        <f t="shared" si="0"/>
        <v>42.545972200000001</v>
      </c>
      <c r="M17">
        <f t="shared" si="1"/>
        <v>50.454027799999999</v>
      </c>
      <c r="N17">
        <f t="shared" si="2"/>
        <v>-7.9080555999999973</v>
      </c>
      <c r="O17" t="str">
        <f t="shared" si="3"/>
        <v>OH18o_2006</v>
      </c>
      <c r="P17" t="str">
        <f t="shared" si="4"/>
        <v>18</v>
      </c>
      <c r="Q17">
        <f t="shared" si="5"/>
        <v>2006</v>
      </c>
      <c r="R17" t="str">
        <f t="shared" si="6"/>
        <v>o</v>
      </c>
    </row>
    <row r="18" spans="1:18" x14ac:dyDescent="0.3">
      <c r="A18" t="s">
        <v>2189</v>
      </c>
      <c r="B18">
        <v>18</v>
      </c>
      <c r="C18" t="s">
        <v>297</v>
      </c>
      <c r="D18">
        <v>500</v>
      </c>
      <c r="E18" t="s">
        <v>420</v>
      </c>
      <c r="F18" s="2">
        <v>38992</v>
      </c>
      <c r="G18">
        <v>36</v>
      </c>
      <c r="H18">
        <v>45</v>
      </c>
      <c r="I18" t="str">
        <f>IFERROR(VLOOKUP($C18,Sheet2!$A$2:$C$397,2,FALSE),"C")</f>
        <v>C</v>
      </c>
      <c r="J18">
        <f>IFERROR(VLOOKUP($C18,Sheet2!$A$2:$C$397,3,FALSE),0)</f>
        <v>-0.88022842999999995</v>
      </c>
      <c r="K18">
        <f>VLOOKUP($I18,Sheet2!$F$4:$G$16,2,FALSE)</f>
        <v>2</v>
      </c>
      <c r="L18">
        <f t="shared" si="0"/>
        <v>35.559885784999999</v>
      </c>
      <c r="M18">
        <f t="shared" si="1"/>
        <v>45.440114215000001</v>
      </c>
      <c r="N18">
        <f t="shared" si="2"/>
        <v>-9.8802284300000025</v>
      </c>
      <c r="O18" t="str">
        <f t="shared" si="3"/>
        <v>OH18o_2006</v>
      </c>
      <c r="P18" t="str">
        <f t="shared" si="4"/>
        <v>18</v>
      </c>
      <c r="Q18">
        <f t="shared" si="5"/>
        <v>2006</v>
      </c>
      <c r="R18" t="str">
        <f t="shared" si="6"/>
        <v>o</v>
      </c>
    </row>
    <row r="19" spans="1:18" x14ac:dyDescent="0.3">
      <c r="A19" t="s">
        <v>2169</v>
      </c>
      <c r="B19">
        <v>7</v>
      </c>
      <c r="C19" t="s">
        <v>405</v>
      </c>
      <c r="D19">
        <v>1017</v>
      </c>
      <c r="E19" t="s">
        <v>420</v>
      </c>
      <c r="F19" s="2">
        <v>39000</v>
      </c>
      <c r="G19">
        <v>44</v>
      </c>
      <c r="H19">
        <v>52</v>
      </c>
      <c r="I19" t="str">
        <f>IFERROR(VLOOKUP($C19,Sheet2!$A$2:$C$397,2,FALSE),"C")</f>
        <v>B+</v>
      </c>
      <c r="J19">
        <f>IFERROR(VLOOKUP($C19,Sheet2!$A$2:$C$397,3,FALSE),0)</f>
        <v>1.0919444</v>
      </c>
      <c r="K19">
        <f>VLOOKUP($I19,Sheet2!$F$4:$G$16,2,FALSE)</f>
        <v>3.3</v>
      </c>
      <c r="L19">
        <f t="shared" si="0"/>
        <v>44.545972200000001</v>
      </c>
      <c r="M19">
        <f t="shared" si="1"/>
        <v>51.454027799999999</v>
      </c>
      <c r="N19">
        <f t="shared" si="2"/>
        <v>-6.9080555999999973</v>
      </c>
      <c r="O19" t="str">
        <f t="shared" si="3"/>
        <v>PA07o_2006</v>
      </c>
      <c r="P19" t="str">
        <f t="shared" si="4"/>
        <v>07</v>
      </c>
      <c r="Q19">
        <f t="shared" si="5"/>
        <v>2006</v>
      </c>
      <c r="R19" t="str">
        <f t="shared" si="6"/>
        <v>o</v>
      </c>
    </row>
    <row r="20" spans="1:18" x14ac:dyDescent="0.3">
      <c r="A20" t="s">
        <v>2169</v>
      </c>
      <c r="B20">
        <v>7</v>
      </c>
      <c r="C20" t="s">
        <v>2198</v>
      </c>
      <c r="D20">
        <v>363</v>
      </c>
      <c r="E20" t="s">
        <v>420</v>
      </c>
      <c r="F20" s="2">
        <v>38987</v>
      </c>
      <c r="G20">
        <v>44</v>
      </c>
      <c r="H20">
        <v>45</v>
      </c>
      <c r="I20" t="str">
        <f>IFERROR(VLOOKUP($C20,Sheet2!$A$2:$C$397,2,FALSE),"C")</f>
        <v>C</v>
      </c>
      <c r="J20">
        <f>IFERROR(VLOOKUP($C20,Sheet2!$A$2:$C$397,3,FALSE),0)</f>
        <v>0</v>
      </c>
      <c r="K20">
        <f>VLOOKUP($I20,Sheet2!$F$4:$G$16,2,FALSE)</f>
        <v>2</v>
      </c>
      <c r="L20">
        <f t="shared" si="0"/>
        <v>44</v>
      </c>
      <c r="M20">
        <f t="shared" si="1"/>
        <v>45</v>
      </c>
      <c r="N20">
        <f t="shared" si="2"/>
        <v>-1</v>
      </c>
      <c r="O20" t="str">
        <f t="shared" si="3"/>
        <v>PA07o_2006</v>
      </c>
      <c r="P20" t="str">
        <f t="shared" si="4"/>
        <v>07</v>
      </c>
      <c r="Q20">
        <f t="shared" si="5"/>
        <v>2006</v>
      </c>
      <c r="R20" t="str">
        <f t="shared" si="6"/>
        <v>o</v>
      </c>
    </row>
    <row r="21" spans="1:18" x14ac:dyDescent="0.3">
      <c r="A21" t="s">
        <v>2182</v>
      </c>
      <c r="B21">
        <v>8</v>
      </c>
      <c r="C21" t="s">
        <v>405</v>
      </c>
      <c r="D21">
        <v>1065</v>
      </c>
      <c r="E21" t="s">
        <v>420</v>
      </c>
      <c r="F21" s="2">
        <v>39016</v>
      </c>
      <c r="G21">
        <v>43</v>
      </c>
      <c r="H21">
        <v>53</v>
      </c>
      <c r="I21" t="str">
        <f>IFERROR(VLOOKUP($C21,Sheet2!$A$2:$C$397,2,FALSE),"C")</f>
        <v>B+</v>
      </c>
      <c r="J21">
        <f>IFERROR(VLOOKUP($C21,Sheet2!$A$2:$C$397,3,FALSE),0)</f>
        <v>1.0919444</v>
      </c>
      <c r="K21">
        <f>VLOOKUP($I21,Sheet2!$F$4:$G$16,2,FALSE)</f>
        <v>3.3</v>
      </c>
      <c r="L21">
        <f t="shared" si="0"/>
        <v>43.545972200000001</v>
      </c>
      <c r="M21">
        <f t="shared" si="1"/>
        <v>52.454027799999999</v>
      </c>
      <c r="N21">
        <f t="shared" si="2"/>
        <v>-8.9080555999999973</v>
      </c>
      <c r="O21" t="str">
        <f t="shared" si="3"/>
        <v>IN08o_2006</v>
      </c>
      <c r="P21" t="str">
        <f t="shared" si="4"/>
        <v>08</v>
      </c>
      <c r="Q21">
        <f t="shared" si="5"/>
        <v>2006</v>
      </c>
      <c r="R21" t="str">
        <f t="shared" si="6"/>
        <v>o</v>
      </c>
    </row>
    <row r="22" spans="1:18" x14ac:dyDescent="0.3">
      <c r="A22" t="s">
        <v>2182</v>
      </c>
      <c r="B22">
        <v>8</v>
      </c>
      <c r="C22" t="s">
        <v>2199</v>
      </c>
      <c r="D22">
        <v>626</v>
      </c>
      <c r="E22" t="s">
        <v>420</v>
      </c>
      <c r="F22" s="2">
        <v>39002</v>
      </c>
      <c r="G22">
        <v>32</v>
      </c>
      <c r="H22">
        <v>55</v>
      </c>
      <c r="I22" t="str">
        <f>IFERROR(VLOOKUP($C22,Sheet2!$A$2:$C$397,2,FALSE),"C")</f>
        <v>C</v>
      </c>
      <c r="J22">
        <f>IFERROR(VLOOKUP($C22,Sheet2!$A$2:$C$397,3,FALSE),0)</f>
        <v>0</v>
      </c>
      <c r="K22">
        <f>VLOOKUP($I22,Sheet2!$F$4:$G$16,2,FALSE)</f>
        <v>2</v>
      </c>
      <c r="L22">
        <f t="shared" si="0"/>
        <v>32</v>
      </c>
      <c r="M22">
        <f t="shared" si="1"/>
        <v>55</v>
      </c>
      <c r="N22">
        <f t="shared" si="2"/>
        <v>-23</v>
      </c>
      <c r="O22" t="str">
        <f t="shared" si="3"/>
        <v>IN08o_2006</v>
      </c>
      <c r="P22" t="str">
        <f t="shared" si="4"/>
        <v>08</v>
      </c>
      <c r="Q22">
        <f t="shared" si="5"/>
        <v>2006</v>
      </c>
      <c r="R22" t="str">
        <f t="shared" si="6"/>
        <v>o</v>
      </c>
    </row>
    <row r="23" spans="1:18" x14ac:dyDescent="0.3">
      <c r="A23" t="s">
        <v>2182</v>
      </c>
      <c r="B23">
        <v>8</v>
      </c>
      <c r="C23" t="s">
        <v>2199</v>
      </c>
      <c r="D23">
        <v>603</v>
      </c>
      <c r="E23" t="s">
        <v>431</v>
      </c>
      <c r="F23" s="2">
        <v>38981</v>
      </c>
      <c r="G23">
        <v>32</v>
      </c>
      <c r="H23">
        <v>47</v>
      </c>
      <c r="I23" t="str">
        <f>IFERROR(VLOOKUP($C23,Sheet2!$A$2:$C$397,2,FALSE),"C")</f>
        <v>C</v>
      </c>
      <c r="J23">
        <f>IFERROR(VLOOKUP($C23,Sheet2!$A$2:$C$397,3,FALSE),0)</f>
        <v>0</v>
      </c>
      <c r="K23">
        <f>VLOOKUP($I23,Sheet2!$F$4:$G$16,2,FALSE)</f>
        <v>2</v>
      </c>
      <c r="L23">
        <f t="shared" si="0"/>
        <v>32</v>
      </c>
      <c r="M23">
        <f t="shared" si="1"/>
        <v>47</v>
      </c>
      <c r="N23">
        <f t="shared" si="2"/>
        <v>-15</v>
      </c>
      <c r="O23" t="str">
        <f t="shared" si="3"/>
        <v>IN08o_2006</v>
      </c>
      <c r="P23" t="str">
        <f t="shared" si="4"/>
        <v>08</v>
      </c>
      <c r="Q23">
        <f t="shared" si="5"/>
        <v>2006</v>
      </c>
      <c r="R23" t="str">
        <f t="shared" si="6"/>
        <v>o</v>
      </c>
    </row>
    <row r="24" spans="1:18" x14ac:dyDescent="0.3">
      <c r="A24" t="s">
        <v>2182</v>
      </c>
      <c r="B24">
        <v>8</v>
      </c>
      <c r="C24" t="s">
        <v>405</v>
      </c>
      <c r="D24">
        <v>1031</v>
      </c>
      <c r="E24" t="s">
        <v>431</v>
      </c>
      <c r="F24" s="2">
        <v>38970</v>
      </c>
      <c r="G24">
        <v>45</v>
      </c>
      <c r="H24">
        <v>51</v>
      </c>
      <c r="I24" t="str">
        <f>IFERROR(VLOOKUP($C24,Sheet2!$A$2:$C$397,2,FALSE),"C")</f>
        <v>B+</v>
      </c>
      <c r="J24">
        <f>IFERROR(VLOOKUP($C24,Sheet2!$A$2:$C$397,3,FALSE),0)</f>
        <v>1.0919444</v>
      </c>
      <c r="K24">
        <f>VLOOKUP($I24,Sheet2!$F$4:$G$16,2,FALSE)</f>
        <v>3.3</v>
      </c>
      <c r="L24">
        <f t="shared" si="0"/>
        <v>45.545972200000001</v>
      </c>
      <c r="M24">
        <f t="shared" si="1"/>
        <v>50.454027799999999</v>
      </c>
      <c r="N24">
        <f t="shared" si="2"/>
        <v>-4.9080555999999973</v>
      </c>
      <c r="O24" t="str">
        <f t="shared" si="3"/>
        <v>IN08o_2006</v>
      </c>
      <c r="P24" t="str">
        <f t="shared" si="4"/>
        <v>08</v>
      </c>
      <c r="Q24">
        <f t="shared" si="5"/>
        <v>2006</v>
      </c>
      <c r="R24" t="str">
        <f t="shared" si="6"/>
        <v>o</v>
      </c>
    </row>
    <row r="25" spans="1:18" x14ac:dyDescent="0.3">
      <c r="A25" t="s">
        <v>2136</v>
      </c>
      <c r="B25">
        <v>1</v>
      </c>
      <c r="C25" t="s">
        <v>353</v>
      </c>
      <c r="D25">
        <v>515</v>
      </c>
      <c r="E25" t="s">
        <v>420</v>
      </c>
      <c r="F25" s="2">
        <v>39024</v>
      </c>
      <c r="G25">
        <v>35</v>
      </c>
      <c r="H25">
        <v>56</v>
      </c>
      <c r="I25" t="str">
        <f>IFERROR(VLOOKUP($C25,Sheet2!$A$2:$C$397,2,FALSE),"C")</f>
        <v>A+</v>
      </c>
      <c r="J25">
        <f>IFERROR(VLOOKUP($C25,Sheet2!$A$2:$C$397,3,FALSE),0)</f>
        <v>-3.6666699999999999E-3</v>
      </c>
      <c r="K25">
        <f>VLOOKUP($I25,Sheet2!$F$4:$G$16,2,FALSE)</f>
        <v>4</v>
      </c>
      <c r="L25">
        <f t="shared" si="0"/>
        <v>34.998166664999999</v>
      </c>
      <c r="M25">
        <f t="shared" si="1"/>
        <v>56.001833335000001</v>
      </c>
      <c r="N25">
        <f t="shared" si="2"/>
        <v>-21.003666670000001</v>
      </c>
      <c r="O25" t="str">
        <f t="shared" si="3"/>
        <v>IA01o_2006</v>
      </c>
      <c r="P25" t="str">
        <f t="shared" si="4"/>
        <v>01</v>
      </c>
      <c r="Q25">
        <f t="shared" si="5"/>
        <v>2006</v>
      </c>
      <c r="R25" t="str">
        <f t="shared" si="6"/>
        <v>o</v>
      </c>
    </row>
    <row r="26" spans="1:18" x14ac:dyDescent="0.3">
      <c r="A26" t="s">
        <v>2136</v>
      </c>
      <c r="B26">
        <v>1</v>
      </c>
      <c r="C26" t="s">
        <v>297</v>
      </c>
      <c r="D26">
        <v>500</v>
      </c>
      <c r="E26" t="s">
        <v>420</v>
      </c>
      <c r="F26" s="2">
        <v>39019</v>
      </c>
      <c r="G26">
        <v>42</v>
      </c>
      <c r="H26">
        <v>49</v>
      </c>
      <c r="I26" t="str">
        <f>IFERROR(VLOOKUP($C26,Sheet2!$A$2:$C$397,2,FALSE),"C")</f>
        <v>C</v>
      </c>
      <c r="J26">
        <f>IFERROR(VLOOKUP($C26,Sheet2!$A$2:$C$397,3,FALSE),0)</f>
        <v>-0.88022842999999995</v>
      </c>
      <c r="K26">
        <f>VLOOKUP($I26,Sheet2!$F$4:$G$16,2,FALSE)</f>
        <v>2</v>
      </c>
      <c r="L26">
        <f t="shared" si="0"/>
        <v>41.559885784999999</v>
      </c>
      <c r="M26">
        <f t="shared" si="1"/>
        <v>49.440114215000001</v>
      </c>
      <c r="N26">
        <f t="shared" si="2"/>
        <v>-7.8802284300000025</v>
      </c>
      <c r="O26" t="str">
        <f t="shared" si="3"/>
        <v>IA01o_2006</v>
      </c>
      <c r="P26" t="str">
        <f t="shared" si="4"/>
        <v>01</v>
      </c>
      <c r="Q26">
        <f t="shared" si="5"/>
        <v>2006</v>
      </c>
      <c r="R26" t="str">
        <f t="shared" si="6"/>
        <v>o</v>
      </c>
    </row>
    <row r="27" spans="1:18" x14ac:dyDescent="0.3">
      <c r="A27" t="s">
        <v>2136</v>
      </c>
      <c r="B27">
        <v>1</v>
      </c>
      <c r="C27" t="s">
        <v>297</v>
      </c>
      <c r="D27">
        <v>500</v>
      </c>
      <c r="E27" t="s">
        <v>420</v>
      </c>
      <c r="F27" s="2">
        <v>38992</v>
      </c>
      <c r="G27">
        <v>47</v>
      </c>
      <c r="H27">
        <v>34</v>
      </c>
      <c r="I27" t="str">
        <f>IFERROR(VLOOKUP($C27,Sheet2!$A$2:$C$397,2,FALSE),"C")</f>
        <v>C</v>
      </c>
      <c r="J27">
        <f>IFERROR(VLOOKUP($C27,Sheet2!$A$2:$C$397,3,FALSE),0)</f>
        <v>-0.88022842999999995</v>
      </c>
      <c r="K27">
        <f>VLOOKUP($I27,Sheet2!$F$4:$G$16,2,FALSE)</f>
        <v>2</v>
      </c>
      <c r="L27">
        <f t="shared" si="0"/>
        <v>46.559885784999999</v>
      </c>
      <c r="M27">
        <f t="shared" si="1"/>
        <v>34.440114215000001</v>
      </c>
      <c r="N27">
        <f t="shared" si="2"/>
        <v>12.119771569999997</v>
      </c>
      <c r="O27" t="str">
        <f t="shared" si="3"/>
        <v>IA01o_2006</v>
      </c>
      <c r="P27" t="str">
        <f t="shared" si="4"/>
        <v>01</v>
      </c>
      <c r="Q27">
        <f t="shared" si="5"/>
        <v>2006</v>
      </c>
      <c r="R27" t="str">
        <f t="shared" si="6"/>
        <v>o</v>
      </c>
    </row>
    <row r="28" spans="1:18" x14ac:dyDescent="0.3">
      <c r="A28" t="s">
        <v>2136</v>
      </c>
      <c r="B28">
        <v>1</v>
      </c>
      <c r="C28" t="s">
        <v>353</v>
      </c>
      <c r="D28">
        <v>439</v>
      </c>
      <c r="E28" t="s">
        <v>420</v>
      </c>
      <c r="F28" s="2">
        <v>38973</v>
      </c>
      <c r="G28">
        <v>37</v>
      </c>
      <c r="H28">
        <v>44</v>
      </c>
      <c r="I28" t="str">
        <f>IFERROR(VLOOKUP($C28,Sheet2!$A$2:$C$397,2,FALSE),"C")</f>
        <v>A+</v>
      </c>
      <c r="J28">
        <f>IFERROR(VLOOKUP($C28,Sheet2!$A$2:$C$397,3,FALSE),0)</f>
        <v>-3.6666699999999999E-3</v>
      </c>
      <c r="K28">
        <f>VLOOKUP($I28,Sheet2!$F$4:$G$16,2,FALSE)</f>
        <v>4</v>
      </c>
      <c r="L28">
        <f t="shared" si="0"/>
        <v>36.998166664999999</v>
      </c>
      <c r="M28">
        <f t="shared" si="1"/>
        <v>44.001833335000001</v>
      </c>
      <c r="N28">
        <f t="shared" si="2"/>
        <v>-7.0036666700000012</v>
      </c>
      <c r="O28" t="str">
        <f t="shared" si="3"/>
        <v>IA01o_2006</v>
      </c>
      <c r="P28" t="str">
        <f t="shared" si="4"/>
        <v>01</v>
      </c>
      <c r="Q28">
        <f t="shared" si="5"/>
        <v>2006</v>
      </c>
      <c r="R28" t="str">
        <f t="shared" si="6"/>
        <v>o</v>
      </c>
    </row>
    <row r="29" spans="1:18" x14ac:dyDescent="0.3">
      <c r="A29" t="s">
        <v>2136</v>
      </c>
      <c r="B29">
        <v>1</v>
      </c>
      <c r="C29" t="s">
        <v>405</v>
      </c>
      <c r="D29">
        <v>1014</v>
      </c>
      <c r="E29" t="s">
        <v>431</v>
      </c>
      <c r="F29" s="2">
        <v>38958</v>
      </c>
      <c r="G29">
        <v>41</v>
      </c>
      <c r="H29">
        <v>54</v>
      </c>
      <c r="I29" t="str">
        <f>IFERROR(VLOOKUP($C29,Sheet2!$A$2:$C$397,2,FALSE),"C")</f>
        <v>B+</v>
      </c>
      <c r="J29">
        <f>IFERROR(VLOOKUP($C29,Sheet2!$A$2:$C$397,3,FALSE),0)</f>
        <v>1.0919444</v>
      </c>
      <c r="K29">
        <f>VLOOKUP($I29,Sheet2!$F$4:$G$16,2,FALSE)</f>
        <v>3.3</v>
      </c>
      <c r="L29">
        <f t="shared" si="0"/>
        <v>41.545972200000001</v>
      </c>
      <c r="M29">
        <f t="shared" si="1"/>
        <v>53.454027799999999</v>
      </c>
      <c r="N29">
        <f t="shared" si="2"/>
        <v>-11.908055599999997</v>
      </c>
      <c r="O29" t="str">
        <f t="shared" si="3"/>
        <v>IA01o_2006</v>
      </c>
      <c r="P29" t="str">
        <f t="shared" si="4"/>
        <v>01</v>
      </c>
      <c r="Q29">
        <f t="shared" si="5"/>
        <v>2006</v>
      </c>
      <c r="R29" t="str">
        <f t="shared" si="6"/>
        <v>o</v>
      </c>
    </row>
    <row r="30" spans="1:18" x14ac:dyDescent="0.3">
      <c r="A30" t="s">
        <v>2134</v>
      </c>
      <c r="B30">
        <v>24</v>
      </c>
      <c r="C30" t="s">
        <v>405</v>
      </c>
      <c r="D30">
        <v>1029</v>
      </c>
      <c r="E30" t="s">
        <v>420</v>
      </c>
      <c r="F30" s="2">
        <v>39000</v>
      </c>
      <c r="G30">
        <v>42</v>
      </c>
      <c r="H30">
        <v>53</v>
      </c>
      <c r="I30" t="str">
        <f>IFERROR(VLOOKUP($C30,Sheet2!$A$2:$C$397,2,FALSE),"C")</f>
        <v>B+</v>
      </c>
      <c r="J30">
        <f>IFERROR(VLOOKUP($C30,Sheet2!$A$2:$C$397,3,FALSE),0)</f>
        <v>1.0919444</v>
      </c>
      <c r="K30">
        <f>VLOOKUP($I30,Sheet2!$F$4:$G$16,2,FALSE)</f>
        <v>3.3</v>
      </c>
      <c r="L30">
        <f t="shared" si="0"/>
        <v>42.545972200000001</v>
      </c>
      <c r="M30">
        <f t="shared" si="1"/>
        <v>52.454027799999999</v>
      </c>
      <c r="N30">
        <f t="shared" si="2"/>
        <v>-9.9080555999999973</v>
      </c>
      <c r="O30" t="str">
        <f t="shared" si="3"/>
        <v>NY24o_2006</v>
      </c>
      <c r="P30" t="str">
        <f t="shared" si="4"/>
        <v>24</v>
      </c>
      <c r="Q30">
        <f t="shared" si="5"/>
        <v>2006</v>
      </c>
      <c r="R30" t="str">
        <f t="shared" si="6"/>
        <v>o</v>
      </c>
    </row>
    <row r="31" spans="1:18" x14ac:dyDescent="0.3">
      <c r="A31" t="s">
        <v>2134</v>
      </c>
      <c r="B31">
        <v>20</v>
      </c>
      <c r="C31" t="s">
        <v>364</v>
      </c>
      <c r="D31">
        <v>628</v>
      </c>
      <c r="E31" t="s">
        <v>420</v>
      </c>
      <c r="F31" s="2">
        <v>39023</v>
      </c>
      <c r="G31">
        <v>43</v>
      </c>
      <c r="H31">
        <v>46</v>
      </c>
      <c r="I31" t="str">
        <f>IFERROR(VLOOKUP($C31,Sheet2!$A$2:$C$397,2,FALSE),"C")</f>
        <v>A</v>
      </c>
      <c r="J31">
        <f>IFERROR(VLOOKUP($C31,Sheet2!$A$2:$C$397,3,FALSE),0)</f>
        <v>0.4</v>
      </c>
      <c r="K31">
        <f>VLOOKUP($I31,Sheet2!$F$4:$G$16,2,FALSE)</f>
        <v>4</v>
      </c>
      <c r="L31">
        <f t="shared" si="0"/>
        <v>43.2</v>
      </c>
      <c r="M31">
        <f t="shared" si="1"/>
        <v>45.8</v>
      </c>
      <c r="N31">
        <f t="shared" si="2"/>
        <v>-2.5999999999999943</v>
      </c>
      <c r="O31" t="str">
        <f t="shared" si="3"/>
        <v>NY20o_2006</v>
      </c>
      <c r="P31" t="str">
        <f t="shared" si="4"/>
        <v>20</v>
      </c>
      <c r="Q31">
        <f t="shared" si="5"/>
        <v>2006</v>
      </c>
      <c r="R31" t="str">
        <f t="shared" si="6"/>
        <v>o</v>
      </c>
    </row>
    <row r="32" spans="1:18" x14ac:dyDescent="0.3">
      <c r="A32" t="s">
        <v>2134</v>
      </c>
      <c r="B32">
        <v>20</v>
      </c>
      <c r="C32" t="s">
        <v>405</v>
      </c>
      <c r="D32">
        <v>1040</v>
      </c>
      <c r="E32" t="s">
        <v>420</v>
      </c>
      <c r="F32" s="2">
        <v>39016</v>
      </c>
      <c r="G32">
        <v>42</v>
      </c>
      <c r="H32">
        <v>53</v>
      </c>
      <c r="I32" t="str">
        <f>IFERROR(VLOOKUP($C32,Sheet2!$A$2:$C$397,2,FALSE),"C")</f>
        <v>B+</v>
      </c>
      <c r="J32">
        <f>IFERROR(VLOOKUP($C32,Sheet2!$A$2:$C$397,3,FALSE),0)</f>
        <v>1.0919444</v>
      </c>
      <c r="K32">
        <f>VLOOKUP($I32,Sheet2!$F$4:$G$16,2,FALSE)</f>
        <v>3.3</v>
      </c>
      <c r="L32">
        <f t="shared" si="0"/>
        <v>42.545972200000001</v>
      </c>
      <c r="M32">
        <f t="shared" si="1"/>
        <v>52.454027799999999</v>
      </c>
      <c r="N32">
        <f t="shared" si="2"/>
        <v>-9.9080555999999973</v>
      </c>
      <c r="O32" t="str">
        <f t="shared" si="3"/>
        <v>NY20o_2006</v>
      </c>
      <c r="P32" t="str">
        <f t="shared" si="4"/>
        <v>20</v>
      </c>
      <c r="Q32">
        <f t="shared" si="5"/>
        <v>2006</v>
      </c>
      <c r="R32" t="str">
        <f t="shared" si="6"/>
        <v>o</v>
      </c>
    </row>
    <row r="33" spans="1:18" x14ac:dyDescent="0.3">
      <c r="A33" t="s">
        <v>2134</v>
      </c>
      <c r="B33">
        <v>20</v>
      </c>
      <c r="C33" t="s">
        <v>364</v>
      </c>
      <c r="D33">
        <v>630</v>
      </c>
      <c r="E33" t="s">
        <v>420</v>
      </c>
      <c r="F33" s="2">
        <v>39007</v>
      </c>
      <c r="G33">
        <v>53</v>
      </c>
      <c r="H33">
        <v>39</v>
      </c>
      <c r="I33" t="str">
        <f>IFERROR(VLOOKUP($C33,Sheet2!$A$2:$C$397,2,FALSE),"C")</f>
        <v>A</v>
      </c>
      <c r="J33">
        <f>IFERROR(VLOOKUP($C33,Sheet2!$A$2:$C$397,3,FALSE),0)</f>
        <v>0.4</v>
      </c>
      <c r="K33">
        <f>VLOOKUP($I33,Sheet2!$F$4:$G$16,2,FALSE)</f>
        <v>4</v>
      </c>
      <c r="L33">
        <f t="shared" si="0"/>
        <v>53.2</v>
      </c>
      <c r="M33">
        <f t="shared" si="1"/>
        <v>38.799999999999997</v>
      </c>
      <c r="N33">
        <f t="shared" si="2"/>
        <v>14.400000000000006</v>
      </c>
      <c r="O33" t="str">
        <f t="shared" si="3"/>
        <v>NY20o_2006</v>
      </c>
      <c r="P33" t="str">
        <f t="shared" si="4"/>
        <v>20</v>
      </c>
      <c r="Q33">
        <f t="shared" si="5"/>
        <v>2006</v>
      </c>
      <c r="R33" t="str">
        <f t="shared" si="6"/>
        <v>o</v>
      </c>
    </row>
    <row r="34" spans="1:18" x14ac:dyDescent="0.3">
      <c r="A34" t="s">
        <v>2134</v>
      </c>
      <c r="B34">
        <v>20</v>
      </c>
      <c r="C34" t="s">
        <v>297</v>
      </c>
      <c r="D34">
        <v>400</v>
      </c>
      <c r="E34" t="s">
        <v>420</v>
      </c>
      <c r="F34" s="2">
        <v>38984</v>
      </c>
      <c r="G34">
        <v>51</v>
      </c>
      <c r="H34">
        <v>37</v>
      </c>
      <c r="I34" t="str">
        <f>IFERROR(VLOOKUP($C34,Sheet2!$A$2:$C$397,2,FALSE),"C")</f>
        <v>C</v>
      </c>
      <c r="J34">
        <f>IFERROR(VLOOKUP($C34,Sheet2!$A$2:$C$397,3,FALSE),0)</f>
        <v>-0.88022842999999995</v>
      </c>
      <c r="K34">
        <f>VLOOKUP($I34,Sheet2!$F$4:$G$16,2,FALSE)</f>
        <v>2</v>
      </c>
      <c r="L34">
        <f t="shared" si="0"/>
        <v>50.559885784999999</v>
      </c>
      <c r="M34">
        <f t="shared" si="1"/>
        <v>37.440114215000001</v>
      </c>
      <c r="N34">
        <f t="shared" si="2"/>
        <v>13.119771569999997</v>
      </c>
      <c r="O34" t="str">
        <f t="shared" si="3"/>
        <v>NY20o_2006</v>
      </c>
      <c r="P34" t="str">
        <f t="shared" si="4"/>
        <v>20</v>
      </c>
      <c r="Q34">
        <f t="shared" si="5"/>
        <v>2006</v>
      </c>
      <c r="R34" t="str">
        <f t="shared" si="6"/>
        <v>o</v>
      </c>
    </row>
    <row r="35" spans="1:18" x14ac:dyDescent="0.3">
      <c r="A35" t="s">
        <v>2134</v>
      </c>
      <c r="B35">
        <v>20</v>
      </c>
      <c r="C35" t="s">
        <v>364</v>
      </c>
      <c r="D35">
        <v>628</v>
      </c>
      <c r="E35" t="s">
        <v>431</v>
      </c>
      <c r="F35" s="2">
        <v>38952</v>
      </c>
      <c r="G35">
        <v>53</v>
      </c>
      <c r="H35">
        <v>34</v>
      </c>
      <c r="I35" t="str">
        <f>IFERROR(VLOOKUP($C35,Sheet2!$A$2:$C$397,2,FALSE),"C")</f>
        <v>A</v>
      </c>
      <c r="J35">
        <f>IFERROR(VLOOKUP($C35,Sheet2!$A$2:$C$397,3,FALSE),0)</f>
        <v>0.4</v>
      </c>
      <c r="K35">
        <f>VLOOKUP($I35,Sheet2!$F$4:$G$16,2,FALSE)</f>
        <v>4</v>
      </c>
      <c r="L35">
        <f t="shared" si="0"/>
        <v>53.2</v>
      </c>
      <c r="M35">
        <f t="shared" si="1"/>
        <v>33.799999999999997</v>
      </c>
      <c r="N35">
        <f t="shared" si="2"/>
        <v>19.400000000000006</v>
      </c>
      <c r="O35" t="str">
        <f t="shared" si="3"/>
        <v>NY20o_2006</v>
      </c>
      <c r="P35" t="str">
        <f t="shared" si="4"/>
        <v>20</v>
      </c>
      <c r="Q35">
        <f t="shared" si="5"/>
        <v>2006</v>
      </c>
      <c r="R35" t="str">
        <f t="shared" si="6"/>
        <v>o</v>
      </c>
    </row>
    <row r="36" spans="1:18" x14ac:dyDescent="0.3">
      <c r="A36" t="s">
        <v>2134</v>
      </c>
      <c r="B36">
        <v>20</v>
      </c>
      <c r="C36" t="s">
        <v>297</v>
      </c>
      <c r="D36">
        <v>401</v>
      </c>
      <c r="E36" t="s">
        <v>420</v>
      </c>
      <c r="F36" s="2">
        <v>38875</v>
      </c>
      <c r="G36">
        <v>51</v>
      </c>
      <c r="H36">
        <v>27</v>
      </c>
      <c r="I36" t="str">
        <f>IFERROR(VLOOKUP($C36,Sheet2!$A$2:$C$397,2,FALSE),"C")</f>
        <v>C</v>
      </c>
      <c r="J36">
        <f>IFERROR(VLOOKUP($C36,Sheet2!$A$2:$C$397,3,FALSE),0)</f>
        <v>-0.88022842999999995</v>
      </c>
      <c r="K36">
        <f>VLOOKUP($I36,Sheet2!$F$4:$G$16,2,FALSE)</f>
        <v>2</v>
      </c>
      <c r="L36">
        <f t="shared" si="0"/>
        <v>50.559885784999999</v>
      </c>
      <c r="M36">
        <f t="shared" si="1"/>
        <v>27.440114215000001</v>
      </c>
      <c r="N36">
        <f t="shared" si="2"/>
        <v>23.119771569999997</v>
      </c>
      <c r="O36" t="str">
        <f t="shared" si="3"/>
        <v>NY20o_2006</v>
      </c>
      <c r="P36" t="str">
        <f t="shared" si="4"/>
        <v>20</v>
      </c>
      <c r="Q36">
        <f t="shared" si="5"/>
        <v>2006</v>
      </c>
      <c r="R36" t="str">
        <f t="shared" si="6"/>
        <v>o</v>
      </c>
    </row>
    <row r="37" spans="1:18" x14ac:dyDescent="0.3">
      <c r="A37" t="s">
        <v>2169</v>
      </c>
      <c r="B37">
        <v>10</v>
      </c>
      <c r="C37" t="s">
        <v>258</v>
      </c>
      <c r="D37">
        <v>643</v>
      </c>
      <c r="E37" t="s">
        <v>420</v>
      </c>
      <c r="F37" s="2">
        <v>39016</v>
      </c>
      <c r="G37">
        <v>38</v>
      </c>
      <c r="H37">
        <v>47</v>
      </c>
      <c r="I37" t="str">
        <f>IFERROR(VLOOKUP($C37,Sheet2!$A$2:$C$397,2,FALSE),"C")</f>
        <v>C</v>
      </c>
      <c r="J37">
        <f>IFERROR(VLOOKUP($C37,Sheet2!$A$2:$C$397,3,FALSE),0)</f>
        <v>0.66212121000000002</v>
      </c>
      <c r="K37">
        <f>VLOOKUP($I37,Sheet2!$F$4:$G$16,2,FALSE)</f>
        <v>2</v>
      </c>
      <c r="L37">
        <f t="shared" si="0"/>
        <v>38.331060604999998</v>
      </c>
      <c r="M37">
        <f t="shared" si="1"/>
        <v>46.668939395000002</v>
      </c>
      <c r="N37">
        <f t="shared" si="2"/>
        <v>-8.3378787900000049</v>
      </c>
      <c r="O37" t="str">
        <f t="shared" si="3"/>
        <v>PA10o_2006</v>
      </c>
      <c r="P37" t="str">
        <f t="shared" si="4"/>
        <v>10</v>
      </c>
      <c r="Q37">
        <f t="shared" si="5"/>
        <v>2006</v>
      </c>
      <c r="R37" t="str">
        <f t="shared" si="6"/>
        <v>o</v>
      </c>
    </row>
    <row r="38" spans="1:18" x14ac:dyDescent="0.3">
      <c r="A38" t="s">
        <v>2169</v>
      </c>
      <c r="B38">
        <v>10</v>
      </c>
      <c r="C38" t="s">
        <v>2198</v>
      </c>
      <c r="D38">
        <v>384</v>
      </c>
      <c r="E38" t="s">
        <v>420</v>
      </c>
      <c r="F38" s="2">
        <v>39013</v>
      </c>
      <c r="G38">
        <v>39</v>
      </c>
      <c r="H38">
        <v>48</v>
      </c>
      <c r="I38" t="str">
        <f>IFERROR(VLOOKUP($C38,Sheet2!$A$2:$C$397,2,FALSE),"C")</f>
        <v>C</v>
      </c>
      <c r="J38">
        <f>IFERROR(VLOOKUP($C38,Sheet2!$A$2:$C$397,3,FALSE),0)</f>
        <v>0</v>
      </c>
      <c r="K38">
        <f>VLOOKUP($I38,Sheet2!$F$4:$G$16,2,FALSE)</f>
        <v>2</v>
      </c>
      <c r="L38">
        <f t="shared" si="0"/>
        <v>39</v>
      </c>
      <c r="M38">
        <f t="shared" si="1"/>
        <v>48</v>
      </c>
      <c r="N38">
        <f t="shared" si="2"/>
        <v>-9</v>
      </c>
      <c r="O38" t="str">
        <f t="shared" si="3"/>
        <v>PA10o_2006</v>
      </c>
      <c r="P38" t="str">
        <f t="shared" si="4"/>
        <v>10</v>
      </c>
      <c r="Q38">
        <f t="shared" si="5"/>
        <v>2006</v>
      </c>
      <c r="R38" t="str">
        <f t="shared" si="6"/>
        <v>o</v>
      </c>
    </row>
    <row r="39" spans="1:18" x14ac:dyDescent="0.3">
      <c r="A39" t="s">
        <v>2169</v>
      </c>
      <c r="B39">
        <v>10</v>
      </c>
      <c r="C39" t="s">
        <v>258</v>
      </c>
      <c r="D39">
        <v>804</v>
      </c>
      <c r="E39" t="s">
        <v>420</v>
      </c>
      <c r="F39" s="2">
        <v>38988</v>
      </c>
      <c r="G39">
        <v>38</v>
      </c>
      <c r="H39">
        <v>47</v>
      </c>
      <c r="I39" t="str">
        <f>IFERROR(VLOOKUP($C39,Sheet2!$A$2:$C$397,2,FALSE),"C")</f>
        <v>C</v>
      </c>
      <c r="J39">
        <f>IFERROR(VLOOKUP($C39,Sheet2!$A$2:$C$397,3,FALSE),0)</f>
        <v>0.66212121000000002</v>
      </c>
      <c r="K39">
        <f>VLOOKUP($I39,Sheet2!$F$4:$G$16,2,FALSE)</f>
        <v>2</v>
      </c>
      <c r="L39">
        <f t="shared" si="0"/>
        <v>38.331060604999998</v>
      </c>
      <c r="M39">
        <f t="shared" si="1"/>
        <v>46.668939395000002</v>
      </c>
      <c r="N39">
        <f t="shared" si="2"/>
        <v>-8.3378787900000049</v>
      </c>
      <c r="O39" t="str">
        <f t="shared" si="3"/>
        <v>PA10o_2006</v>
      </c>
      <c r="P39" t="str">
        <f t="shared" si="4"/>
        <v>10</v>
      </c>
      <c r="Q39">
        <f t="shared" si="5"/>
        <v>2006</v>
      </c>
      <c r="R39" t="str">
        <f t="shared" si="6"/>
        <v>o</v>
      </c>
    </row>
    <row r="40" spans="1:18" x14ac:dyDescent="0.3">
      <c r="A40" t="s">
        <v>2169</v>
      </c>
      <c r="B40">
        <v>10</v>
      </c>
      <c r="C40" t="s">
        <v>405</v>
      </c>
      <c r="D40">
        <v>1008</v>
      </c>
      <c r="E40" t="s">
        <v>431</v>
      </c>
      <c r="F40" s="2">
        <v>38958</v>
      </c>
      <c r="G40">
        <v>43</v>
      </c>
      <c r="H40">
        <v>50</v>
      </c>
      <c r="I40" t="str">
        <f>IFERROR(VLOOKUP($C40,Sheet2!$A$2:$C$397,2,FALSE),"C")</f>
        <v>B+</v>
      </c>
      <c r="J40">
        <f>IFERROR(VLOOKUP($C40,Sheet2!$A$2:$C$397,3,FALSE),0)</f>
        <v>1.0919444</v>
      </c>
      <c r="K40">
        <f>VLOOKUP($I40,Sheet2!$F$4:$G$16,2,FALSE)</f>
        <v>3.3</v>
      </c>
      <c r="L40">
        <f t="shared" si="0"/>
        <v>43.545972200000001</v>
      </c>
      <c r="M40">
        <f t="shared" si="1"/>
        <v>49.454027799999999</v>
      </c>
      <c r="N40">
        <f t="shared" si="2"/>
        <v>-5.9080555999999973</v>
      </c>
      <c r="O40" t="str">
        <f t="shared" si="3"/>
        <v>PA10o_2006</v>
      </c>
      <c r="P40" t="str">
        <f t="shared" si="4"/>
        <v>10</v>
      </c>
      <c r="Q40">
        <f t="shared" si="5"/>
        <v>2006</v>
      </c>
      <c r="R40" t="str">
        <f t="shared" si="6"/>
        <v>o</v>
      </c>
    </row>
    <row r="41" spans="1:18" x14ac:dyDescent="0.3">
      <c r="A41" t="s">
        <v>2188</v>
      </c>
      <c r="B41">
        <v>22</v>
      </c>
      <c r="C41" t="s">
        <v>297</v>
      </c>
      <c r="D41">
        <v>504</v>
      </c>
      <c r="E41" t="s">
        <v>420</v>
      </c>
      <c r="F41" s="2">
        <v>39015</v>
      </c>
      <c r="G41">
        <v>28</v>
      </c>
      <c r="H41">
        <v>36</v>
      </c>
      <c r="I41" t="str">
        <f>IFERROR(VLOOKUP($C41,Sheet2!$A$2:$C$397,2,FALSE),"C")</f>
        <v>C</v>
      </c>
      <c r="J41">
        <f>IFERROR(VLOOKUP($C41,Sheet2!$A$2:$C$397,3,FALSE),0)</f>
        <v>-0.88022842999999995</v>
      </c>
      <c r="K41">
        <f>VLOOKUP($I41,Sheet2!$F$4:$G$16,2,FALSE)</f>
        <v>2</v>
      </c>
      <c r="L41">
        <f t="shared" si="0"/>
        <v>27.559885784999999</v>
      </c>
      <c r="M41">
        <f t="shared" si="1"/>
        <v>36.440114215000001</v>
      </c>
      <c r="N41">
        <f t="shared" si="2"/>
        <v>-8.8802284300000025</v>
      </c>
      <c r="O41" t="str">
        <f t="shared" si="3"/>
        <v>TX22o_2006</v>
      </c>
      <c r="P41" t="str">
        <f t="shared" si="4"/>
        <v>22</v>
      </c>
      <c r="Q41">
        <f t="shared" si="5"/>
        <v>2006</v>
      </c>
      <c r="R41" t="str">
        <f t="shared" si="6"/>
        <v>o</v>
      </c>
    </row>
    <row r="42" spans="1:18" x14ac:dyDescent="0.3">
      <c r="A42" t="s">
        <v>2180</v>
      </c>
      <c r="B42">
        <v>11</v>
      </c>
      <c r="C42" t="s">
        <v>297</v>
      </c>
      <c r="D42">
        <v>500</v>
      </c>
      <c r="E42" t="s">
        <v>420</v>
      </c>
      <c r="F42" s="2">
        <v>39019</v>
      </c>
      <c r="G42">
        <v>43</v>
      </c>
      <c r="H42">
        <v>48</v>
      </c>
      <c r="I42" t="str">
        <f>IFERROR(VLOOKUP($C42,Sheet2!$A$2:$C$397,2,FALSE),"C")</f>
        <v>C</v>
      </c>
      <c r="J42">
        <f>IFERROR(VLOOKUP($C42,Sheet2!$A$2:$C$397,3,FALSE),0)</f>
        <v>-0.88022842999999995</v>
      </c>
      <c r="K42">
        <f>VLOOKUP($I42,Sheet2!$F$4:$G$16,2,FALSE)</f>
        <v>2</v>
      </c>
      <c r="L42">
        <f t="shared" si="0"/>
        <v>42.559885784999999</v>
      </c>
      <c r="M42">
        <f t="shared" si="1"/>
        <v>48.440114215000001</v>
      </c>
      <c r="N42">
        <f t="shared" si="2"/>
        <v>-5.8802284300000025</v>
      </c>
      <c r="O42" t="str">
        <f t="shared" si="3"/>
        <v>NC11o_2006</v>
      </c>
      <c r="P42" t="str">
        <f t="shared" si="4"/>
        <v>11</v>
      </c>
      <c r="Q42">
        <f t="shared" si="5"/>
        <v>2006</v>
      </c>
      <c r="R42" t="str">
        <f t="shared" si="6"/>
        <v>o</v>
      </c>
    </row>
    <row r="43" spans="1:18" x14ac:dyDescent="0.3">
      <c r="A43" t="s">
        <v>2180</v>
      </c>
      <c r="B43">
        <v>11</v>
      </c>
      <c r="C43" t="s">
        <v>405</v>
      </c>
      <c r="D43">
        <v>1002</v>
      </c>
      <c r="E43" t="s">
        <v>420</v>
      </c>
      <c r="F43" s="2">
        <v>39016</v>
      </c>
      <c r="G43">
        <v>44</v>
      </c>
      <c r="H43">
        <v>53</v>
      </c>
      <c r="I43" t="str">
        <f>IFERROR(VLOOKUP($C43,Sheet2!$A$2:$C$397,2,FALSE),"C")</f>
        <v>B+</v>
      </c>
      <c r="J43">
        <f>IFERROR(VLOOKUP($C43,Sheet2!$A$2:$C$397,3,FALSE),0)</f>
        <v>1.0919444</v>
      </c>
      <c r="K43">
        <f>VLOOKUP($I43,Sheet2!$F$4:$G$16,2,FALSE)</f>
        <v>3.3</v>
      </c>
      <c r="L43">
        <f t="shared" si="0"/>
        <v>44.545972200000001</v>
      </c>
      <c r="M43">
        <f t="shared" si="1"/>
        <v>52.454027799999999</v>
      </c>
      <c r="N43">
        <f t="shared" si="2"/>
        <v>-7.9080555999999973</v>
      </c>
      <c r="O43" t="str">
        <f t="shared" si="3"/>
        <v>NC11o_2006</v>
      </c>
      <c r="P43" t="str">
        <f t="shared" si="4"/>
        <v>11</v>
      </c>
      <c r="Q43">
        <f t="shared" si="5"/>
        <v>2006</v>
      </c>
      <c r="R43" t="str">
        <f t="shared" si="6"/>
        <v>o</v>
      </c>
    </row>
    <row r="44" spans="1:18" x14ac:dyDescent="0.3">
      <c r="A44" t="s">
        <v>2180</v>
      </c>
      <c r="B44">
        <v>11</v>
      </c>
      <c r="C44" t="s">
        <v>405</v>
      </c>
      <c r="D44">
        <v>979</v>
      </c>
      <c r="E44" t="s">
        <v>420</v>
      </c>
      <c r="F44" s="2">
        <v>39000</v>
      </c>
      <c r="G44">
        <v>43</v>
      </c>
      <c r="H44">
        <v>51</v>
      </c>
      <c r="I44" t="str">
        <f>IFERROR(VLOOKUP($C44,Sheet2!$A$2:$C$397,2,FALSE),"C")</f>
        <v>B+</v>
      </c>
      <c r="J44">
        <f>IFERROR(VLOOKUP($C44,Sheet2!$A$2:$C$397,3,FALSE),0)</f>
        <v>1.0919444</v>
      </c>
      <c r="K44">
        <f>VLOOKUP($I44,Sheet2!$F$4:$G$16,2,FALSE)</f>
        <v>3.3</v>
      </c>
      <c r="L44">
        <f t="shared" si="0"/>
        <v>43.545972200000001</v>
      </c>
      <c r="M44">
        <f t="shared" si="1"/>
        <v>50.454027799999999</v>
      </c>
      <c r="N44">
        <f t="shared" si="2"/>
        <v>-6.9080555999999973</v>
      </c>
      <c r="O44" t="str">
        <f t="shared" si="3"/>
        <v>NC11o_2006</v>
      </c>
      <c r="P44" t="str">
        <f t="shared" si="4"/>
        <v>11</v>
      </c>
      <c r="Q44">
        <f t="shared" si="5"/>
        <v>2006</v>
      </c>
      <c r="R44" t="str">
        <f t="shared" si="6"/>
        <v>o</v>
      </c>
    </row>
    <row r="45" spans="1:18" x14ac:dyDescent="0.3">
      <c r="A45" t="s">
        <v>2180</v>
      </c>
      <c r="B45">
        <v>11</v>
      </c>
      <c r="C45" t="s">
        <v>405</v>
      </c>
      <c r="D45">
        <v>1021</v>
      </c>
      <c r="E45" t="s">
        <v>431</v>
      </c>
      <c r="F45" s="2">
        <v>38958</v>
      </c>
      <c r="G45">
        <v>47</v>
      </c>
      <c r="H45">
        <v>50</v>
      </c>
      <c r="I45" t="str">
        <f>IFERROR(VLOOKUP($C45,Sheet2!$A$2:$C$397,2,FALSE),"C")</f>
        <v>B+</v>
      </c>
      <c r="J45">
        <f>IFERROR(VLOOKUP($C45,Sheet2!$A$2:$C$397,3,FALSE),0)</f>
        <v>1.0919444</v>
      </c>
      <c r="K45">
        <f>VLOOKUP($I45,Sheet2!$F$4:$G$16,2,FALSE)</f>
        <v>3.3</v>
      </c>
      <c r="L45">
        <f t="shared" si="0"/>
        <v>47.545972200000001</v>
      </c>
      <c r="M45">
        <f t="shared" si="1"/>
        <v>49.454027799999999</v>
      </c>
      <c r="N45">
        <f t="shared" si="2"/>
        <v>-1.9080555999999973</v>
      </c>
      <c r="O45" t="str">
        <f t="shared" si="3"/>
        <v>NC11o_2006</v>
      </c>
      <c r="P45" t="str">
        <f t="shared" si="4"/>
        <v>11</v>
      </c>
      <c r="Q45">
        <f t="shared" si="5"/>
        <v>2006</v>
      </c>
      <c r="R45" t="str">
        <f t="shared" si="6"/>
        <v>o</v>
      </c>
    </row>
    <row r="46" spans="1:18" x14ac:dyDescent="0.3">
      <c r="A46" t="s">
        <v>2180</v>
      </c>
      <c r="B46">
        <v>11</v>
      </c>
      <c r="C46" t="s">
        <v>297</v>
      </c>
      <c r="D46">
        <v>500</v>
      </c>
      <c r="E46" t="s">
        <v>420</v>
      </c>
      <c r="F46" s="2">
        <v>38992</v>
      </c>
      <c r="G46">
        <v>40</v>
      </c>
      <c r="H46">
        <v>51</v>
      </c>
      <c r="I46" t="str">
        <f>IFERROR(VLOOKUP($C46,Sheet2!$A$2:$C$397,2,FALSE),"C")</f>
        <v>C</v>
      </c>
      <c r="J46">
        <f>IFERROR(VLOOKUP($C46,Sheet2!$A$2:$C$397,3,FALSE),0)</f>
        <v>-0.88022842999999995</v>
      </c>
      <c r="K46">
        <f>VLOOKUP($I46,Sheet2!$F$4:$G$16,2,FALSE)</f>
        <v>2</v>
      </c>
      <c r="L46">
        <f t="shared" si="0"/>
        <v>39.559885784999999</v>
      </c>
      <c r="M46">
        <f t="shared" si="1"/>
        <v>51.440114215000001</v>
      </c>
      <c r="N46">
        <f t="shared" si="2"/>
        <v>-11.880228430000003</v>
      </c>
      <c r="O46" t="str">
        <f t="shared" si="3"/>
        <v>NC11o_2006</v>
      </c>
      <c r="P46" t="str">
        <f t="shared" si="4"/>
        <v>11</v>
      </c>
      <c r="Q46">
        <f t="shared" si="5"/>
        <v>2006</v>
      </c>
      <c r="R46" t="str">
        <f t="shared" si="6"/>
        <v>o</v>
      </c>
    </row>
    <row r="47" spans="1:18" x14ac:dyDescent="0.3">
      <c r="A47" t="s">
        <v>2189</v>
      </c>
      <c r="B47">
        <v>15</v>
      </c>
      <c r="C47" t="s">
        <v>405</v>
      </c>
      <c r="D47">
        <v>1015</v>
      </c>
      <c r="E47" t="s">
        <v>420</v>
      </c>
      <c r="F47" s="2">
        <v>39000</v>
      </c>
      <c r="G47">
        <v>41</v>
      </c>
      <c r="H47">
        <v>53</v>
      </c>
      <c r="I47" t="str">
        <f>IFERROR(VLOOKUP($C47,Sheet2!$A$2:$C$397,2,FALSE),"C")</f>
        <v>B+</v>
      </c>
      <c r="J47">
        <f>IFERROR(VLOOKUP($C47,Sheet2!$A$2:$C$397,3,FALSE),0)</f>
        <v>1.0919444</v>
      </c>
      <c r="K47">
        <f>VLOOKUP($I47,Sheet2!$F$4:$G$16,2,FALSE)</f>
        <v>3.3</v>
      </c>
      <c r="L47">
        <f t="shared" si="0"/>
        <v>41.545972200000001</v>
      </c>
      <c r="M47">
        <f t="shared" si="1"/>
        <v>52.454027799999999</v>
      </c>
      <c r="N47">
        <f t="shared" si="2"/>
        <v>-10.908055599999997</v>
      </c>
      <c r="O47" t="str">
        <f t="shared" si="3"/>
        <v>OH15o_2006</v>
      </c>
      <c r="P47" t="str">
        <f t="shared" si="4"/>
        <v>15</v>
      </c>
      <c r="Q47">
        <f t="shared" si="5"/>
        <v>2006</v>
      </c>
      <c r="R47" t="str">
        <f t="shared" si="6"/>
        <v>o</v>
      </c>
    </row>
    <row r="48" spans="1:18" x14ac:dyDescent="0.3">
      <c r="A48" t="s">
        <v>2141</v>
      </c>
      <c r="B48">
        <v>16</v>
      </c>
      <c r="C48" t="s">
        <v>405</v>
      </c>
      <c r="D48">
        <v>1003</v>
      </c>
      <c r="E48" t="s">
        <v>420</v>
      </c>
      <c r="F48" s="2">
        <v>38991</v>
      </c>
      <c r="G48">
        <v>46</v>
      </c>
      <c r="H48">
        <v>49</v>
      </c>
      <c r="I48" t="str">
        <f>IFERROR(VLOOKUP($C48,Sheet2!$A$2:$C$397,2,FALSE),"C")</f>
        <v>B+</v>
      </c>
      <c r="J48">
        <f>IFERROR(VLOOKUP($C48,Sheet2!$A$2:$C$397,3,FALSE),0)</f>
        <v>1.0919444</v>
      </c>
      <c r="K48">
        <f>VLOOKUP($I48,Sheet2!$F$4:$G$16,2,FALSE)</f>
        <v>3.3</v>
      </c>
      <c r="L48">
        <f t="shared" si="0"/>
        <v>46.545972200000001</v>
      </c>
      <c r="M48">
        <f t="shared" si="1"/>
        <v>48.454027799999999</v>
      </c>
      <c r="N48">
        <f t="shared" si="2"/>
        <v>-1.9080555999999973</v>
      </c>
      <c r="O48" t="str">
        <f t="shared" si="3"/>
        <v>FL16o_2006</v>
      </c>
      <c r="P48" t="str">
        <f t="shared" si="4"/>
        <v>16</v>
      </c>
      <c r="Q48">
        <f t="shared" si="5"/>
        <v>2006</v>
      </c>
      <c r="R48" t="str">
        <f t="shared" si="6"/>
        <v>o</v>
      </c>
    </row>
    <row r="49" spans="1:18" x14ac:dyDescent="0.3">
      <c r="A49" t="s">
        <v>2141</v>
      </c>
      <c r="B49">
        <v>16</v>
      </c>
      <c r="C49" t="s">
        <v>405</v>
      </c>
      <c r="D49">
        <v>1001</v>
      </c>
      <c r="E49" t="s">
        <v>420</v>
      </c>
      <c r="F49" s="2">
        <v>38991</v>
      </c>
      <c r="G49">
        <v>43</v>
      </c>
      <c r="H49">
        <v>50</v>
      </c>
      <c r="I49" t="str">
        <f>IFERROR(VLOOKUP($C49,Sheet2!$A$2:$C$397,2,FALSE),"C")</f>
        <v>B+</v>
      </c>
      <c r="J49">
        <f>IFERROR(VLOOKUP($C49,Sheet2!$A$2:$C$397,3,FALSE),0)</f>
        <v>1.0919444</v>
      </c>
      <c r="K49">
        <f>VLOOKUP($I49,Sheet2!$F$4:$G$16,2,FALSE)</f>
        <v>3.3</v>
      </c>
      <c r="L49">
        <f t="shared" si="0"/>
        <v>43.545972200000001</v>
      </c>
      <c r="M49">
        <f t="shared" si="1"/>
        <v>49.454027799999999</v>
      </c>
      <c r="N49">
        <f t="shared" si="2"/>
        <v>-5.9080555999999973</v>
      </c>
      <c r="O49" t="str">
        <f t="shared" si="3"/>
        <v>FL16o_2006</v>
      </c>
      <c r="P49" t="str">
        <f t="shared" si="4"/>
        <v>16</v>
      </c>
      <c r="Q49">
        <f t="shared" si="5"/>
        <v>2006</v>
      </c>
      <c r="R49" t="str">
        <f t="shared" si="6"/>
        <v>o</v>
      </c>
    </row>
    <row r="50" spans="1:18" x14ac:dyDescent="0.3">
      <c r="A50" t="s">
        <v>2139</v>
      </c>
      <c r="B50">
        <v>2</v>
      </c>
      <c r="C50" t="s">
        <v>62</v>
      </c>
      <c r="D50">
        <v>312</v>
      </c>
      <c r="E50" t="s">
        <v>420</v>
      </c>
      <c r="F50" s="2">
        <v>39026</v>
      </c>
      <c r="G50">
        <v>39</v>
      </c>
      <c r="H50">
        <v>48</v>
      </c>
      <c r="I50" t="str">
        <f>IFERROR(VLOOKUP($C50,Sheet2!$A$2:$C$397,2,FALSE),"C")</f>
        <v>B</v>
      </c>
      <c r="J50">
        <f>IFERROR(VLOOKUP($C50,Sheet2!$A$2:$C$397,3,FALSE),0)</f>
        <v>2.7168800000000002</v>
      </c>
      <c r="K50">
        <f>VLOOKUP($I50,Sheet2!$F$4:$G$16,2,FALSE)</f>
        <v>3</v>
      </c>
      <c r="L50">
        <f t="shared" si="0"/>
        <v>40.358440000000002</v>
      </c>
      <c r="M50">
        <f t="shared" si="1"/>
        <v>46.641559999999998</v>
      </c>
      <c r="N50">
        <f t="shared" si="2"/>
        <v>-6.2831199999999967</v>
      </c>
      <c r="O50" t="str">
        <f t="shared" si="3"/>
        <v>NH02o_2006</v>
      </c>
      <c r="P50" t="str">
        <f t="shared" si="4"/>
        <v>02</v>
      </c>
      <c r="Q50">
        <f t="shared" si="5"/>
        <v>2006</v>
      </c>
      <c r="R50" t="str">
        <f t="shared" si="6"/>
        <v>o</v>
      </c>
    </row>
    <row r="51" spans="1:18" x14ac:dyDescent="0.3">
      <c r="A51" t="s">
        <v>2139</v>
      </c>
      <c r="B51">
        <v>2</v>
      </c>
      <c r="C51" t="s">
        <v>62</v>
      </c>
      <c r="D51">
        <v>308</v>
      </c>
      <c r="E51" t="s">
        <v>420</v>
      </c>
      <c r="F51" s="2">
        <v>39025</v>
      </c>
      <c r="G51">
        <v>39</v>
      </c>
      <c r="H51">
        <v>44</v>
      </c>
      <c r="I51" t="str">
        <f>IFERROR(VLOOKUP($C51,Sheet2!$A$2:$C$397,2,FALSE),"C")</f>
        <v>B</v>
      </c>
      <c r="J51">
        <f>IFERROR(VLOOKUP($C51,Sheet2!$A$2:$C$397,3,FALSE),0)</f>
        <v>2.7168800000000002</v>
      </c>
      <c r="K51">
        <f>VLOOKUP($I51,Sheet2!$F$4:$G$16,2,FALSE)</f>
        <v>3</v>
      </c>
      <c r="L51">
        <f t="shared" si="0"/>
        <v>40.358440000000002</v>
      </c>
      <c r="M51">
        <f t="shared" si="1"/>
        <v>42.641559999999998</v>
      </c>
      <c r="N51">
        <f t="shared" si="2"/>
        <v>-2.2831199999999967</v>
      </c>
      <c r="O51" t="str">
        <f t="shared" si="3"/>
        <v>NH02o_2006</v>
      </c>
      <c r="P51" t="str">
        <f t="shared" si="4"/>
        <v>02</v>
      </c>
      <c r="Q51">
        <f t="shared" si="5"/>
        <v>2006</v>
      </c>
      <c r="R51" t="str">
        <f t="shared" si="6"/>
        <v>o</v>
      </c>
    </row>
    <row r="52" spans="1:18" x14ac:dyDescent="0.3">
      <c r="A52" t="s">
        <v>2139</v>
      </c>
      <c r="B52">
        <v>2</v>
      </c>
      <c r="C52" t="s">
        <v>62</v>
      </c>
      <c r="D52">
        <v>305</v>
      </c>
      <c r="E52" t="s">
        <v>420</v>
      </c>
      <c r="F52" s="2">
        <v>39023</v>
      </c>
      <c r="G52">
        <v>36</v>
      </c>
      <c r="H52">
        <v>49</v>
      </c>
      <c r="I52" t="str">
        <f>IFERROR(VLOOKUP($C52,Sheet2!$A$2:$C$397,2,FALSE),"C")</f>
        <v>B</v>
      </c>
      <c r="J52">
        <f>IFERROR(VLOOKUP($C52,Sheet2!$A$2:$C$397,3,FALSE),0)</f>
        <v>2.7168800000000002</v>
      </c>
      <c r="K52">
        <f>VLOOKUP($I52,Sheet2!$F$4:$G$16,2,FALSE)</f>
        <v>3</v>
      </c>
      <c r="L52">
        <f t="shared" si="0"/>
        <v>37.358440000000002</v>
      </c>
      <c r="M52">
        <f t="shared" si="1"/>
        <v>47.641559999999998</v>
      </c>
      <c r="N52">
        <f t="shared" si="2"/>
        <v>-10.283119999999997</v>
      </c>
      <c r="O52" t="str">
        <f t="shared" si="3"/>
        <v>NH02o_2006</v>
      </c>
      <c r="P52" t="str">
        <f t="shared" si="4"/>
        <v>02</v>
      </c>
      <c r="Q52">
        <f t="shared" si="5"/>
        <v>2006</v>
      </c>
      <c r="R52" t="str">
        <f t="shared" si="6"/>
        <v>o</v>
      </c>
    </row>
    <row r="53" spans="1:18" x14ac:dyDescent="0.3">
      <c r="A53" t="s">
        <v>2139</v>
      </c>
      <c r="B53">
        <v>2</v>
      </c>
      <c r="C53" t="s">
        <v>62</v>
      </c>
      <c r="D53">
        <v>330</v>
      </c>
      <c r="E53" t="s">
        <v>420</v>
      </c>
      <c r="F53" s="2">
        <v>39022</v>
      </c>
      <c r="G53">
        <v>37</v>
      </c>
      <c r="H53">
        <v>45</v>
      </c>
      <c r="I53" t="str">
        <f>IFERROR(VLOOKUP($C53,Sheet2!$A$2:$C$397,2,FALSE),"C")</f>
        <v>B</v>
      </c>
      <c r="J53">
        <f>IFERROR(VLOOKUP($C53,Sheet2!$A$2:$C$397,3,FALSE),0)</f>
        <v>2.7168800000000002</v>
      </c>
      <c r="K53">
        <f>VLOOKUP($I53,Sheet2!$F$4:$G$16,2,FALSE)</f>
        <v>3</v>
      </c>
      <c r="L53">
        <f t="shared" si="0"/>
        <v>38.358440000000002</v>
      </c>
      <c r="M53">
        <f t="shared" si="1"/>
        <v>43.641559999999998</v>
      </c>
      <c r="N53">
        <f t="shared" si="2"/>
        <v>-5.2831199999999967</v>
      </c>
      <c r="O53" t="str">
        <f t="shared" si="3"/>
        <v>NH02o_2006</v>
      </c>
      <c r="P53" t="str">
        <f t="shared" si="4"/>
        <v>02</v>
      </c>
      <c r="Q53">
        <f t="shared" si="5"/>
        <v>2006</v>
      </c>
      <c r="R53" t="str">
        <f t="shared" si="6"/>
        <v>o</v>
      </c>
    </row>
    <row r="54" spans="1:18" x14ac:dyDescent="0.3">
      <c r="A54" t="s">
        <v>2139</v>
      </c>
      <c r="B54">
        <v>2</v>
      </c>
      <c r="C54" t="s">
        <v>169</v>
      </c>
      <c r="D54">
        <v>619</v>
      </c>
      <c r="E54" t="s">
        <v>420</v>
      </c>
      <c r="F54" s="2">
        <v>39021</v>
      </c>
      <c r="G54">
        <v>47</v>
      </c>
      <c r="H54">
        <v>44</v>
      </c>
      <c r="I54" t="str">
        <f>IFERROR(VLOOKUP($C54,Sheet2!$A$2:$C$397,2,FALSE),"C")</f>
        <v>C+</v>
      </c>
      <c r="J54">
        <f>IFERROR(VLOOKUP($C54,Sheet2!$A$2:$C$397,3,FALSE),0)</f>
        <v>-0.22110092000000001</v>
      </c>
      <c r="K54">
        <f>VLOOKUP($I54,Sheet2!$F$4:$G$16,2,FALSE)</f>
        <v>2.2999999999999998</v>
      </c>
      <c r="L54">
        <f t="shared" si="0"/>
        <v>46.889449540000001</v>
      </c>
      <c r="M54">
        <f t="shared" si="1"/>
        <v>44.110550459999999</v>
      </c>
      <c r="N54">
        <f t="shared" si="2"/>
        <v>2.7788990800000022</v>
      </c>
      <c r="O54" t="str">
        <f t="shared" si="3"/>
        <v>NH02o_2006</v>
      </c>
      <c r="P54" t="str">
        <f t="shared" si="4"/>
        <v>02</v>
      </c>
      <c r="Q54">
        <f t="shared" si="5"/>
        <v>2006</v>
      </c>
      <c r="R54" t="str">
        <f t="shared" si="6"/>
        <v>o</v>
      </c>
    </row>
    <row r="55" spans="1:18" x14ac:dyDescent="0.3">
      <c r="A55" t="s">
        <v>2139</v>
      </c>
      <c r="B55">
        <v>2</v>
      </c>
      <c r="C55" t="s">
        <v>405</v>
      </c>
      <c r="D55">
        <v>988</v>
      </c>
      <c r="E55" t="s">
        <v>420</v>
      </c>
      <c r="F55" s="2">
        <v>39016</v>
      </c>
      <c r="G55">
        <v>47</v>
      </c>
      <c r="H55">
        <v>50</v>
      </c>
      <c r="I55" t="str">
        <f>IFERROR(VLOOKUP($C55,Sheet2!$A$2:$C$397,2,FALSE),"C")</f>
        <v>B+</v>
      </c>
      <c r="J55">
        <f>IFERROR(VLOOKUP($C55,Sheet2!$A$2:$C$397,3,FALSE),0)</f>
        <v>1.0919444</v>
      </c>
      <c r="K55">
        <f>VLOOKUP($I55,Sheet2!$F$4:$G$16,2,FALSE)</f>
        <v>3.3</v>
      </c>
      <c r="L55">
        <f t="shared" si="0"/>
        <v>47.545972200000001</v>
      </c>
      <c r="M55">
        <f t="shared" si="1"/>
        <v>49.454027799999999</v>
      </c>
      <c r="N55">
        <f t="shared" si="2"/>
        <v>-1.9080555999999973</v>
      </c>
      <c r="O55" t="str">
        <f t="shared" si="3"/>
        <v>NH02o_2006</v>
      </c>
      <c r="P55" t="str">
        <f t="shared" si="4"/>
        <v>02</v>
      </c>
      <c r="Q55">
        <f t="shared" si="5"/>
        <v>2006</v>
      </c>
      <c r="R55" t="str">
        <f t="shared" si="6"/>
        <v>o</v>
      </c>
    </row>
    <row r="56" spans="1:18" x14ac:dyDescent="0.3">
      <c r="A56" t="s">
        <v>2139</v>
      </c>
      <c r="B56">
        <v>2</v>
      </c>
      <c r="C56" t="s">
        <v>62</v>
      </c>
      <c r="D56">
        <v>220</v>
      </c>
      <c r="E56" t="s">
        <v>420</v>
      </c>
      <c r="F56" s="2">
        <v>38984</v>
      </c>
      <c r="G56">
        <v>46</v>
      </c>
      <c r="H56">
        <v>36</v>
      </c>
      <c r="I56" t="str">
        <f>IFERROR(VLOOKUP($C56,Sheet2!$A$2:$C$397,2,FALSE),"C")</f>
        <v>B</v>
      </c>
      <c r="J56">
        <f>IFERROR(VLOOKUP($C56,Sheet2!$A$2:$C$397,3,FALSE),0)</f>
        <v>2.7168800000000002</v>
      </c>
      <c r="K56">
        <f>VLOOKUP($I56,Sheet2!$F$4:$G$16,2,FALSE)</f>
        <v>3</v>
      </c>
      <c r="L56">
        <f t="shared" si="0"/>
        <v>47.358440000000002</v>
      </c>
      <c r="M56">
        <f t="shared" si="1"/>
        <v>34.641559999999998</v>
      </c>
      <c r="N56">
        <f t="shared" si="2"/>
        <v>12.716880000000003</v>
      </c>
      <c r="O56" t="str">
        <f t="shared" si="3"/>
        <v>NH02o_2006</v>
      </c>
      <c r="P56" t="str">
        <f t="shared" si="4"/>
        <v>02</v>
      </c>
      <c r="Q56">
        <f t="shared" si="5"/>
        <v>2006</v>
      </c>
      <c r="R56" t="str">
        <f t="shared" si="6"/>
        <v>o</v>
      </c>
    </row>
    <row r="57" spans="1:18" x14ac:dyDescent="0.3">
      <c r="A57" t="s">
        <v>2139</v>
      </c>
      <c r="B57">
        <v>2</v>
      </c>
      <c r="C57" t="s">
        <v>62</v>
      </c>
      <c r="D57">
        <v>209</v>
      </c>
      <c r="E57" t="s">
        <v>420</v>
      </c>
      <c r="F57" s="2">
        <v>38929</v>
      </c>
      <c r="G57">
        <v>53</v>
      </c>
      <c r="H57">
        <v>25</v>
      </c>
      <c r="I57" t="str">
        <f>IFERROR(VLOOKUP($C57,Sheet2!$A$2:$C$397,2,FALSE),"C")</f>
        <v>B</v>
      </c>
      <c r="J57">
        <f>IFERROR(VLOOKUP($C57,Sheet2!$A$2:$C$397,3,FALSE),0)</f>
        <v>2.7168800000000002</v>
      </c>
      <c r="K57">
        <f>VLOOKUP($I57,Sheet2!$F$4:$G$16,2,FALSE)</f>
        <v>3</v>
      </c>
      <c r="L57">
        <f t="shared" si="0"/>
        <v>54.358440000000002</v>
      </c>
      <c r="M57">
        <f t="shared" si="1"/>
        <v>23.641559999999998</v>
      </c>
      <c r="N57">
        <f t="shared" si="2"/>
        <v>30.716880000000003</v>
      </c>
      <c r="O57" t="str">
        <f t="shared" si="3"/>
        <v>NH02o_2006</v>
      </c>
      <c r="P57" t="str">
        <f t="shared" si="4"/>
        <v>02</v>
      </c>
      <c r="Q57">
        <f t="shared" si="5"/>
        <v>2006</v>
      </c>
      <c r="R57" t="str">
        <f t="shared" si="6"/>
        <v>o</v>
      </c>
    </row>
    <row r="58" spans="1:18" x14ac:dyDescent="0.3">
      <c r="A58" t="s">
        <v>2139</v>
      </c>
      <c r="B58">
        <v>2</v>
      </c>
      <c r="C58" t="s">
        <v>62</v>
      </c>
      <c r="D58">
        <v>509</v>
      </c>
      <c r="E58" t="s">
        <v>420</v>
      </c>
      <c r="F58" s="2">
        <v>38834</v>
      </c>
      <c r="G58">
        <v>42</v>
      </c>
      <c r="H58">
        <v>35</v>
      </c>
      <c r="I58" t="str">
        <f>IFERROR(VLOOKUP($C58,Sheet2!$A$2:$C$397,2,FALSE),"C")</f>
        <v>B</v>
      </c>
      <c r="J58">
        <f>IFERROR(VLOOKUP($C58,Sheet2!$A$2:$C$397,3,FALSE),0)</f>
        <v>2.7168800000000002</v>
      </c>
      <c r="K58">
        <f>VLOOKUP($I58,Sheet2!$F$4:$G$16,2,FALSE)</f>
        <v>3</v>
      </c>
      <c r="L58">
        <f t="shared" si="0"/>
        <v>43.358440000000002</v>
      </c>
      <c r="M58">
        <f t="shared" si="1"/>
        <v>33.641559999999998</v>
      </c>
      <c r="N58">
        <f t="shared" si="2"/>
        <v>9.7168800000000033</v>
      </c>
      <c r="O58" t="str">
        <f t="shared" si="3"/>
        <v>NH02o_2006</v>
      </c>
      <c r="P58" t="str">
        <f t="shared" si="4"/>
        <v>02</v>
      </c>
      <c r="Q58">
        <f t="shared" si="5"/>
        <v>2006</v>
      </c>
      <c r="R58" t="str">
        <f t="shared" si="6"/>
        <v>o</v>
      </c>
    </row>
    <row r="59" spans="1:18" x14ac:dyDescent="0.3">
      <c r="A59" t="s">
        <v>2182</v>
      </c>
      <c r="B59">
        <v>2</v>
      </c>
      <c r="C59" t="s">
        <v>297</v>
      </c>
      <c r="D59">
        <v>500</v>
      </c>
      <c r="E59" t="s">
        <v>420</v>
      </c>
      <c r="F59" s="2">
        <v>39021</v>
      </c>
      <c r="G59">
        <v>39</v>
      </c>
      <c r="H59">
        <v>52</v>
      </c>
      <c r="I59" t="str">
        <f>IFERROR(VLOOKUP($C59,Sheet2!$A$2:$C$397,2,FALSE),"C")</f>
        <v>C</v>
      </c>
      <c r="J59">
        <f>IFERROR(VLOOKUP($C59,Sheet2!$A$2:$C$397,3,FALSE),0)</f>
        <v>-0.88022842999999995</v>
      </c>
      <c r="K59">
        <f>VLOOKUP($I59,Sheet2!$F$4:$G$16,2,FALSE)</f>
        <v>2</v>
      </c>
      <c r="L59">
        <f t="shared" si="0"/>
        <v>38.559885784999999</v>
      </c>
      <c r="M59">
        <f t="shared" si="1"/>
        <v>52.440114215000001</v>
      </c>
      <c r="N59">
        <f t="shared" si="2"/>
        <v>-13.880228430000003</v>
      </c>
      <c r="O59" t="str">
        <f t="shared" si="3"/>
        <v>IN02o_2006</v>
      </c>
      <c r="P59" t="str">
        <f t="shared" si="4"/>
        <v>02</v>
      </c>
      <c r="Q59">
        <f t="shared" si="5"/>
        <v>2006</v>
      </c>
      <c r="R59" t="str">
        <f t="shared" si="6"/>
        <v>o</v>
      </c>
    </row>
    <row r="60" spans="1:18" x14ac:dyDescent="0.3">
      <c r="A60" t="s">
        <v>2182</v>
      </c>
      <c r="B60">
        <v>2</v>
      </c>
      <c r="C60" t="s">
        <v>405</v>
      </c>
      <c r="D60">
        <v>977</v>
      </c>
      <c r="E60" t="s">
        <v>420</v>
      </c>
      <c r="F60" s="2">
        <v>39016</v>
      </c>
      <c r="G60">
        <v>45</v>
      </c>
      <c r="H60">
        <v>48</v>
      </c>
      <c r="I60" t="str">
        <f>IFERROR(VLOOKUP($C60,Sheet2!$A$2:$C$397,2,FALSE),"C")</f>
        <v>B+</v>
      </c>
      <c r="J60">
        <f>IFERROR(VLOOKUP($C60,Sheet2!$A$2:$C$397,3,FALSE),0)</f>
        <v>1.0919444</v>
      </c>
      <c r="K60">
        <f>VLOOKUP($I60,Sheet2!$F$4:$G$16,2,FALSE)</f>
        <v>3.3</v>
      </c>
      <c r="L60">
        <f t="shared" si="0"/>
        <v>45.545972200000001</v>
      </c>
      <c r="M60">
        <f t="shared" si="1"/>
        <v>47.454027799999999</v>
      </c>
      <c r="N60">
        <f t="shared" si="2"/>
        <v>-1.9080555999999973</v>
      </c>
      <c r="O60" t="str">
        <f t="shared" si="3"/>
        <v>IN02o_2006</v>
      </c>
      <c r="P60" t="str">
        <f t="shared" si="4"/>
        <v>02</v>
      </c>
      <c r="Q60">
        <f t="shared" si="5"/>
        <v>2006</v>
      </c>
      <c r="R60" t="str">
        <f t="shared" si="6"/>
        <v>o</v>
      </c>
    </row>
    <row r="61" spans="1:18" x14ac:dyDescent="0.3">
      <c r="A61" t="s">
        <v>2182</v>
      </c>
      <c r="B61">
        <v>2</v>
      </c>
      <c r="C61" t="s">
        <v>405</v>
      </c>
      <c r="D61">
        <v>989</v>
      </c>
      <c r="E61" t="s">
        <v>420</v>
      </c>
      <c r="F61" s="2">
        <v>39000</v>
      </c>
      <c r="G61">
        <v>46</v>
      </c>
      <c r="H61">
        <v>50</v>
      </c>
      <c r="I61" t="str">
        <f>IFERROR(VLOOKUP($C61,Sheet2!$A$2:$C$397,2,FALSE),"C")</f>
        <v>B+</v>
      </c>
      <c r="J61">
        <f>IFERROR(VLOOKUP($C61,Sheet2!$A$2:$C$397,3,FALSE),0)</f>
        <v>1.0919444</v>
      </c>
      <c r="K61">
        <f>VLOOKUP($I61,Sheet2!$F$4:$G$16,2,FALSE)</f>
        <v>3.3</v>
      </c>
      <c r="L61">
        <f t="shared" si="0"/>
        <v>46.545972200000001</v>
      </c>
      <c r="M61">
        <f t="shared" si="1"/>
        <v>49.454027799999999</v>
      </c>
      <c r="N61">
        <f t="shared" si="2"/>
        <v>-2.9080555999999973</v>
      </c>
      <c r="O61" t="str">
        <f t="shared" si="3"/>
        <v>IN02o_2006</v>
      </c>
      <c r="P61" t="str">
        <f t="shared" si="4"/>
        <v>02</v>
      </c>
      <c r="Q61">
        <f t="shared" si="5"/>
        <v>2006</v>
      </c>
      <c r="R61" t="str">
        <f t="shared" si="6"/>
        <v>o</v>
      </c>
    </row>
    <row r="62" spans="1:18" x14ac:dyDescent="0.3">
      <c r="A62" t="s">
        <v>2182</v>
      </c>
      <c r="B62">
        <v>2</v>
      </c>
      <c r="C62" t="s">
        <v>297</v>
      </c>
      <c r="D62">
        <v>500</v>
      </c>
      <c r="E62" t="s">
        <v>420</v>
      </c>
      <c r="F62" s="2">
        <v>38992</v>
      </c>
      <c r="G62">
        <v>39</v>
      </c>
      <c r="H62">
        <v>49</v>
      </c>
      <c r="I62" t="str">
        <f>IFERROR(VLOOKUP($C62,Sheet2!$A$2:$C$397,2,FALSE),"C")</f>
        <v>C</v>
      </c>
      <c r="J62">
        <f>IFERROR(VLOOKUP($C62,Sheet2!$A$2:$C$397,3,FALSE),0)</f>
        <v>-0.88022842999999995</v>
      </c>
      <c r="K62">
        <f>VLOOKUP($I62,Sheet2!$F$4:$G$16,2,FALSE)</f>
        <v>2</v>
      </c>
      <c r="L62">
        <f t="shared" si="0"/>
        <v>38.559885784999999</v>
      </c>
      <c r="M62">
        <f t="shared" si="1"/>
        <v>49.440114215000001</v>
      </c>
      <c r="N62">
        <f t="shared" si="2"/>
        <v>-10.880228430000003</v>
      </c>
      <c r="O62" t="str">
        <f t="shared" si="3"/>
        <v>IN02o_2006</v>
      </c>
      <c r="P62" t="str">
        <f t="shared" si="4"/>
        <v>02</v>
      </c>
      <c r="Q62">
        <f t="shared" si="5"/>
        <v>2006</v>
      </c>
      <c r="R62" t="str">
        <f t="shared" si="6"/>
        <v>o</v>
      </c>
    </row>
    <row r="63" spans="1:18" x14ac:dyDescent="0.3">
      <c r="A63" t="s">
        <v>2182</v>
      </c>
      <c r="B63">
        <v>2</v>
      </c>
      <c r="C63" t="s">
        <v>405</v>
      </c>
      <c r="D63">
        <v>1003</v>
      </c>
      <c r="E63" t="s">
        <v>431</v>
      </c>
      <c r="F63" s="2">
        <v>38970</v>
      </c>
      <c r="G63">
        <v>40</v>
      </c>
      <c r="H63">
        <v>52</v>
      </c>
      <c r="I63" t="str">
        <f>IFERROR(VLOOKUP($C63,Sheet2!$A$2:$C$397,2,FALSE),"C")</f>
        <v>B+</v>
      </c>
      <c r="J63">
        <f>IFERROR(VLOOKUP($C63,Sheet2!$A$2:$C$397,3,FALSE),0)</f>
        <v>1.0919444</v>
      </c>
      <c r="K63">
        <f>VLOOKUP($I63,Sheet2!$F$4:$G$16,2,FALSE)</f>
        <v>3.3</v>
      </c>
      <c r="L63">
        <f t="shared" si="0"/>
        <v>40.545972200000001</v>
      </c>
      <c r="M63">
        <f t="shared" si="1"/>
        <v>51.454027799999999</v>
      </c>
      <c r="N63">
        <f t="shared" si="2"/>
        <v>-10.908055599999997</v>
      </c>
      <c r="O63" t="str">
        <f t="shared" si="3"/>
        <v>IN02o_2006</v>
      </c>
      <c r="P63" t="str">
        <f t="shared" si="4"/>
        <v>02</v>
      </c>
      <c r="Q63">
        <f t="shared" si="5"/>
        <v>2006</v>
      </c>
      <c r="R63" t="str">
        <f t="shared" si="6"/>
        <v>o</v>
      </c>
    </row>
    <row r="64" spans="1:18" x14ac:dyDescent="0.3">
      <c r="A64" t="s">
        <v>2141</v>
      </c>
      <c r="B64">
        <v>13</v>
      </c>
      <c r="C64" t="s">
        <v>405</v>
      </c>
      <c r="D64">
        <v>1005</v>
      </c>
      <c r="E64" t="s">
        <v>420</v>
      </c>
      <c r="F64" s="2">
        <v>39016</v>
      </c>
      <c r="G64">
        <v>47</v>
      </c>
      <c r="H64">
        <v>49</v>
      </c>
      <c r="I64" t="str">
        <f>IFERROR(VLOOKUP($C64,Sheet2!$A$2:$C$397,2,FALSE),"C")</f>
        <v>B+</v>
      </c>
      <c r="J64">
        <f>IFERROR(VLOOKUP($C64,Sheet2!$A$2:$C$397,3,FALSE),0)</f>
        <v>1.0919444</v>
      </c>
      <c r="K64">
        <f>VLOOKUP($I64,Sheet2!$F$4:$G$16,2,FALSE)</f>
        <v>3.3</v>
      </c>
      <c r="L64">
        <f t="shared" si="0"/>
        <v>47.545972200000001</v>
      </c>
      <c r="M64">
        <f t="shared" si="1"/>
        <v>48.454027799999999</v>
      </c>
      <c r="N64">
        <f t="shared" si="2"/>
        <v>-0.9080555999999973</v>
      </c>
      <c r="O64" t="str">
        <f t="shared" si="3"/>
        <v>FL13o_2006</v>
      </c>
      <c r="P64" t="str">
        <f t="shared" si="4"/>
        <v>13</v>
      </c>
      <c r="Q64">
        <f t="shared" si="5"/>
        <v>2006</v>
      </c>
      <c r="R64" t="str">
        <f t="shared" si="6"/>
        <v>o</v>
      </c>
    </row>
    <row r="65" spans="1:18" x14ac:dyDescent="0.3">
      <c r="A65" t="s">
        <v>2141</v>
      </c>
      <c r="B65">
        <v>13</v>
      </c>
      <c r="C65" t="s">
        <v>405</v>
      </c>
      <c r="D65">
        <v>1024</v>
      </c>
      <c r="E65" t="s">
        <v>420</v>
      </c>
      <c r="F65" s="2">
        <v>39000</v>
      </c>
      <c r="G65">
        <v>44</v>
      </c>
      <c r="H65">
        <v>47</v>
      </c>
      <c r="I65" t="str">
        <f>IFERROR(VLOOKUP($C65,Sheet2!$A$2:$C$397,2,FALSE),"C")</f>
        <v>B+</v>
      </c>
      <c r="J65">
        <f>IFERROR(VLOOKUP($C65,Sheet2!$A$2:$C$397,3,FALSE),0)</f>
        <v>1.0919444</v>
      </c>
      <c r="K65">
        <f>VLOOKUP($I65,Sheet2!$F$4:$G$16,2,FALSE)</f>
        <v>3.3</v>
      </c>
      <c r="L65">
        <f t="shared" si="0"/>
        <v>44.545972200000001</v>
      </c>
      <c r="M65">
        <f t="shared" si="1"/>
        <v>46.454027799999999</v>
      </c>
      <c r="N65">
        <f t="shared" si="2"/>
        <v>-1.9080555999999973</v>
      </c>
      <c r="O65" t="str">
        <f t="shared" si="3"/>
        <v>FL13o_2006</v>
      </c>
      <c r="P65" t="str">
        <f t="shared" si="4"/>
        <v>13</v>
      </c>
      <c r="Q65">
        <f t="shared" si="5"/>
        <v>2006</v>
      </c>
      <c r="R65" t="str">
        <f t="shared" si="6"/>
        <v>o</v>
      </c>
    </row>
    <row r="66" spans="1:18" x14ac:dyDescent="0.3">
      <c r="A66" t="s">
        <v>2178</v>
      </c>
      <c r="B66">
        <v>1</v>
      </c>
      <c r="C66" t="s">
        <v>358</v>
      </c>
      <c r="D66">
        <v>688</v>
      </c>
      <c r="E66" t="s">
        <v>420</v>
      </c>
      <c r="F66" s="2">
        <v>39026</v>
      </c>
      <c r="G66">
        <v>48</v>
      </c>
      <c r="H66">
        <v>50</v>
      </c>
      <c r="I66" t="str">
        <f>IFERROR(VLOOKUP($C66,Sheet2!$A$2:$C$397,2,FALSE),"C")</f>
        <v>A</v>
      </c>
      <c r="J66">
        <f>IFERROR(VLOOKUP($C66,Sheet2!$A$2:$C$397,3,FALSE),0)</f>
        <v>0.2</v>
      </c>
      <c r="K66">
        <f>VLOOKUP($I66,Sheet2!$F$4:$G$16,2,FALSE)</f>
        <v>4</v>
      </c>
      <c r="L66">
        <f t="shared" ref="L66:L129" si="7">G66+(J66/2)</f>
        <v>48.1</v>
      </c>
      <c r="M66">
        <f t="shared" ref="M66:M129" si="8">H66-(J66/2)</f>
        <v>49.9</v>
      </c>
      <c r="N66">
        <f t="shared" ref="N66:N129" si="9">L66-M66</f>
        <v>-1.7999999999999972</v>
      </c>
      <c r="O66" t="str">
        <f t="shared" ref="O66:O129" si="10">A66&amp;P66&amp;R66&amp;"_"&amp;Q66</f>
        <v>NM01o_2006</v>
      </c>
      <c r="P66" t="str">
        <f t="shared" ref="P66:P129" si="11">TEXT(B66,"00")</f>
        <v>01</v>
      </c>
      <c r="Q66">
        <f t="shared" ref="Q66:Q129" si="12">YEAR(F66)</f>
        <v>2006</v>
      </c>
      <c r="R66" t="str">
        <f t="shared" ref="R66:R129" si="13">IF(AND(OR(Q66=2014,Q66=2012),OR(A66="NC",A66="FL")),"r",IF(AND(OR(Q66=2014,Q66=2012),OR(A66="PA")),"r",IF(Q66&lt;=2010,"o","")))</f>
        <v>o</v>
      </c>
    </row>
    <row r="67" spans="1:18" x14ac:dyDescent="0.3">
      <c r="A67" t="s">
        <v>2178</v>
      </c>
      <c r="B67">
        <v>1</v>
      </c>
      <c r="C67" t="s">
        <v>2181</v>
      </c>
      <c r="D67">
        <v>503</v>
      </c>
      <c r="E67" t="s">
        <v>420</v>
      </c>
      <c r="F67" s="2">
        <v>39023</v>
      </c>
      <c r="G67">
        <v>45</v>
      </c>
      <c r="H67">
        <v>49</v>
      </c>
      <c r="I67" t="str">
        <f>IFERROR(VLOOKUP($C67,Sheet2!$A$2:$C$397,2,FALSE),"C")</f>
        <v>C</v>
      </c>
      <c r="J67">
        <f>IFERROR(VLOOKUP($C67,Sheet2!$A$2:$C$397,3,FALSE),0)</f>
        <v>0</v>
      </c>
      <c r="K67">
        <f>VLOOKUP($I67,Sheet2!$F$4:$G$16,2,FALSE)</f>
        <v>2</v>
      </c>
      <c r="L67">
        <f t="shared" si="7"/>
        <v>45</v>
      </c>
      <c r="M67">
        <f t="shared" si="8"/>
        <v>49</v>
      </c>
      <c r="N67">
        <f t="shared" si="9"/>
        <v>-4</v>
      </c>
      <c r="O67" t="str">
        <f t="shared" si="10"/>
        <v>NM01o_2006</v>
      </c>
      <c r="P67" t="str">
        <f t="shared" si="11"/>
        <v>01</v>
      </c>
      <c r="Q67">
        <f t="shared" si="12"/>
        <v>2006</v>
      </c>
      <c r="R67" t="str">
        <f t="shared" si="13"/>
        <v>o</v>
      </c>
    </row>
    <row r="68" spans="1:18" x14ac:dyDescent="0.3">
      <c r="A68" t="s">
        <v>2178</v>
      </c>
      <c r="B68">
        <v>1</v>
      </c>
      <c r="C68" t="s">
        <v>297</v>
      </c>
      <c r="D68">
        <v>500</v>
      </c>
      <c r="E68" t="s">
        <v>420</v>
      </c>
      <c r="F68" s="2">
        <v>39019</v>
      </c>
      <c r="G68">
        <v>44</v>
      </c>
      <c r="H68">
        <v>53</v>
      </c>
      <c r="I68" t="str">
        <f>IFERROR(VLOOKUP($C68,Sheet2!$A$2:$C$397,2,FALSE),"C")</f>
        <v>C</v>
      </c>
      <c r="J68">
        <f>IFERROR(VLOOKUP($C68,Sheet2!$A$2:$C$397,3,FALSE),0)</f>
        <v>-0.88022842999999995</v>
      </c>
      <c r="K68">
        <f>VLOOKUP($I68,Sheet2!$F$4:$G$16,2,FALSE)</f>
        <v>2</v>
      </c>
      <c r="L68">
        <f t="shared" si="7"/>
        <v>43.559885784999999</v>
      </c>
      <c r="M68">
        <f t="shared" si="8"/>
        <v>53.440114215000001</v>
      </c>
      <c r="N68">
        <f t="shared" si="9"/>
        <v>-9.8802284300000025</v>
      </c>
      <c r="O68" t="str">
        <f t="shared" si="10"/>
        <v>NM01o_2006</v>
      </c>
      <c r="P68" t="str">
        <f t="shared" si="11"/>
        <v>01</v>
      </c>
      <c r="Q68">
        <f t="shared" si="12"/>
        <v>2006</v>
      </c>
      <c r="R68" t="str">
        <f t="shared" si="13"/>
        <v>o</v>
      </c>
    </row>
    <row r="69" spans="1:18" x14ac:dyDescent="0.3">
      <c r="A69" t="s">
        <v>2178</v>
      </c>
      <c r="B69">
        <v>1</v>
      </c>
      <c r="C69" t="s">
        <v>2181</v>
      </c>
      <c r="D69">
        <v>503</v>
      </c>
      <c r="E69" t="s">
        <v>420</v>
      </c>
      <c r="F69" s="2">
        <v>39009</v>
      </c>
      <c r="G69">
        <v>42</v>
      </c>
      <c r="H69">
        <v>45</v>
      </c>
      <c r="I69" t="str">
        <f>IFERROR(VLOOKUP($C69,Sheet2!$A$2:$C$397,2,FALSE),"C")</f>
        <v>C</v>
      </c>
      <c r="J69">
        <f>IFERROR(VLOOKUP($C69,Sheet2!$A$2:$C$397,3,FALSE),0)</f>
        <v>0</v>
      </c>
      <c r="K69">
        <f>VLOOKUP($I69,Sheet2!$F$4:$G$16,2,FALSE)</f>
        <v>2</v>
      </c>
      <c r="L69">
        <f t="shared" si="7"/>
        <v>42</v>
      </c>
      <c r="M69">
        <f t="shared" si="8"/>
        <v>45</v>
      </c>
      <c r="N69">
        <f t="shared" si="9"/>
        <v>-3</v>
      </c>
      <c r="O69" t="str">
        <f t="shared" si="10"/>
        <v>NM01o_2006</v>
      </c>
      <c r="P69" t="str">
        <f t="shared" si="11"/>
        <v>01</v>
      </c>
      <c r="Q69">
        <f t="shared" si="12"/>
        <v>2006</v>
      </c>
      <c r="R69" t="str">
        <f t="shared" si="13"/>
        <v>o</v>
      </c>
    </row>
    <row r="70" spans="1:18" x14ac:dyDescent="0.3">
      <c r="A70" t="s">
        <v>2178</v>
      </c>
      <c r="B70">
        <v>1</v>
      </c>
      <c r="C70" t="s">
        <v>358</v>
      </c>
      <c r="D70">
        <v>470</v>
      </c>
      <c r="E70" t="s">
        <v>420</v>
      </c>
      <c r="F70" s="2">
        <v>39005</v>
      </c>
      <c r="G70">
        <v>45</v>
      </c>
      <c r="H70">
        <v>53</v>
      </c>
      <c r="I70" t="str">
        <f>IFERROR(VLOOKUP($C70,Sheet2!$A$2:$C$397,2,FALSE),"C")</f>
        <v>A</v>
      </c>
      <c r="J70">
        <f>IFERROR(VLOOKUP($C70,Sheet2!$A$2:$C$397,3,FALSE),0)</f>
        <v>0.2</v>
      </c>
      <c r="K70">
        <f>VLOOKUP($I70,Sheet2!$F$4:$G$16,2,FALSE)</f>
        <v>4</v>
      </c>
      <c r="L70">
        <f t="shared" si="7"/>
        <v>45.1</v>
      </c>
      <c r="M70">
        <f t="shared" si="8"/>
        <v>52.9</v>
      </c>
      <c r="N70">
        <f t="shared" si="9"/>
        <v>-7.7999999999999972</v>
      </c>
      <c r="O70" t="str">
        <f t="shared" si="10"/>
        <v>NM01o_2006</v>
      </c>
      <c r="P70" t="str">
        <f t="shared" si="11"/>
        <v>01</v>
      </c>
      <c r="Q70">
        <f t="shared" si="12"/>
        <v>2006</v>
      </c>
      <c r="R70" t="str">
        <f t="shared" si="13"/>
        <v>o</v>
      </c>
    </row>
    <row r="71" spans="1:18" x14ac:dyDescent="0.3">
      <c r="A71" t="s">
        <v>2178</v>
      </c>
      <c r="B71">
        <v>1</v>
      </c>
      <c r="C71" t="s">
        <v>405</v>
      </c>
      <c r="D71">
        <v>986</v>
      </c>
      <c r="E71" t="s">
        <v>420</v>
      </c>
      <c r="F71" s="2">
        <v>39000</v>
      </c>
      <c r="G71">
        <v>44</v>
      </c>
      <c r="H71">
        <v>52</v>
      </c>
      <c r="I71" t="str">
        <f>IFERROR(VLOOKUP($C71,Sheet2!$A$2:$C$397,2,FALSE),"C")</f>
        <v>B+</v>
      </c>
      <c r="J71">
        <f>IFERROR(VLOOKUP($C71,Sheet2!$A$2:$C$397,3,FALSE),0)</f>
        <v>1.0919444</v>
      </c>
      <c r="K71">
        <f>VLOOKUP($I71,Sheet2!$F$4:$G$16,2,FALSE)</f>
        <v>3.3</v>
      </c>
      <c r="L71">
        <f t="shared" si="7"/>
        <v>44.545972200000001</v>
      </c>
      <c r="M71">
        <f t="shared" si="8"/>
        <v>51.454027799999999</v>
      </c>
      <c r="N71">
        <f t="shared" si="9"/>
        <v>-6.9080555999999973</v>
      </c>
      <c r="O71" t="str">
        <f t="shared" si="10"/>
        <v>NM01o_2006</v>
      </c>
      <c r="P71" t="str">
        <f t="shared" si="11"/>
        <v>01</v>
      </c>
      <c r="Q71">
        <f t="shared" si="12"/>
        <v>2006</v>
      </c>
      <c r="R71" t="str">
        <f t="shared" si="13"/>
        <v>o</v>
      </c>
    </row>
    <row r="72" spans="1:18" x14ac:dyDescent="0.3">
      <c r="A72" t="s">
        <v>2178</v>
      </c>
      <c r="B72">
        <v>1</v>
      </c>
      <c r="C72" t="s">
        <v>297</v>
      </c>
      <c r="D72">
        <v>500</v>
      </c>
      <c r="E72" t="s">
        <v>420</v>
      </c>
      <c r="F72" s="2">
        <v>38992</v>
      </c>
      <c r="G72">
        <v>40</v>
      </c>
      <c r="H72">
        <v>50</v>
      </c>
      <c r="I72" t="str">
        <f>IFERROR(VLOOKUP($C72,Sheet2!$A$2:$C$397,2,FALSE),"C")</f>
        <v>C</v>
      </c>
      <c r="J72">
        <f>IFERROR(VLOOKUP($C72,Sheet2!$A$2:$C$397,3,FALSE),0)</f>
        <v>-0.88022842999999995</v>
      </c>
      <c r="K72">
        <f>VLOOKUP($I72,Sheet2!$F$4:$G$16,2,FALSE)</f>
        <v>2</v>
      </c>
      <c r="L72">
        <f t="shared" si="7"/>
        <v>39.559885784999999</v>
      </c>
      <c r="M72">
        <f t="shared" si="8"/>
        <v>50.440114215000001</v>
      </c>
      <c r="N72">
        <f t="shared" si="9"/>
        <v>-10.880228430000003</v>
      </c>
      <c r="O72" t="str">
        <f t="shared" si="10"/>
        <v>NM01o_2006</v>
      </c>
      <c r="P72" t="str">
        <f t="shared" si="11"/>
        <v>01</v>
      </c>
      <c r="Q72">
        <f t="shared" si="12"/>
        <v>2006</v>
      </c>
      <c r="R72" t="str">
        <f t="shared" si="13"/>
        <v>o</v>
      </c>
    </row>
    <row r="73" spans="1:18" x14ac:dyDescent="0.3">
      <c r="A73" t="s">
        <v>2178</v>
      </c>
      <c r="B73">
        <v>1</v>
      </c>
      <c r="C73" t="s">
        <v>2181</v>
      </c>
      <c r="D73">
        <v>400</v>
      </c>
      <c r="E73" t="s">
        <v>420</v>
      </c>
      <c r="F73" s="2">
        <v>38988</v>
      </c>
      <c r="G73">
        <v>44</v>
      </c>
      <c r="H73">
        <v>44</v>
      </c>
      <c r="I73" t="str">
        <f>IFERROR(VLOOKUP($C73,Sheet2!$A$2:$C$397,2,FALSE),"C")</f>
        <v>C</v>
      </c>
      <c r="J73">
        <f>IFERROR(VLOOKUP($C73,Sheet2!$A$2:$C$397,3,FALSE),0)</f>
        <v>0</v>
      </c>
      <c r="K73">
        <f>VLOOKUP($I73,Sheet2!$F$4:$G$16,2,FALSE)</f>
        <v>2</v>
      </c>
      <c r="L73">
        <f t="shared" si="7"/>
        <v>44</v>
      </c>
      <c r="M73">
        <f t="shared" si="8"/>
        <v>44</v>
      </c>
      <c r="N73">
        <f t="shared" si="9"/>
        <v>0</v>
      </c>
      <c r="O73" t="str">
        <f t="shared" si="10"/>
        <v>NM01o_2006</v>
      </c>
      <c r="P73" t="str">
        <f t="shared" si="11"/>
        <v>01</v>
      </c>
      <c r="Q73">
        <f t="shared" si="12"/>
        <v>2006</v>
      </c>
      <c r="R73" t="str">
        <f t="shared" si="13"/>
        <v>o</v>
      </c>
    </row>
    <row r="74" spans="1:18" x14ac:dyDescent="0.3">
      <c r="A74" t="s">
        <v>2178</v>
      </c>
      <c r="B74">
        <v>1</v>
      </c>
      <c r="C74" t="s">
        <v>358</v>
      </c>
      <c r="D74">
        <v>503</v>
      </c>
      <c r="E74" t="s">
        <v>420</v>
      </c>
      <c r="F74" s="2">
        <v>38980</v>
      </c>
      <c r="G74">
        <v>51</v>
      </c>
      <c r="H74">
        <v>46</v>
      </c>
      <c r="I74" t="str">
        <f>IFERROR(VLOOKUP($C74,Sheet2!$A$2:$C$397,2,FALSE),"C")</f>
        <v>A</v>
      </c>
      <c r="J74">
        <f>IFERROR(VLOOKUP($C74,Sheet2!$A$2:$C$397,3,FALSE),0)</f>
        <v>0.2</v>
      </c>
      <c r="K74">
        <f>VLOOKUP($I74,Sheet2!$F$4:$G$16,2,FALSE)</f>
        <v>4</v>
      </c>
      <c r="L74">
        <f t="shared" si="7"/>
        <v>51.1</v>
      </c>
      <c r="M74">
        <f t="shared" si="8"/>
        <v>45.9</v>
      </c>
      <c r="N74">
        <f t="shared" si="9"/>
        <v>5.2000000000000028</v>
      </c>
      <c r="O74" t="str">
        <f t="shared" si="10"/>
        <v>NM01o_2006</v>
      </c>
      <c r="P74" t="str">
        <f t="shared" si="11"/>
        <v>01</v>
      </c>
      <c r="Q74">
        <f t="shared" si="12"/>
        <v>2006</v>
      </c>
      <c r="R74" t="str">
        <f t="shared" si="13"/>
        <v>o</v>
      </c>
    </row>
    <row r="75" spans="1:18" x14ac:dyDescent="0.3">
      <c r="A75" t="s">
        <v>2178</v>
      </c>
      <c r="B75">
        <v>1</v>
      </c>
      <c r="C75" t="s">
        <v>2181</v>
      </c>
      <c r="D75">
        <v>410</v>
      </c>
      <c r="E75" t="s">
        <v>420</v>
      </c>
      <c r="F75" s="2">
        <v>38960</v>
      </c>
      <c r="G75">
        <v>45</v>
      </c>
      <c r="H75">
        <v>42</v>
      </c>
      <c r="I75" t="str">
        <f>IFERROR(VLOOKUP($C75,Sheet2!$A$2:$C$397,2,FALSE),"C")</f>
        <v>C</v>
      </c>
      <c r="J75">
        <f>IFERROR(VLOOKUP($C75,Sheet2!$A$2:$C$397,3,FALSE),0)</f>
        <v>0</v>
      </c>
      <c r="K75">
        <f>VLOOKUP($I75,Sheet2!$F$4:$G$16,2,FALSE)</f>
        <v>2</v>
      </c>
      <c r="L75">
        <f t="shared" si="7"/>
        <v>45</v>
      </c>
      <c r="M75">
        <f t="shared" si="8"/>
        <v>42</v>
      </c>
      <c r="N75">
        <f t="shared" si="9"/>
        <v>3</v>
      </c>
      <c r="O75" t="str">
        <f t="shared" si="10"/>
        <v>NM01o_2006</v>
      </c>
      <c r="P75" t="str">
        <f t="shared" si="11"/>
        <v>01</v>
      </c>
      <c r="Q75">
        <f t="shared" si="12"/>
        <v>2006</v>
      </c>
      <c r="R75" t="str">
        <f t="shared" si="13"/>
        <v>o</v>
      </c>
    </row>
    <row r="76" spans="1:18" x14ac:dyDescent="0.3">
      <c r="A76" t="s">
        <v>2178</v>
      </c>
      <c r="B76">
        <v>1</v>
      </c>
      <c r="C76" t="s">
        <v>405</v>
      </c>
      <c r="D76">
        <v>1010</v>
      </c>
      <c r="E76" t="s">
        <v>420</v>
      </c>
      <c r="F76" s="2">
        <v>38958</v>
      </c>
      <c r="G76">
        <v>48</v>
      </c>
      <c r="H76">
        <v>45</v>
      </c>
      <c r="I76" t="str">
        <f>IFERROR(VLOOKUP($C76,Sheet2!$A$2:$C$397,2,FALSE),"C")</f>
        <v>B+</v>
      </c>
      <c r="J76">
        <f>IFERROR(VLOOKUP($C76,Sheet2!$A$2:$C$397,3,FALSE),0)</f>
        <v>1.0919444</v>
      </c>
      <c r="K76">
        <f>VLOOKUP($I76,Sheet2!$F$4:$G$16,2,FALSE)</f>
        <v>3.3</v>
      </c>
      <c r="L76">
        <f t="shared" si="7"/>
        <v>48.545972200000001</v>
      </c>
      <c r="M76">
        <f t="shared" si="8"/>
        <v>44.454027799999999</v>
      </c>
      <c r="N76">
        <f t="shared" si="9"/>
        <v>4.0919444000000027</v>
      </c>
      <c r="O76" t="str">
        <f t="shared" si="10"/>
        <v>NM01o_2006</v>
      </c>
      <c r="P76" t="str">
        <f t="shared" si="11"/>
        <v>01</v>
      </c>
      <c r="Q76">
        <f t="shared" si="12"/>
        <v>2006</v>
      </c>
      <c r="R76" t="str">
        <f t="shared" si="13"/>
        <v>o</v>
      </c>
    </row>
    <row r="77" spans="1:18" x14ac:dyDescent="0.3">
      <c r="A77" t="s">
        <v>2189</v>
      </c>
      <c r="B77">
        <v>1</v>
      </c>
      <c r="C77" t="s">
        <v>405</v>
      </c>
      <c r="D77">
        <v>999</v>
      </c>
      <c r="E77" t="s">
        <v>420</v>
      </c>
      <c r="F77" s="2">
        <v>39016</v>
      </c>
      <c r="G77">
        <v>46</v>
      </c>
      <c r="H77">
        <v>48</v>
      </c>
      <c r="I77" t="str">
        <f>IFERROR(VLOOKUP($C77,Sheet2!$A$2:$C$397,2,FALSE),"C")</f>
        <v>B+</v>
      </c>
      <c r="J77">
        <f>IFERROR(VLOOKUP($C77,Sheet2!$A$2:$C$397,3,FALSE),0)</f>
        <v>1.0919444</v>
      </c>
      <c r="K77">
        <f>VLOOKUP($I77,Sheet2!$F$4:$G$16,2,FALSE)</f>
        <v>3.3</v>
      </c>
      <c r="L77">
        <f t="shared" si="7"/>
        <v>46.545972200000001</v>
      </c>
      <c r="M77">
        <f t="shared" si="8"/>
        <v>47.454027799999999</v>
      </c>
      <c r="N77">
        <f t="shared" si="9"/>
        <v>-0.9080555999999973</v>
      </c>
      <c r="O77" t="str">
        <f t="shared" si="10"/>
        <v>OH01o_2006</v>
      </c>
      <c r="P77" t="str">
        <f t="shared" si="11"/>
        <v>01</v>
      </c>
      <c r="Q77">
        <f t="shared" si="12"/>
        <v>2006</v>
      </c>
      <c r="R77" t="str">
        <f t="shared" si="13"/>
        <v>o</v>
      </c>
    </row>
    <row r="78" spans="1:18" x14ac:dyDescent="0.3">
      <c r="A78" t="s">
        <v>2168</v>
      </c>
      <c r="B78">
        <v>4</v>
      </c>
      <c r="C78" t="s">
        <v>297</v>
      </c>
      <c r="D78">
        <v>500</v>
      </c>
      <c r="E78" t="s">
        <v>420</v>
      </c>
      <c r="F78" s="2">
        <v>39019</v>
      </c>
      <c r="G78">
        <v>44</v>
      </c>
      <c r="H78">
        <v>51</v>
      </c>
      <c r="I78" t="str">
        <f>IFERROR(VLOOKUP($C78,Sheet2!$A$2:$C$397,2,FALSE),"C")</f>
        <v>C</v>
      </c>
      <c r="J78">
        <f>IFERROR(VLOOKUP($C78,Sheet2!$A$2:$C$397,3,FALSE),0)</f>
        <v>-0.88022842999999995</v>
      </c>
      <c r="K78">
        <f>VLOOKUP($I78,Sheet2!$F$4:$G$16,2,FALSE)</f>
        <v>2</v>
      </c>
      <c r="L78">
        <f t="shared" si="7"/>
        <v>43.559885784999999</v>
      </c>
      <c r="M78">
        <f t="shared" si="8"/>
        <v>51.440114215000001</v>
      </c>
      <c r="N78">
        <f t="shared" si="9"/>
        <v>-7.8802284300000025</v>
      </c>
      <c r="O78" t="str">
        <f t="shared" si="10"/>
        <v>CT04o_2006</v>
      </c>
      <c r="P78" t="str">
        <f t="shared" si="11"/>
        <v>04</v>
      </c>
      <c r="Q78">
        <f t="shared" si="12"/>
        <v>2006</v>
      </c>
      <c r="R78" t="str">
        <f t="shared" si="13"/>
        <v>o</v>
      </c>
    </row>
    <row r="79" spans="1:18" x14ac:dyDescent="0.3">
      <c r="A79" t="s">
        <v>2168</v>
      </c>
      <c r="B79">
        <v>4</v>
      </c>
      <c r="C79" t="s">
        <v>405</v>
      </c>
      <c r="D79">
        <v>976</v>
      </c>
      <c r="E79" t="s">
        <v>420</v>
      </c>
      <c r="F79" s="2">
        <v>39016</v>
      </c>
      <c r="G79">
        <v>52</v>
      </c>
      <c r="H79">
        <v>43</v>
      </c>
      <c r="I79" t="str">
        <f>IFERROR(VLOOKUP($C79,Sheet2!$A$2:$C$397,2,FALSE),"C")</f>
        <v>B+</v>
      </c>
      <c r="J79">
        <f>IFERROR(VLOOKUP($C79,Sheet2!$A$2:$C$397,3,FALSE),0)</f>
        <v>1.0919444</v>
      </c>
      <c r="K79">
        <f>VLOOKUP($I79,Sheet2!$F$4:$G$16,2,FALSE)</f>
        <v>3.3</v>
      </c>
      <c r="L79">
        <f t="shared" si="7"/>
        <v>52.545972200000001</v>
      </c>
      <c r="M79">
        <f t="shared" si="8"/>
        <v>42.454027799999999</v>
      </c>
      <c r="N79">
        <f t="shared" si="9"/>
        <v>10.091944400000003</v>
      </c>
      <c r="O79" t="str">
        <f t="shared" si="10"/>
        <v>CT04o_2006</v>
      </c>
      <c r="P79" t="str">
        <f t="shared" si="11"/>
        <v>04</v>
      </c>
      <c r="Q79">
        <f t="shared" si="12"/>
        <v>2006</v>
      </c>
      <c r="R79" t="str">
        <f t="shared" si="13"/>
        <v>o</v>
      </c>
    </row>
    <row r="80" spans="1:18" x14ac:dyDescent="0.3">
      <c r="A80" t="s">
        <v>2168</v>
      </c>
      <c r="B80">
        <v>4</v>
      </c>
      <c r="C80" t="s">
        <v>372</v>
      </c>
      <c r="D80">
        <v>805</v>
      </c>
      <c r="E80" t="s">
        <v>420</v>
      </c>
      <c r="F80" s="2">
        <v>39012</v>
      </c>
      <c r="G80">
        <v>43</v>
      </c>
      <c r="H80">
        <v>43</v>
      </c>
      <c r="I80" t="str">
        <f>IFERROR(VLOOKUP($C80,Sheet2!$A$2:$C$397,2,FALSE),"C")</f>
        <v>A-</v>
      </c>
      <c r="J80">
        <f>IFERROR(VLOOKUP($C80,Sheet2!$A$2:$C$397,3,FALSE),0)</f>
        <v>-0.36378378</v>
      </c>
      <c r="K80">
        <f>VLOOKUP($I80,Sheet2!$F$4:$G$16,2,FALSE)</f>
        <v>3.7</v>
      </c>
      <c r="L80">
        <f t="shared" si="7"/>
        <v>42.818108109999997</v>
      </c>
      <c r="M80">
        <f t="shared" si="8"/>
        <v>43.181891890000003</v>
      </c>
      <c r="N80">
        <f t="shared" si="9"/>
        <v>-0.36378378000000566</v>
      </c>
      <c r="O80" t="str">
        <f t="shared" si="10"/>
        <v>CT04o_2006</v>
      </c>
      <c r="P80" t="str">
        <f t="shared" si="11"/>
        <v>04</v>
      </c>
      <c r="Q80">
        <f t="shared" si="12"/>
        <v>2006</v>
      </c>
      <c r="R80" t="str">
        <f t="shared" si="13"/>
        <v>o</v>
      </c>
    </row>
    <row r="81" spans="1:18" x14ac:dyDescent="0.3">
      <c r="A81" t="s">
        <v>2168</v>
      </c>
      <c r="B81">
        <v>4</v>
      </c>
      <c r="C81" t="s">
        <v>297</v>
      </c>
      <c r="D81">
        <v>500</v>
      </c>
      <c r="E81" t="s">
        <v>420</v>
      </c>
      <c r="F81" s="2">
        <v>38992</v>
      </c>
      <c r="G81">
        <v>41</v>
      </c>
      <c r="H81">
        <v>46</v>
      </c>
      <c r="I81" t="str">
        <f>IFERROR(VLOOKUP($C81,Sheet2!$A$2:$C$397,2,FALSE),"C")</f>
        <v>C</v>
      </c>
      <c r="J81">
        <f>IFERROR(VLOOKUP($C81,Sheet2!$A$2:$C$397,3,FALSE),0)</f>
        <v>-0.88022842999999995</v>
      </c>
      <c r="K81">
        <f>VLOOKUP($I81,Sheet2!$F$4:$G$16,2,FALSE)</f>
        <v>2</v>
      </c>
      <c r="L81">
        <f t="shared" si="7"/>
        <v>40.559885784999999</v>
      </c>
      <c r="M81">
        <f t="shared" si="8"/>
        <v>46.440114215000001</v>
      </c>
      <c r="N81">
        <f t="shared" si="9"/>
        <v>-5.8802284300000025</v>
      </c>
      <c r="O81" t="str">
        <f t="shared" si="10"/>
        <v>CT04o_2006</v>
      </c>
      <c r="P81" t="str">
        <f t="shared" si="11"/>
        <v>04</v>
      </c>
      <c r="Q81">
        <f t="shared" si="12"/>
        <v>2006</v>
      </c>
      <c r="R81" t="str">
        <f t="shared" si="13"/>
        <v>o</v>
      </c>
    </row>
    <row r="82" spans="1:18" x14ac:dyDescent="0.3">
      <c r="A82" t="s">
        <v>2168</v>
      </c>
      <c r="B82">
        <v>4</v>
      </c>
      <c r="C82" t="s">
        <v>372</v>
      </c>
      <c r="D82">
        <v>753</v>
      </c>
      <c r="E82" t="s">
        <v>420</v>
      </c>
      <c r="F82" s="2">
        <v>38991</v>
      </c>
      <c r="G82">
        <v>46</v>
      </c>
      <c r="H82">
        <v>41</v>
      </c>
      <c r="I82" t="str">
        <f>IFERROR(VLOOKUP($C82,Sheet2!$A$2:$C$397,2,FALSE),"C")</f>
        <v>A-</v>
      </c>
      <c r="J82">
        <f>IFERROR(VLOOKUP($C82,Sheet2!$A$2:$C$397,3,FALSE),0)</f>
        <v>-0.36378378</v>
      </c>
      <c r="K82">
        <f>VLOOKUP($I82,Sheet2!$F$4:$G$16,2,FALSE)</f>
        <v>3.7</v>
      </c>
      <c r="L82">
        <f t="shared" si="7"/>
        <v>45.818108109999997</v>
      </c>
      <c r="M82">
        <f t="shared" si="8"/>
        <v>41.181891890000003</v>
      </c>
      <c r="N82">
        <f t="shared" si="9"/>
        <v>4.6362162199999943</v>
      </c>
      <c r="O82" t="str">
        <f t="shared" si="10"/>
        <v>CT04o_2006</v>
      </c>
      <c r="P82" t="str">
        <f t="shared" si="11"/>
        <v>04</v>
      </c>
      <c r="Q82">
        <f t="shared" si="12"/>
        <v>2006</v>
      </c>
      <c r="R82" t="str">
        <f t="shared" si="13"/>
        <v>o</v>
      </c>
    </row>
    <row r="83" spans="1:18" x14ac:dyDescent="0.3">
      <c r="A83" t="s">
        <v>2168</v>
      </c>
      <c r="B83">
        <v>4</v>
      </c>
      <c r="C83" t="s">
        <v>405</v>
      </c>
      <c r="D83">
        <v>1011</v>
      </c>
      <c r="E83" t="s">
        <v>431</v>
      </c>
      <c r="F83" s="2">
        <v>38958</v>
      </c>
      <c r="G83">
        <v>49</v>
      </c>
      <c r="H83">
        <v>42</v>
      </c>
      <c r="I83" t="str">
        <f>IFERROR(VLOOKUP($C83,Sheet2!$A$2:$C$397,2,FALSE),"C")</f>
        <v>B+</v>
      </c>
      <c r="J83">
        <f>IFERROR(VLOOKUP($C83,Sheet2!$A$2:$C$397,3,FALSE),0)</f>
        <v>1.0919444</v>
      </c>
      <c r="K83">
        <f>VLOOKUP($I83,Sheet2!$F$4:$G$16,2,FALSE)</f>
        <v>3.3</v>
      </c>
      <c r="L83">
        <f t="shared" si="7"/>
        <v>49.545972200000001</v>
      </c>
      <c r="M83">
        <f t="shared" si="8"/>
        <v>41.454027799999999</v>
      </c>
      <c r="N83">
        <f t="shared" si="9"/>
        <v>8.0919444000000027</v>
      </c>
      <c r="O83" t="str">
        <f t="shared" si="10"/>
        <v>CT04o_2006</v>
      </c>
      <c r="P83" t="str">
        <f t="shared" si="11"/>
        <v>04</v>
      </c>
      <c r="Q83">
        <f t="shared" si="12"/>
        <v>2006</v>
      </c>
      <c r="R83" t="str">
        <f t="shared" si="13"/>
        <v>o</v>
      </c>
    </row>
    <row r="84" spans="1:18" x14ac:dyDescent="0.3">
      <c r="A84" t="s">
        <v>2182</v>
      </c>
      <c r="B84">
        <v>9</v>
      </c>
      <c r="C84" t="s">
        <v>358</v>
      </c>
      <c r="D84">
        <v>538</v>
      </c>
      <c r="E84" t="s">
        <v>420</v>
      </c>
      <c r="F84" s="2">
        <v>39023</v>
      </c>
      <c r="G84">
        <v>46</v>
      </c>
      <c r="H84">
        <v>44</v>
      </c>
      <c r="I84" t="str">
        <f>IFERROR(VLOOKUP($C84,Sheet2!$A$2:$C$397,2,FALSE),"C")</f>
        <v>A</v>
      </c>
      <c r="J84">
        <f>IFERROR(VLOOKUP($C84,Sheet2!$A$2:$C$397,3,FALSE),0)</f>
        <v>0.2</v>
      </c>
      <c r="K84">
        <f>VLOOKUP($I84,Sheet2!$F$4:$G$16,2,FALSE)</f>
        <v>4</v>
      </c>
      <c r="L84">
        <f t="shared" si="7"/>
        <v>46.1</v>
      </c>
      <c r="M84">
        <f t="shared" si="8"/>
        <v>43.9</v>
      </c>
      <c r="N84">
        <f t="shared" si="9"/>
        <v>2.2000000000000028</v>
      </c>
      <c r="O84" t="str">
        <f t="shared" si="10"/>
        <v>IN09o_2006</v>
      </c>
      <c r="P84" t="str">
        <f t="shared" si="11"/>
        <v>09</v>
      </c>
      <c r="Q84">
        <f t="shared" si="12"/>
        <v>2006</v>
      </c>
      <c r="R84" t="str">
        <f t="shared" si="13"/>
        <v>o</v>
      </c>
    </row>
    <row r="85" spans="1:18" x14ac:dyDescent="0.3">
      <c r="A85" t="s">
        <v>2182</v>
      </c>
      <c r="B85">
        <v>9</v>
      </c>
      <c r="C85" t="s">
        <v>297</v>
      </c>
      <c r="D85">
        <v>500</v>
      </c>
      <c r="E85" t="s">
        <v>420</v>
      </c>
      <c r="F85" s="2">
        <v>39019</v>
      </c>
      <c r="G85">
        <v>46</v>
      </c>
      <c r="H85">
        <v>48</v>
      </c>
      <c r="I85" t="str">
        <f>IFERROR(VLOOKUP($C85,Sheet2!$A$2:$C$397,2,FALSE),"C")</f>
        <v>C</v>
      </c>
      <c r="J85">
        <f>IFERROR(VLOOKUP($C85,Sheet2!$A$2:$C$397,3,FALSE),0)</f>
        <v>-0.88022842999999995</v>
      </c>
      <c r="K85">
        <f>VLOOKUP($I85,Sheet2!$F$4:$G$16,2,FALSE)</f>
        <v>2</v>
      </c>
      <c r="L85">
        <f t="shared" si="7"/>
        <v>45.559885784999999</v>
      </c>
      <c r="M85">
        <f t="shared" si="8"/>
        <v>48.440114215000001</v>
      </c>
      <c r="N85">
        <f t="shared" si="9"/>
        <v>-2.8802284300000025</v>
      </c>
      <c r="O85" t="str">
        <f t="shared" si="10"/>
        <v>IN09o_2006</v>
      </c>
      <c r="P85" t="str">
        <f t="shared" si="11"/>
        <v>09</v>
      </c>
      <c r="Q85">
        <f t="shared" si="12"/>
        <v>2006</v>
      </c>
      <c r="R85" t="str">
        <f t="shared" si="13"/>
        <v>o</v>
      </c>
    </row>
    <row r="86" spans="1:18" x14ac:dyDescent="0.3">
      <c r="A86" t="s">
        <v>2182</v>
      </c>
      <c r="B86">
        <v>9</v>
      </c>
      <c r="C86" t="s">
        <v>405</v>
      </c>
      <c r="D86">
        <v>1023</v>
      </c>
      <c r="E86" t="s">
        <v>420</v>
      </c>
      <c r="F86" s="2">
        <v>39016</v>
      </c>
      <c r="G86">
        <v>43</v>
      </c>
      <c r="H86">
        <v>51</v>
      </c>
      <c r="I86" t="str">
        <f>IFERROR(VLOOKUP($C86,Sheet2!$A$2:$C$397,2,FALSE),"C")</f>
        <v>B+</v>
      </c>
      <c r="J86">
        <f>IFERROR(VLOOKUP($C86,Sheet2!$A$2:$C$397,3,FALSE),0)</f>
        <v>1.0919444</v>
      </c>
      <c r="K86">
        <f>VLOOKUP($I86,Sheet2!$F$4:$G$16,2,FALSE)</f>
        <v>3.3</v>
      </c>
      <c r="L86">
        <f t="shared" si="7"/>
        <v>43.545972200000001</v>
      </c>
      <c r="M86">
        <f t="shared" si="8"/>
        <v>50.454027799999999</v>
      </c>
      <c r="N86">
        <f t="shared" si="9"/>
        <v>-6.9080555999999973</v>
      </c>
      <c r="O86" t="str">
        <f t="shared" si="10"/>
        <v>IN09o_2006</v>
      </c>
      <c r="P86" t="str">
        <f t="shared" si="11"/>
        <v>09</v>
      </c>
      <c r="Q86">
        <f t="shared" si="12"/>
        <v>2006</v>
      </c>
      <c r="R86" t="str">
        <f t="shared" si="13"/>
        <v>o</v>
      </c>
    </row>
    <row r="87" spans="1:18" x14ac:dyDescent="0.3">
      <c r="A87" t="s">
        <v>2182</v>
      </c>
      <c r="B87">
        <v>9</v>
      </c>
      <c r="C87" t="s">
        <v>358</v>
      </c>
      <c r="D87">
        <v>519</v>
      </c>
      <c r="E87" t="s">
        <v>420</v>
      </c>
      <c r="F87" s="2">
        <v>39012</v>
      </c>
      <c r="G87">
        <v>43</v>
      </c>
      <c r="H87">
        <v>47</v>
      </c>
      <c r="I87" t="str">
        <f>IFERROR(VLOOKUP($C87,Sheet2!$A$2:$C$397,2,FALSE),"C")</f>
        <v>A</v>
      </c>
      <c r="J87">
        <f>IFERROR(VLOOKUP($C87,Sheet2!$A$2:$C$397,3,FALSE),0)</f>
        <v>0.2</v>
      </c>
      <c r="K87">
        <f>VLOOKUP($I87,Sheet2!$F$4:$G$16,2,FALSE)</f>
        <v>4</v>
      </c>
      <c r="L87">
        <f t="shared" si="7"/>
        <v>43.1</v>
      </c>
      <c r="M87">
        <f t="shared" si="8"/>
        <v>46.9</v>
      </c>
      <c r="N87">
        <f t="shared" si="9"/>
        <v>-3.7999999999999972</v>
      </c>
      <c r="O87" t="str">
        <f t="shared" si="10"/>
        <v>IN09o_2006</v>
      </c>
      <c r="P87" t="str">
        <f t="shared" si="11"/>
        <v>09</v>
      </c>
      <c r="Q87">
        <f t="shared" si="12"/>
        <v>2006</v>
      </c>
      <c r="R87" t="str">
        <f t="shared" si="13"/>
        <v>o</v>
      </c>
    </row>
    <row r="88" spans="1:18" x14ac:dyDescent="0.3">
      <c r="A88" t="s">
        <v>2182</v>
      </c>
      <c r="B88">
        <v>9</v>
      </c>
      <c r="C88" t="s">
        <v>297</v>
      </c>
      <c r="D88">
        <v>500</v>
      </c>
      <c r="E88" t="s">
        <v>420</v>
      </c>
      <c r="F88" s="2">
        <v>38992</v>
      </c>
      <c r="G88">
        <v>38</v>
      </c>
      <c r="H88">
        <v>46</v>
      </c>
      <c r="I88" t="str">
        <f>IFERROR(VLOOKUP($C88,Sheet2!$A$2:$C$397,2,FALSE),"C")</f>
        <v>C</v>
      </c>
      <c r="J88">
        <f>IFERROR(VLOOKUP($C88,Sheet2!$A$2:$C$397,3,FALSE),0)</f>
        <v>-0.88022842999999995</v>
      </c>
      <c r="K88">
        <f>VLOOKUP($I88,Sheet2!$F$4:$G$16,2,FALSE)</f>
        <v>2</v>
      </c>
      <c r="L88">
        <f t="shared" si="7"/>
        <v>37.559885784999999</v>
      </c>
      <c r="M88">
        <f t="shared" si="8"/>
        <v>46.440114215000001</v>
      </c>
      <c r="N88">
        <f t="shared" si="9"/>
        <v>-8.8802284300000025</v>
      </c>
      <c r="O88" t="str">
        <f t="shared" si="10"/>
        <v>IN09o_2006</v>
      </c>
      <c r="P88" t="str">
        <f t="shared" si="11"/>
        <v>09</v>
      </c>
      <c r="Q88">
        <f t="shared" si="12"/>
        <v>2006</v>
      </c>
      <c r="R88" t="str">
        <f t="shared" si="13"/>
        <v>o</v>
      </c>
    </row>
    <row r="89" spans="1:18" x14ac:dyDescent="0.3">
      <c r="A89" t="s">
        <v>2182</v>
      </c>
      <c r="B89">
        <v>9</v>
      </c>
      <c r="C89" t="s">
        <v>405</v>
      </c>
      <c r="D89">
        <v>1017</v>
      </c>
      <c r="E89" t="s">
        <v>431</v>
      </c>
      <c r="F89" s="2">
        <v>38970</v>
      </c>
      <c r="G89">
        <v>42</v>
      </c>
      <c r="H89">
        <v>53</v>
      </c>
      <c r="I89" t="str">
        <f>IFERROR(VLOOKUP($C89,Sheet2!$A$2:$C$397,2,FALSE),"C")</f>
        <v>B+</v>
      </c>
      <c r="J89">
        <f>IFERROR(VLOOKUP($C89,Sheet2!$A$2:$C$397,3,FALSE),0)</f>
        <v>1.0919444</v>
      </c>
      <c r="K89">
        <f>VLOOKUP($I89,Sheet2!$F$4:$G$16,2,FALSE)</f>
        <v>3.3</v>
      </c>
      <c r="L89">
        <f t="shared" si="7"/>
        <v>42.545972200000001</v>
      </c>
      <c r="M89">
        <f t="shared" si="8"/>
        <v>52.454027799999999</v>
      </c>
      <c r="N89">
        <f t="shared" si="9"/>
        <v>-9.9080555999999973</v>
      </c>
      <c r="O89" t="str">
        <f t="shared" si="10"/>
        <v>IN09o_2006</v>
      </c>
      <c r="P89" t="str">
        <f t="shared" si="11"/>
        <v>09</v>
      </c>
      <c r="Q89">
        <f t="shared" si="12"/>
        <v>2006</v>
      </c>
      <c r="R89" t="str">
        <f t="shared" si="13"/>
        <v>o</v>
      </c>
    </row>
    <row r="90" spans="1:18" x14ac:dyDescent="0.3">
      <c r="A90" t="s">
        <v>2132</v>
      </c>
      <c r="B90">
        <v>6</v>
      </c>
      <c r="C90" t="s">
        <v>297</v>
      </c>
      <c r="D90">
        <v>500</v>
      </c>
      <c r="E90" t="s">
        <v>420</v>
      </c>
      <c r="F90" s="2">
        <v>39019</v>
      </c>
      <c r="G90">
        <v>40</v>
      </c>
      <c r="H90">
        <v>54</v>
      </c>
      <c r="I90" t="str">
        <f>IFERROR(VLOOKUP($C90,Sheet2!$A$2:$C$397,2,FALSE),"C")</f>
        <v>C</v>
      </c>
      <c r="J90">
        <f>IFERROR(VLOOKUP($C90,Sheet2!$A$2:$C$397,3,FALSE),0)</f>
        <v>-0.88022842999999995</v>
      </c>
      <c r="K90">
        <f>VLOOKUP($I90,Sheet2!$F$4:$G$16,2,FALSE)</f>
        <v>2</v>
      </c>
      <c r="L90">
        <f t="shared" si="7"/>
        <v>39.559885784999999</v>
      </c>
      <c r="M90">
        <f t="shared" si="8"/>
        <v>54.440114215000001</v>
      </c>
      <c r="N90">
        <f t="shared" si="9"/>
        <v>-14.880228430000003</v>
      </c>
      <c r="O90" t="str">
        <f t="shared" si="10"/>
        <v>IL06o_2006</v>
      </c>
      <c r="P90" t="str">
        <f t="shared" si="11"/>
        <v>06</v>
      </c>
      <c r="Q90">
        <f t="shared" si="12"/>
        <v>2006</v>
      </c>
      <c r="R90" t="str">
        <f t="shared" si="13"/>
        <v>o</v>
      </c>
    </row>
    <row r="91" spans="1:18" x14ac:dyDescent="0.3">
      <c r="A91" t="s">
        <v>2132</v>
      </c>
      <c r="B91">
        <v>6</v>
      </c>
      <c r="C91" t="s">
        <v>405</v>
      </c>
      <c r="D91">
        <v>990</v>
      </c>
      <c r="E91" t="s">
        <v>420</v>
      </c>
      <c r="F91" s="2">
        <v>39016</v>
      </c>
      <c r="G91">
        <v>47</v>
      </c>
      <c r="H91">
        <v>48</v>
      </c>
      <c r="I91" t="str">
        <f>IFERROR(VLOOKUP($C91,Sheet2!$A$2:$C$397,2,FALSE),"C")</f>
        <v>B+</v>
      </c>
      <c r="J91">
        <f>IFERROR(VLOOKUP($C91,Sheet2!$A$2:$C$397,3,FALSE),0)</f>
        <v>1.0919444</v>
      </c>
      <c r="K91">
        <f>VLOOKUP($I91,Sheet2!$F$4:$G$16,2,FALSE)</f>
        <v>3.3</v>
      </c>
      <c r="L91">
        <f t="shared" si="7"/>
        <v>47.545972200000001</v>
      </c>
      <c r="M91">
        <f t="shared" si="8"/>
        <v>47.454027799999999</v>
      </c>
      <c r="N91">
        <f t="shared" si="9"/>
        <v>9.1944400000002702E-2</v>
      </c>
      <c r="O91" t="str">
        <f t="shared" si="10"/>
        <v>IL06o_2006</v>
      </c>
      <c r="P91" t="str">
        <f t="shared" si="11"/>
        <v>06</v>
      </c>
      <c r="Q91">
        <f t="shared" si="12"/>
        <v>2006</v>
      </c>
      <c r="R91" t="str">
        <f t="shared" si="13"/>
        <v>o</v>
      </c>
    </row>
    <row r="92" spans="1:18" x14ac:dyDescent="0.3">
      <c r="A92" t="s">
        <v>2132</v>
      </c>
      <c r="B92">
        <v>6</v>
      </c>
      <c r="C92" t="s">
        <v>405</v>
      </c>
      <c r="D92">
        <v>997</v>
      </c>
      <c r="E92" t="s">
        <v>420</v>
      </c>
      <c r="F92" s="2">
        <v>39000</v>
      </c>
      <c r="G92">
        <v>47</v>
      </c>
      <c r="H92">
        <v>47</v>
      </c>
      <c r="I92" t="str">
        <f>IFERROR(VLOOKUP($C92,Sheet2!$A$2:$C$397,2,FALSE),"C")</f>
        <v>B+</v>
      </c>
      <c r="J92">
        <f>IFERROR(VLOOKUP($C92,Sheet2!$A$2:$C$397,3,FALSE),0)</f>
        <v>1.0919444</v>
      </c>
      <c r="K92">
        <f>VLOOKUP($I92,Sheet2!$F$4:$G$16,2,FALSE)</f>
        <v>3.3</v>
      </c>
      <c r="L92">
        <f t="shared" si="7"/>
        <v>47.545972200000001</v>
      </c>
      <c r="M92">
        <f t="shared" si="8"/>
        <v>46.454027799999999</v>
      </c>
      <c r="N92">
        <f t="shared" si="9"/>
        <v>1.0919444000000027</v>
      </c>
      <c r="O92" t="str">
        <f t="shared" si="10"/>
        <v>IL06o_2006</v>
      </c>
      <c r="P92" t="str">
        <f t="shared" si="11"/>
        <v>06</v>
      </c>
      <c r="Q92">
        <f t="shared" si="12"/>
        <v>2006</v>
      </c>
      <c r="R92" t="str">
        <f t="shared" si="13"/>
        <v>o</v>
      </c>
    </row>
    <row r="93" spans="1:18" x14ac:dyDescent="0.3">
      <c r="A93" t="s">
        <v>2132</v>
      </c>
      <c r="B93">
        <v>6</v>
      </c>
      <c r="C93" t="s">
        <v>297</v>
      </c>
      <c r="D93">
        <v>500</v>
      </c>
      <c r="E93" t="s">
        <v>420</v>
      </c>
      <c r="F93" s="2">
        <v>38992</v>
      </c>
      <c r="G93">
        <v>38</v>
      </c>
      <c r="H93">
        <v>45</v>
      </c>
      <c r="I93" t="str">
        <f>IFERROR(VLOOKUP($C93,Sheet2!$A$2:$C$397,2,FALSE),"C")</f>
        <v>C</v>
      </c>
      <c r="J93">
        <f>IFERROR(VLOOKUP($C93,Sheet2!$A$2:$C$397,3,FALSE),0)</f>
        <v>-0.88022842999999995</v>
      </c>
      <c r="K93">
        <f>VLOOKUP($I93,Sheet2!$F$4:$G$16,2,FALSE)</f>
        <v>2</v>
      </c>
      <c r="L93">
        <f t="shared" si="7"/>
        <v>37.559885784999999</v>
      </c>
      <c r="M93">
        <f t="shared" si="8"/>
        <v>45.440114215000001</v>
      </c>
      <c r="N93">
        <f t="shared" si="9"/>
        <v>-7.8802284300000025</v>
      </c>
      <c r="O93" t="str">
        <f t="shared" si="10"/>
        <v>IL06o_2006</v>
      </c>
      <c r="P93" t="str">
        <f t="shared" si="11"/>
        <v>06</v>
      </c>
      <c r="Q93">
        <f t="shared" si="12"/>
        <v>2006</v>
      </c>
      <c r="R93" t="str">
        <f t="shared" si="13"/>
        <v>o</v>
      </c>
    </row>
    <row r="94" spans="1:18" x14ac:dyDescent="0.3">
      <c r="A94" t="s">
        <v>2132</v>
      </c>
      <c r="B94">
        <v>6</v>
      </c>
      <c r="C94" t="s">
        <v>405</v>
      </c>
      <c r="D94">
        <v>1069</v>
      </c>
      <c r="E94" t="s">
        <v>431</v>
      </c>
      <c r="F94" s="2">
        <v>38958</v>
      </c>
      <c r="G94">
        <v>46</v>
      </c>
      <c r="H94">
        <v>47</v>
      </c>
      <c r="I94" t="str">
        <f>IFERROR(VLOOKUP($C94,Sheet2!$A$2:$C$397,2,FALSE),"C")</f>
        <v>B+</v>
      </c>
      <c r="J94">
        <f>IFERROR(VLOOKUP($C94,Sheet2!$A$2:$C$397,3,FALSE),0)</f>
        <v>1.0919444</v>
      </c>
      <c r="K94">
        <f>VLOOKUP($I94,Sheet2!$F$4:$G$16,2,FALSE)</f>
        <v>3.3</v>
      </c>
      <c r="L94">
        <f t="shared" si="7"/>
        <v>46.545972200000001</v>
      </c>
      <c r="M94">
        <f t="shared" si="8"/>
        <v>46.454027799999999</v>
      </c>
      <c r="N94">
        <f t="shared" si="9"/>
        <v>9.1944400000002702E-2</v>
      </c>
      <c r="O94" t="str">
        <f t="shared" si="10"/>
        <v>IL06o_2006</v>
      </c>
      <c r="P94" t="str">
        <f t="shared" si="11"/>
        <v>06</v>
      </c>
      <c r="Q94">
        <f t="shared" si="12"/>
        <v>2006</v>
      </c>
      <c r="R94" t="str">
        <f t="shared" si="13"/>
        <v>o</v>
      </c>
    </row>
    <row r="95" spans="1:18" x14ac:dyDescent="0.3">
      <c r="A95" t="s">
        <v>2169</v>
      </c>
      <c r="B95">
        <v>6</v>
      </c>
      <c r="C95" t="s">
        <v>297</v>
      </c>
      <c r="D95">
        <v>500</v>
      </c>
      <c r="E95" t="s">
        <v>420</v>
      </c>
      <c r="F95" s="2">
        <v>39019</v>
      </c>
      <c r="G95">
        <v>44</v>
      </c>
      <c r="H95">
        <v>49</v>
      </c>
      <c r="I95" t="str">
        <f>IFERROR(VLOOKUP($C95,Sheet2!$A$2:$C$397,2,FALSE),"C")</f>
        <v>C</v>
      </c>
      <c r="J95">
        <f>IFERROR(VLOOKUP($C95,Sheet2!$A$2:$C$397,3,FALSE),0)</f>
        <v>-0.88022842999999995</v>
      </c>
      <c r="K95">
        <f>VLOOKUP($I95,Sheet2!$F$4:$G$16,2,FALSE)</f>
        <v>2</v>
      </c>
      <c r="L95">
        <f t="shared" si="7"/>
        <v>43.559885784999999</v>
      </c>
      <c r="M95">
        <f t="shared" si="8"/>
        <v>49.440114215000001</v>
      </c>
      <c r="N95">
        <f t="shared" si="9"/>
        <v>-5.8802284300000025</v>
      </c>
      <c r="O95" t="str">
        <f t="shared" si="10"/>
        <v>PA06o_2006</v>
      </c>
      <c r="P95" t="str">
        <f t="shared" si="11"/>
        <v>06</v>
      </c>
      <c r="Q95">
        <f t="shared" si="12"/>
        <v>2006</v>
      </c>
      <c r="R95" t="str">
        <f t="shared" si="13"/>
        <v>o</v>
      </c>
    </row>
    <row r="96" spans="1:18" x14ac:dyDescent="0.3">
      <c r="A96" t="s">
        <v>2169</v>
      </c>
      <c r="B96">
        <v>6</v>
      </c>
      <c r="C96" t="s">
        <v>405</v>
      </c>
      <c r="D96">
        <v>1006</v>
      </c>
      <c r="E96" t="s">
        <v>420</v>
      </c>
      <c r="F96" s="2">
        <v>39016</v>
      </c>
      <c r="G96">
        <v>46</v>
      </c>
      <c r="H96">
        <v>51</v>
      </c>
      <c r="I96" t="str">
        <f>IFERROR(VLOOKUP($C96,Sheet2!$A$2:$C$397,2,FALSE),"C")</f>
        <v>B+</v>
      </c>
      <c r="J96">
        <f>IFERROR(VLOOKUP($C96,Sheet2!$A$2:$C$397,3,FALSE),0)</f>
        <v>1.0919444</v>
      </c>
      <c r="K96">
        <f>VLOOKUP($I96,Sheet2!$F$4:$G$16,2,FALSE)</f>
        <v>3.3</v>
      </c>
      <c r="L96">
        <f t="shared" si="7"/>
        <v>46.545972200000001</v>
      </c>
      <c r="M96">
        <f t="shared" si="8"/>
        <v>50.454027799999999</v>
      </c>
      <c r="N96">
        <f t="shared" si="9"/>
        <v>-3.9080555999999973</v>
      </c>
      <c r="O96" t="str">
        <f t="shared" si="10"/>
        <v>PA06o_2006</v>
      </c>
      <c r="P96" t="str">
        <f t="shared" si="11"/>
        <v>06</v>
      </c>
      <c r="Q96">
        <f t="shared" si="12"/>
        <v>2006</v>
      </c>
      <c r="R96" t="str">
        <f t="shared" si="13"/>
        <v>o</v>
      </c>
    </row>
    <row r="97" spans="1:18" x14ac:dyDescent="0.3">
      <c r="A97" t="s">
        <v>2169</v>
      </c>
      <c r="B97">
        <v>6</v>
      </c>
      <c r="C97" t="s">
        <v>405</v>
      </c>
      <c r="D97">
        <v>1023</v>
      </c>
      <c r="E97" t="s">
        <v>420</v>
      </c>
      <c r="F97" s="2">
        <v>39000</v>
      </c>
      <c r="G97">
        <v>46</v>
      </c>
      <c r="H97">
        <v>52</v>
      </c>
      <c r="I97" t="str">
        <f>IFERROR(VLOOKUP($C97,Sheet2!$A$2:$C$397,2,FALSE),"C")</f>
        <v>B+</v>
      </c>
      <c r="J97">
        <f>IFERROR(VLOOKUP($C97,Sheet2!$A$2:$C$397,3,FALSE),0)</f>
        <v>1.0919444</v>
      </c>
      <c r="K97">
        <f>VLOOKUP($I97,Sheet2!$F$4:$G$16,2,FALSE)</f>
        <v>3.3</v>
      </c>
      <c r="L97">
        <f t="shared" si="7"/>
        <v>46.545972200000001</v>
      </c>
      <c r="M97">
        <f t="shared" si="8"/>
        <v>51.454027799999999</v>
      </c>
      <c r="N97">
        <f t="shared" si="9"/>
        <v>-4.9080555999999973</v>
      </c>
      <c r="O97" t="str">
        <f t="shared" si="10"/>
        <v>PA06o_2006</v>
      </c>
      <c r="P97" t="str">
        <f t="shared" si="11"/>
        <v>06</v>
      </c>
      <c r="Q97">
        <f t="shared" si="12"/>
        <v>2006</v>
      </c>
      <c r="R97" t="str">
        <f t="shared" si="13"/>
        <v>o</v>
      </c>
    </row>
    <row r="98" spans="1:18" x14ac:dyDescent="0.3">
      <c r="A98" t="s">
        <v>2169</v>
      </c>
      <c r="B98">
        <v>6</v>
      </c>
      <c r="C98" t="s">
        <v>2198</v>
      </c>
      <c r="D98">
        <v>349</v>
      </c>
      <c r="E98" t="s">
        <v>420</v>
      </c>
      <c r="F98" s="2">
        <v>38985</v>
      </c>
      <c r="G98">
        <v>44</v>
      </c>
      <c r="H98">
        <v>41</v>
      </c>
      <c r="I98" t="str">
        <f>IFERROR(VLOOKUP($C98,Sheet2!$A$2:$C$397,2,FALSE),"C")</f>
        <v>C</v>
      </c>
      <c r="J98">
        <f>IFERROR(VLOOKUP($C98,Sheet2!$A$2:$C$397,3,FALSE),0)</f>
        <v>0</v>
      </c>
      <c r="K98">
        <f>VLOOKUP($I98,Sheet2!$F$4:$G$16,2,FALSE)</f>
        <v>2</v>
      </c>
      <c r="L98">
        <f t="shared" si="7"/>
        <v>44</v>
      </c>
      <c r="M98">
        <f t="shared" si="8"/>
        <v>41</v>
      </c>
      <c r="N98">
        <f t="shared" si="9"/>
        <v>3</v>
      </c>
      <c r="O98" t="str">
        <f t="shared" si="10"/>
        <v>PA06o_2006</v>
      </c>
      <c r="P98" t="str">
        <f t="shared" si="11"/>
        <v>06</v>
      </c>
      <c r="Q98">
        <f t="shared" si="12"/>
        <v>2006</v>
      </c>
      <c r="R98" t="str">
        <f t="shared" si="13"/>
        <v>o</v>
      </c>
    </row>
    <row r="99" spans="1:18" x14ac:dyDescent="0.3">
      <c r="A99" t="s">
        <v>2169</v>
      </c>
      <c r="B99">
        <v>6</v>
      </c>
      <c r="C99" t="s">
        <v>405</v>
      </c>
      <c r="D99">
        <v>1020</v>
      </c>
      <c r="E99" t="s">
        <v>431</v>
      </c>
      <c r="F99" s="2">
        <v>38958</v>
      </c>
      <c r="G99">
        <v>45</v>
      </c>
      <c r="H99">
        <v>50</v>
      </c>
      <c r="I99" t="str">
        <f>IFERROR(VLOOKUP($C99,Sheet2!$A$2:$C$397,2,FALSE),"C")</f>
        <v>B+</v>
      </c>
      <c r="J99">
        <f>IFERROR(VLOOKUP($C99,Sheet2!$A$2:$C$397,3,FALSE),0)</f>
        <v>1.0919444</v>
      </c>
      <c r="K99">
        <f>VLOOKUP($I99,Sheet2!$F$4:$G$16,2,FALSE)</f>
        <v>3.3</v>
      </c>
      <c r="L99">
        <f t="shared" si="7"/>
        <v>45.545972200000001</v>
      </c>
      <c r="M99">
        <f t="shared" si="8"/>
        <v>49.454027799999999</v>
      </c>
      <c r="N99">
        <f t="shared" si="9"/>
        <v>-3.9080555999999973</v>
      </c>
      <c r="O99" t="str">
        <f t="shared" si="10"/>
        <v>PA06o_2006</v>
      </c>
      <c r="P99" t="str">
        <f t="shared" si="11"/>
        <v>06</v>
      </c>
      <c r="Q99">
        <f t="shared" si="12"/>
        <v>2006</v>
      </c>
      <c r="R99" t="str">
        <f t="shared" si="13"/>
        <v>o</v>
      </c>
    </row>
    <row r="100" spans="1:18" x14ac:dyDescent="0.3">
      <c r="A100" t="s">
        <v>2135</v>
      </c>
      <c r="B100">
        <v>5</v>
      </c>
      <c r="C100" t="s">
        <v>358</v>
      </c>
      <c r="D100">
        <v>643</v>
      </c>
      <c r="E100" t="s">
        <v>420</v>
      </c>
      <c r="F100" s="2">
        <v>39021</v>
      </c>
      <c r="G100">
        <v>46</v>
      </c>
      <c r="H100">
        <v>48</v>
      </c>
      <c r="I100" t="str">
        <f>IFERROR(VLOOKUP($C100,Sheet2!$A$2:$C$397,2,FALSE),"C")</f>
        <v>A</v>
      </c>
      <c r="J100">
        <f>IFERROR(VLOOKUP($C100,Sheet2!$A$2:$C$397,3,FALSE),0)</f>
        <v>0.2</v>
      </c>
      <c r="K100">
        <f>VLOOKUP($I100,Sheet2!$F$4:$G$16,2,FALSE)</f>
        <v>4</v>
      </c>
      <c r="L100">
        <f t="shared" si="7"/>
        <v>46.1</v>
      </c>
      <c r="M100">
        <f t="shared" si="8"/>
        <v>47.9</v>
      </c>
      <c r="N100">
        <f t="shared" si="9"/>
        <v>-1.7999999999999972</v>
      </c>
      <c r="O100" t="str">
        <f t="shared" si="10"/>
        <v>AZ05o_2006</v>
      </c>
      <c r="P100" t="str">
        <f t="shared" si="11"/>
        <v>05</v>
      </c>
      <c r="Q100">
        <f t="shared" si="12"/>
        <v>2006</v>
      </c>
      <c r="R100" t="str">
        <f t="shared" si="13"/>
        <v>o</v>
      </c>
    </row>
    <row r="101" spans="1:18" x14ac:dyDescent="0.3">
      <c r="A101" t="s">
        <v>2135</v>
      </c>
      <c r="B101">
        <v>5</v>
      </c>
      <c r="C101" t="s">
        <v>358</v>
      </c>
      <c r="D101">
        <v>509</v>
      </c>
      <c r="E101" t="s">
        <v>420</v>
      </c>
      <c r="F101" s="2">
        <v>39005</v>
      </c>
      <c r="G101">
        <v>48</v>
      </c>
      <c r="H101">
        <v>45</v>
      </c>
      <c r="I101" t="str">
        <f>IFERROR(VLOOKUP($C101,Sheet2!$A$2:$C$397,2,FALSE),"C")</f>
        <v>A</v>
      </c>
      <c r="J101">
        <f>IFERROR(VLOOKUP($C101,Sheet2!$A$2:$C$397,3,FALSE),0)</f>
        <v>0.2</v>
      </c>
      <c r="K101">
        <f>VLOOKUP($I101,Sheet2!$F$4:$G$16,2,FALSE)</f>
        <v>4</v>
      </c>
      <c r="L101">
        <f t="shared" si="7"/>
        <v>48.1</v>
      </c>
      <c r="M101">
        <f t="shared" si="8"/>
        <v>44.9</v>
      </c>
      <c r="N101">
        <f t="shared" si="9"/>
        <v>3.2000000000000028</v>
      </c>
      <c r="O101" t="str">
        <f t="shared" si="10"/>
        <v>AZ05o_2006</v>
      </c>
      <c r="P101" t="str">
        <f t="shared" si="11"/>
        <v>05</v>
      </c>
      <c r="Q101">
        <f t="shared" si="12"/>
        <v>2006</v>
      </c>
      <c r="R101" t="str">
        <f t="shared" si="13"/>
        <v>o</v>
      </c>
    </row>
    <row r="102" spans="1:18" x14ac:dyDescent="0.3">
      <c r="A102" t="s">
        <v>2135</v>
      </c>
      <c r="B102">
        <v>5</v>
      </c>
      <c r="C102" t="s">
        <v>358</v>
      </c>
      <c r="D102">
        <v>590</v>
      </c>
      <c r="E102" t="s">
        <v>420</v>
      </c>
      <c r="F102" s="2">
        <v>38977</v>
      </c>
      <c r="G102">
        <v>52</v>
      </c>
      <c r="H102">
        <v>40</v>
      </c>
      <c r="I102" t="str">
        <f>IFERROR(VLOOKUP($C102,Sheet2!$A$2:$C$397,2,FALSE),"C")</f>
        <v>A</v>
      </c>
      <c r="J102">
        <f>IFERROR(VLOOKUP($C102,Sheet2!$A$2:$C$397,3,FALSE),0)</f>
        <v>0.2</v>
      </c>
      <c r="K102">
        <f>VLOOKUP($I102,Sheet2!$F$4:$G$16,2,FALSE)</f>
        <v>4</v>
      </c>
      <c r="L102">
        <f t="shared" si="7"/>
        <v>52.1</v>
      </c>
      <c r="M102">
        <f t="shared" si="8"/>
        <v>39.9</v>
      </c>
      <c r="N102">
        <f t="shared" si="9"/>
        <v>12.200000000000003</v>
      </c>
      <c r="O102" t="str">
        <f t="shared" si="10"/>
        <v>AZ05o_2006</v>
      </c>
      <c r="P102" t="str">
        <f t="shared" si="11"/>
        <v>05</v>
      </c>
      <c r="Q102">
        <f t="shared" si="12"/>
        <v>2006</v>
      </c>
      <c r="R102" t="str">
        <f t="shared" si="13"/>
        <v>o</v>
      </c>
    </row>
    <row r="103" spans="1:18" x14ac:dyDescent="0.3">
      <c r="A103" t="s">
        <v>2135</v>
      </c>
      <c r="B103">
        <v>5</v>
      </c>
      <c r="C103" t="s">
        <v>358</v>
      </c>
      <c r="D103">
        <v>600</v>
      </c>
      <c r="E103" t="s">
        <v>431</v>
      </c>
      <c r="F103" s="2">
        <v>38845</v>
      </c>
      <c r="G103">
        <v>50</v>
      </c>
      <c r="H103">
        <v>45</v>
      </c>
      <c r="I103" t="str">
        <f>IFERROR(VLOOKUP($C103,Sheet2!$A$2:$C$397,2,FALSE),"C")</f>
        <v>A</v>
      </c>
      <c r="J103">
        <f>IFERROR(VLOOKUP($C103,Sheet2!$A$2:$C$397,3,FALSE),0)</f>
        <v>0.2</v>
      </c>
      <c r="K103">
        <f>VLOOKUP($I103,Sheet2!$F$4:$G$16,2,FALSE)</f>
        <v>4</v>
      </c>
      <c r="L103">
        <f t="shared" si="7"/>
        <v>50.1</v>
      </c>
      <c r="M103">
        <f t="shared" si="8"/>
        <v>44.9</v>
      </c>
      <c r="N103">
        <f t="shared" si="9"/>
        <v>5.2000000000000028</v>
      </c>
      <c r="O103" t="str">
        <f t="shared" si="10"/>
        <v>AZ05o_2006</v>
      </c>
      <c r="P103" t="str">
        <f t="shared" si="11"/>
        <v>05</v>
      </c>
      <c r="Q103">
        <f t="shared" si="12"/>
        <v>2006</v>
      </c>
      <c r="R103" t="str">
        <f t="shared" si="13"/>
        <v>o</v>
      </c>
    </row>
    <row r="104" spans="1:18" x14ac:dyDescent="0.3">
      <c r="A104" t="s">
        <v>2168</v>
      </c>
      <c r="B104">
        <v>5</v>
      </c>
      <c r="C104" t="s">
        <v>372</v>
      </c>
      <c r="D104">
        <v>762</v>
      </c>
      <c r="E104" t="s">
        <v>420</v>
      </c>
      <c r="F104" s="2">
        <v>39018</v>
      </c>
      <c r="G104">
        <v>42</v>
      </c>
      <c r="H104">
        <v>46</v>
      </c>
      <c r="I104" t="str">
        <f>IFERROR(VLOOKUP($C104,Sheet2!$A$2:$C$397,2,FALSE),"C")</f>
        <v>A-</v>
      </c>
      <c r="J104">
        <f>IFERROR(VLOOKUP($C104,Sheet2!$A$2:$C$397,3,FALSE),0)</f>
        <v>-0.36378378</v>
      </c>
      <c r="K104">
        <f>VLOOKUP($I104,Sheet2!$F$4:$G$16,2,FALSE)</f>
        <v>3.7</v>
      </c>
      <c r="L104">
        <f t="shared" si="7"/>
        <v>41.818108109999997</v>
      </c>
      <c r="M104">
        <f t="shared" si="8"/>
        <v>46.181891890000003</v>
      </c>
      <c r="N104">
        <f t="shared" si="9"/>
        <v>-4.3637837800000057</v>
      </c>
      <c r="O104" t="str">
        <f t="shared" si="10"/>
        <v>CT05o_2006</v>
      </c>
      <c r="P104" t="str">
        <f t="shared" si="11"/>
        <v>05</v>
      </c>
      <c r="Q104">
        <f t="shared" si="12"/>
        <v>2006</v>
      </c>
      <c r="R104" t="str">
        <f t="shared" si="13"/>
        <v>o</v>
      </c>
    </row>
    <row r="105" spans="1:18" x14ac:dyDescent="0.3">
      <c r="A105" t="s">
        <v>2168</v>
      </c>
      <c r="B105">
        <v>5</v>
      </c>
      <c r="C105" t="s">
        <v>405</v>
      </c>
      <c r="D105">
        <v>994</v>
      </c>
      <c r="E105" t="s">
        <v>420</v>
      </c>
      <c r="F105" s="2">
        <v>39016</v>
      </c>
      <c r="G105">
        <v>43</v>
      </c>
      <c r="H105">
        <v>51</v>
      </c>
      <c r="I105" t="str">
        <f>IFERROR(VLOOKUP($C105,Sheet2!$A$2:$C$397,2,FALSE),"C")</f>
        <v>B+</v>
      </c>
      <c r="J105">
        <f>IFERROR(VLOOKUP($C105,Sheet2!$A$2:$C$397,3,FALSE),0)</f>
        <v>1.0919444</v>
      </c>
      <c r="K105">
        <f>VLOOKUP($I105,Sheet2!$F$4:$G$16,2,FALSE)</f>
        <v>3.3</v>
      </c>
      <c r="L105">
        <f t="shared" si="7"/>
        <v>43.545972200000001</v>
      </c>
      <c r="M105">
        <f t="shared" si="8"/>
        <v>50.454027799999999</v>
      </c>
      <c r="N105">
        <f t="shared" si="9"/>
        <v>-6.9080555999999973</v>
      </c>
      <c r="O105" t="str">
        <f t="shared" si="10"/>
        <v>CT05o_2006</v>
      </c>
      <c r="P105" t="str">
        <f t="shared" si="11"/>
        <v>05</v>
      </c>
      <c r="Q105">
        <f t="shared" si="12"/>
        <v>2006</v>
      </c>
      <c r="R105" t="str">
        <f t="shared" si="13"/>
        <v>o</v>
      </c>
    </row>
    <row r="106" spans="1:18" x14ac:dyDescent="0.3">
      <c r="A106" t="s">
        <v>2168</v>
      </c>
      <c r="B106">
        <v>5</v>
      </c>
      <c r="C106" t="s">
        <v>405</v>
      </c>
      <c r="D106">
        <v>996</v>
      </c>
      <c r="E106" t="s">
        <v>420</v>
      </c>
      <c r="F106" s="2">
        <v>39000</v>
      </c>
      <c r="G106">
        <v>52</v>
      </c>
      <c r="H106">
        <v>46</v>
      </c>
      <c r="I106" t="str">
        <f>IFERROR(VLOOKUP($C106,Sheet2!$A$2:$C$397,2,FALSE),"C")</f>
        <v>B+</v>
      </c>
      <c r="J106">
        <f>IFERROR(VLOOKUP($C106,Sheet2!$A$2:$C$397,3,FALSE),0)</f>
        <v>1.0919444</v>
      </c>
      <c r="K106">
        <f>VLOOKUP($I106,Sheet2!$F$4:$G$16,2,FALSE)</f>
        <v>3.3</v>
      </c>
      <c r="L106">
        <f t="shared" si="7"/>
        <v>52.545972200000001</v>
      </c>
      <c r="M106">
        <f t="shared" si="8"/>
        <v>45.454027799999999</v>
      </c>
      <c r="N106">
        <f t="shared" si="9"/>
        <v>7.0919444000000027</v>
      </c>
      <c r="O106" t="str">
        <f t="shared" si="10"/>
        <v>CT05o_2006</v>
      </c>
      <c r="P106" t="str">
        <f t="shared" si="11"/>
        <v>05</v>
      </c>
      <c r="Q106">
        <f t="shared" si="12"/>
        <v>2006</v>
      </c>
      <c r="R106" t="str">
        <f t="shared" si="13"/>
        <v>o</v>
      </c>
    </row>
    <row r="107" spans="1:18" x14ac:dyDescent="0.3">
      <c r="A107" t="s">
        <v>2189</v>
      </c>
      <c r="B107">
        <v>2</v>
      </c>
      <c r="C107" t="s">
        <v>358</v>
      </c>
      <c r="D107">
        <v>618</v>
      </c>
      <c r="E107" t="s">
        <v>420</v>
      </c>
      <c r="F107" s="2">
        <v>39021</v>
      </c>
      <c r="G107">
        <v>45</v>
      </c>
      <c r="H107">
        <v>48</v>
      </c>
      <c r="I107" t="str">
        <f>IFERROR(VLOOKUP($C107,Sheet2!$A$2:$C$397,2,FALSE),"C")</f>
        <v>A</v>
      </c>
      <c r="J107">
        <f>IFERROR(VLOOKUP($C107,Sheet2!$A$2:$C$397,3,FALSE),0)</f>
        <v>0.2</v>
      </c>
      <c r="K107">
        <f>VLOOKUP($I107,Sheet2!$F$4:$G$16,2,FALSE)</f>
        <v>4</v>
      </c>
      <c r="L107">
        <f t="shared" si="7"/>
        <v>45.1</v>
      </c>
      <c r="M107">
        <f t="shared" si="8"/>
        <v>47.9</v>
      </c>
      <c r="N107">
        <f t="shared" si="9"/>
        <v>-2.7999999999999972</v>
      </c>
      <c r="O107" t="str">
        <f t="shared" si="10"/>
        <v>OH02o_2006</v>
      </c>
      <c r="P107" t="str">
        <f t="shared" si="11"/>
        <v>02</v>
      </c>
      <c r="Q107">
        <f t="shared" si="12"/>
        <v>2006</v>
      </c>
      <c r="R107" t="str">
        <f t="shared" si="13"/>
        <v>o</v>
      </c>
    </row>
    <row r="108" spans="1:18" x14ac:dyDescent="0.3">
      <c r="A108" t="s">
        <v>2189</v>
      </c>
      <c r="B108">
        <v>2</v>
      </c>
      <c r="C108" t="s">
        <v>405</v>
      </c>
      <c r="D108">
        <v>972</v>
      </c>
      <c r="E108" t="s">
        <v>420</v>
      </c>
      <c r="F108" s="2">
        <v>39016</v>
      </c>
      <c r="G108">
        <v>51</v>
      </c>
      <c r="H108">
        <v>46</v>
      </c>
      <c r="I108" t="str">
        <f>IFERROR(VLOOKUP($C108,Sheet2!$A$2:$C$397,2,FALSE),"C")</f>
        <v>B+</v>
      </c>
      <c r="J108">
        <f>IFERROR(VLOOKUP($C108,Sheet2!$A$2:$C$397,3,FALSE),0)</f>
        <v>1.0919444</v>
      </c>
      <c r="K108">
        <f>VLOOKUP($I108,Sheet2!$F$4:$G$16,2,FALSE)</f>
        <v>3.3</v>
      </c>
      <c r="L108">
        <f t="shared" si="7"/>
        <v>51.545972200000001</v>
      </c>
      <c r="M108">
        <f t="shared" si="8"/>
        <v>45.454027799999999</v>
      </c>
      <c r="N108">
        <f t="shared" si="9"/>
        <v>6.0919444000000027</v>
      </c>
      <c r="O108" t="str">
        <f t="shared" si="10"/>
        <v>OH02o_2006</v>
      </c>
      <c r="P108" t="str">
        <f t="shared" si="11"/>
        <v>02</v>
      </c>
      <c r="Q108">
        <f t="shared" si="12"/>
        <v>2006</v>
      </c>
      <c r="R108" t="str">
        <f t="shared" si="13"/>
        <v>o</v>
      </c>
    </row>
    <row r="109" spans="1:18" x14ac:dyDescent="0.3">
      <c r="A109" t="s">
        <v>2189</v>
      </c>
      <c r="B109">
        <v>2</v>
      </c>
      <c r="C109" t="s">
        <v>358</v>
      </c>
      <c r="D109">
        <v>555</v>
      </c>
      <c r="E109" t="s">
        <v>420</v>
      </c>
      <c r="F109" s="2">
        <v>39006</v>
      </c>
      <c r="G109">
        <v>48</v>
      </c>
      <c r="H109">
        <v>40</v>
      </c>
      <c r="I109" t="str">
        <f>IFERROR(VLOOKUP($C109,Sheet2!$A$2:$C$397,2,FALSE),"C")</f>
        <v>A</v>
      </c>
      <c r="J109">
        <f>IFERROR(VLOOKUP($C109,Sheet2!$A$2:$C$397,3,FALSE),0)</f>
        <v>0.2</v>
      </c>
      <c r="K109">
        <f>VLOOKUP($I109,Sheet2!$F$4:$G$16,2,FALSE)</f>
        <v>4</v>
      </c>
      <c r="L109">
        <f t="shared" si="7"/>
        <v>48.1</v>
      </c>
      <c r="M109">
        <f t="shared" si="8"/>
        <v>39.9</v>
      </c>
      <c r="N109">
        <f t="shared" si="9"/>
        <v>8.2000000000000028</v>
      </c>
      <c r="O109" t="str">
        <f t="shared" si="10"/>
        <v>OH02o_2006</v>
      </c>
      <c r="P109" t="str">
        <f t="shared" si="11"/>
        <v>02</v>
      </c>
      <c r="Q109">
        <f t="shared" si="12"/>
        <v>2006</v>
      </c>
      <c r="R109" t="str">
        <f t="shared" si="13"/>
        <v>o</v>
      </c>
    </row>
    <row r="110" spans="1:18" x14ac:dyDescent="0.3">
      <c r="A110" t="s">
        <v>2189</v>
      </c>
      <c r="B110">
        <v>2</v>
      </c>
      <c r="C110" t="s">
        <v>405</v>
      </c>
      <c r="D110">
        <v>1003</v>
      </c>
      <c r="E110" t="s">
        <v>420</v>
      </c>
      <c r="F110" s="2">
        <v>39000</v>
      </c>
      <c r="G110">
        <v>45</v>
      </c>
      <c r="H110">
        <v>48</v>
      </c>
      <c r="I110" t="str">
        <f>IFERROR(VLOOKUP($C110,Sheet2!$A$2:$C$397,2,FALSE),"C")</f>
        <v>B+</v>
      </c>
      <c r="J110">
        <f>IFERROR(VLOOKUP($C110,Sheet2!$A$2:$C$397,3,FALSE),0)</f>
        <v>1.0919444</v>
      </c>
      <c r="K110">
        <f>VLOOKUP($I110,Sheet2!$F$4:$G$16,2,FALSE)</f>
        <v>3.3</v>
      </c>
      <c r="L110">
        <f t="shared" si="7"/>
        <v>45.545972200000001</v>
      </c>
      <c r="M110">
        <f t="shared" si="8"/>
        <v>47.454027799999999</v>
      </c>
      <c r="N110">
        <f t="shared" si="9"/>
        <v>-1.9080555999999973</v>
      </c>
      <c r="O110" t="str">
        <f t="shared" si="10"/>
        <v>OH02o_2006</v>
      </c>
      <c r="P110" t="str">
        <f t="shared" si="11"/>
        <v>02</v>
      </c>
      <c r="Q110">
        <f t="shared" si="12"/>
        <v>2006</v>
      </c>
      <c r="R110" t="str">
        <f t="shared" si="13"/>
        <v>o</v>
      </c>
    </row>
    <row r="111" spans="1:18" x14ac:dyDescent="0.3">
      <c r="A111" t="s">
        <v>2189</v>
      </c>
      <c r="B111">
        <v>2</v>
      </c>
      <c r="C111" t="s">
        <v>358</v>
      </c>
      <c r="D111">
        <v>497</v>
      </c>
      <c r="E111" t="s">
        <v>420</v>
      </c>
      <c r="F111" s="2">
        <v>38979</v>
      </c>
      <c r="G111">
        <v>45</v>
      </c>
      <c r="H111">
        <v>42</v>
      </c>
      <c r="I111" t="str">
        <f>IFERROR(VLOOKUP($C111,Sheet2!$A$2:$C$397,2,FALSE),"C")</f>
        <v>A</v>
      </c>
      <c r="J111">
        <f>IFERROR(VLOOKUP($C111,Sheet2!$A$2:$C$397,3,FALSE),0)</f>
        <v>0.2</v>
      </c>
      <c r="K111">
        <f>VLOOKUP($I111,Sheet2!$F$4:$G$16,2,FALSE)</f>
        <v>4</v>
      </c>
      <c r="L111">
        <f t="shared" si="7"/>
        <v>45.1</v>
      </c>
      <c r="M111">
        <f t="shared" si="8"/>
        <v>41.9</v>
      </c>
      <c r="N111">
        <f t="shared" si="9"/>
        <v>3.2000000000000028</v>
      </c>
      <c r="O111" t="str">
        <f t="shared" si="10"/>
        <v>OH02o_2006</v>
      </c>
      <c r="P111" t="str">
        <f t="shared" si="11"/>
        <v>02</v>
      </c>
      <c r="Q111">
        <f t="shared" si="12"/>
        <v>2006</v>
      </c>
      <c r="R111" t="str">
        <f t="shared" si="13"/>
        <v>o</v>
      </c>
    </row>
    <row r="112" spans="1:18" x14ac:dyDescent="0.3">
      <c r="A112" t="s">
        <v>2174</v>
      </c>
      <c r="B112">
        <v>3</v>
      </c>
      <c r="C112" t="s">
        <v>358</v>
      </c>
      <c r="D112">
        <v>485</v>
      </c>
      <c r="E112" t="s">
        <v>420</v>
      </c>
      <c r="F112" s="2">
        <v>39026</v>
      </c>
      <c r="G112">
        <v>45</v>
      </c>
      <c r="H112">
        <v>50</v>
      </c>
      <c r="I112" t="str">
        <f>IFERROR(VLOOKUP($C112,Sheet2!$A$2:$C$397,2,FALSE),"C")</f>
        <v>A</v>
      </c>
      <c r="J112">
        <f>IFERROR(VLOOKUP($C112,Sheet2!$A$2:$C$397,3,FALSE),0)</f>
        <v>0.2</v>
      </c>
      <c r="K112">
        <f>VLOOKUP($I112,Sheet2!$F$4:$G$16,2,FALSE)</f>
        <v>4</v>
      </c>
      <c r="L112">
        <f t="shared" si="7"/>
        <v>45.1</v>
      </c>
      <c r="M112">
        <f t="shared" si="8"/>
        <v>49.9</v>
      </c>
      <c r="N112">
        <f t="shared" si="9"/>
        <v>-4.7999999999999972</v>
      </c>
      <c r="O112" t="str">
        <f t="shared" si="10"/>
        <v>KY03o_2006</v>
      </c>
      <c r="P112" t="str">
        <f t="shared" si="11"/>
        <v>03</v>
      </c>
      <c r="Q112">
        <f t="shared" si="12"/>
        <v>2006</v>
      </c>
      <c r="R112" t="str">
        <f t="shared" si="13"/>
        <v>o</v>
      </c>
    </row>
    <row r="113" spans="1:18" x14ac:dyDescent="0.3">
      <c r="A113" t="s">
        <v>2174</v>
      </c>
      <c r="B113">
        <v>3</v>
      </c>
      <c r="C113" t="s">
        <v>358</v>
      </c>
      <c r="D113">
        <v>600</v>
      </c>
      <c r="E113" t="s">
        <v>420</v>
      </c>
      <c r="F113" s="2">
        <v>39022</v>
      </c>
      <c r="G113">
        <v>44</v>
      </c>
      <c r="H113">
        <v>52</v>
      </c>
      <c r="I113" t="str">
        <f>IFERROR(VLOOKUP($C113,Sheet2!$A$2:$C$397,2,FALSE),"C")</f>
        <v>A</v>
      </c>
      <c r="J113">
        <f>IFERROR(VLOOKUP($C113,Sheet2!$A$2:$C$397,3,FALSE),0)</f>
        <v>0.2</v>
      </c>
      <c r="K113">
        <f>VLOOKUP($I113,Sheet2!$F$4:$G$16,2,FALSE)</f>
        <v>4</v>
      </c>
      <c r="L113">
        <f t="shared" si="7"/>
        <v>44.1</v>
      </c>
      <c r="M113">
        <f t="shared" si="8"/>
        <v>51.9</v>
      </c>
      <c r="N113">
        <f t="shared" si="9"/>
        <v>-7.7999999999999972</v>
      </c>
      <c r="O113" t="str">
        <f t="shared" si="10"/>
        <v>KY03o_2006</v>
      </c>
      <c r="P113" t="str">
        <f t="shared" si="11"/>
        <v>03</v>
      </c>
      <c r="Q113">
        <f t="shared" si="12"/>
        <v>2006</v>
      </c>
      <c r="R113" t="str">
        <f t="shared" si="13"/>
        <v>o</v>
      </c>
    </row>
    <row r="114" spans="1:18" x14ac:dyDescent="0.3">
      <c r="A114" t="s">
        <v>2174</v>
      </c>
      <c r="B114">
        <v>3</v>
      </c>
      <c r="C114" t="s">
        <v>405</v>
      </c>
      <c r="D114">
        <v>1010</v>
      </c>
      <c r="E114" t="s">
        <v>420</v>
      </c>
      <c r="F114" s="2">
        <v>39016</v>
      </c>
      <c r="G114">
        <v>46</v>
      </c>
      <c r="H114">
        <v>52</v>
      </c>
      <c r="I114" t="str">
        <f>IFERROR(VLOOKUP($C114,Sheet2!$A$2:$C$397,2,FALSE),"C")</f>
        <v>B+</v>
      </c>
      <c r="J114">
        <f>IFERROR(VLOOKUP($C114,Sheet2!$A$2:$C$397,3,FALSE),0)</f>
        <v>1.0919444</v>
      </c>
      <c r="K114">
        <f>VLOOKUP($I114,Sheet2!$F$4:$G$16,2,FALSE)</f>
        <v>3.3</v>
      </c>
      <c r="L114">
        <f t="shared" si="7"/>
        <v>46.545972200000001</v>
      </c>
      <c r="M114">
        <f t="shared" si="8"/>
        <v>51.454027799999999</v>
      </c>
      <c r="N114">
        <f t="shared" si="9"/>
        <v>-4.9080555999999973</v>
      </c>
      <c r="O114" t="str">
        <f t="shared" si="10"/>
        <v>KY03o_2006</v>
      </c>
      <c r="P114" t="str">
        <f t="shared" si="11"/>
        <v>03</v>
      </c>
      <c r="Q114">
        <f t="shared" si="12"/>
        <v>2006</v>
      </c>
      <c r="R114" t="str">
        <f t="shared" si="13"/>
        <v>o</v>
      </c>
    </row>
    <row r="115" spans="1:18" x14ac:dyDescent="0.3">
      <c r="A115" t="s">
        <v>2174</v>
      </c>
      <c r="B115">
        <v>3</v>
      </c>
      <c r="C115" t="s">
        <v>55</v>
      </c>
      <c r="D115">
        <v>669</v>
      </c>
      <c r="E115" t="s">
        <v>420</v>
      </c>
      <c r="F115" s="2">
        <v>39015</v>
      </c>
      <c r="G115">
        <v>48</v>
      </c>
      <c r="H115">
        <v>42</v>
      </c>
      <c r="I115" t="str">
        <f>IFERROR(VLOOKUP($C115,Sheet2!$A$2:$C$397,2,FALSE),"C")</f>
        <v>B</v>
      </c>
      <c r="J115">
        <f>IFERROR(VLOOKUP($C115,Sheet2!$A$2:$C$397,3,FALSE),0)</f>
        <v>-0.3155</v>
      </c>
      <c r="K115">
        <f>VLOOKUP($I115,Sheet2!$F$4:$G$16,2,FALSE)</f>
        <v>3</v>
      </c>
      <c r="L115">
        <f t="shared" si="7"/>
        <v>47.84225</v>
      </c>
      <c r="M115">
        <f t="shared" si="8"/>
        <v>42.15775</v>
      </c>
      <c r="N115">
        <f t="shared" si="9"/>
        <v>5.6844999999999999</v>
      </c>
      <c r="O115" t="str">
        <f t="shared" si="10"/>
        <v>KY03o_2006</v>
      </c>
      <c r="P115" t="str">
        <f t="shared" si="11"/>
        <v>03</v>
      </c>
      <c r="Q115">
        <f t="shared" si="12"/>
        <v>2006</v>
      </c>
      <c r="R115" t="str">
        <f t="shared" si="13"/>
        <v>o</v>
      </c>
    </row>
    <row r="116" spans="1:18" x14ac:dyDescent="0.3">
      <c r="A116" t="s">
        <v>2174</v>
      </c>
      <c r="B116">
        <v>3</v>
      </c>
      <c r="C116" t="s">
        <v>358</v>
      </c>
      <c r="D116">
        <v>536</v>
      </c>
      <c r="E116" t="s">
        <v>420</v>
      </c>
      <c r="F116" s="2">
        <v>39008</v>
      </c>
      <c r="G116">
        <v>47</v>
      </c>
      <c r="H116">
        <v>48</v>
      </c>
      <c r="I116" t="str">
        <f>IFERROR(VLOOKUP($C116,Sheet2!$A$2:$C$397,2,FALSE),"C")</f>
        <v>A</v>
      </c>
      <c r="J116">
        <f>IFERROR(VLOOKUP($C116,Sheet2!$A$2:$C$397,3,FALSE),0)</f>
        <v>0.2</v>
      </c>
      <c r="K116">
        <f>VLOOKUP($I116,Sheet2!$F$4:$G$16,2,FALSE)</f>
        <v>4</v>
      </c>
      <c r="L116">
        <f t="shared" si="7"/>
        <v>47.1</v>
      </c>
      <c r="M116">
        <f t="shared" si="8"/>
        <v>47.9</v>
      </c>
      <c r="N116">
        <f t="shared" si="9"/>
        <v>-0.79999999999999716</v>
      </c>
      <c r="O116" t="str">
        <f t="shared" si="10"/>
        <v>KY03o_2006</v>
      </c>
      <c r="P116" t="str">
        <f t="shared" si="11"/>
        <v>03</v>
      </c>
      <c r="Q116">
        <f t="shared" si="12"/>
        <v>2006</v>
      </c>
      <c r="R116" t="str">
        <f t="shared" si="13"/>
        <v>o</v>
      </c>
    </row>
    <row r="117" spans="1:18" x14ac:dyDescent="0.3">
      <c r="A117" t="s">
        <v>2174</v>
      </c>
      <c r="B117">
        <v>3</v>
      </c>
      <c r="C117" t="s">
        <v>405</v>
      </c>
      <c r="D117">
        <v>996</v>
      </c>
      <c r="E117" t="s">
        <v>420</v>
      </c>
      <c r="F117" s="2">
        <v>39000</v>
      </c>
      <c r="G117">
        <v>48</v>
      </c>
      <c r="H117">
        <v>48</v>
      </c>
      <c r="I117" t="str">
        <f>IFERROR(VLOOKUP($C117,Sheet2!$A$2:$C$397,2,FALSE),"C")</f>
        <v>B+</v>
      </c>
      <c r="J117">
        <f>IFERROR(VLOOKUP($C117,Sheet2!$A$2:$C$397,3,FALSE),0)</f>
        <v>1.0919444</v>
      </c>
      <c r="K117">
        <f>VLOOKUP($I117,Sheet2!$F$4:$G$16,2,FALSE)</f>
        <v>3.3</v>
      </c>
      <c r="L117">
        <f t="shared" si="7"/>
        <v>48.545972200000001</v>
      </c>
      <c r="M117">
        <f t="shared" si="8"/>
        <v>47.454027799999999</v>
      </c>
      <c r="N117">
        <f t="shared" si="9"/>
        <v>1.0919444000000027</v>
      </c>
      <c r="O117" t="str">
        <f t="shared" si="10"/>
        <v>KY03o_2006</v>
      </c>
      <c r="P117" t="str">
        <f t="shared" si="11"/>
        <v>03</v>
      </c>
      <c r="Q117">
        <f t="shared" si="12"/>
        <v>2006</v>
      </c>
      <c r="R117" t="str">
        <f t="shared" si="13"/>
        <v>o</v>
      </c>
    </row>
    <row r="118" spans="1:18" x14ac:dyDescent="0.3">
      <c r="A118" t="s">
        <v>2174</v>
      </c>
      <c r="B118">
        <v>3</v>
      </c>
      <c r="C118" t="s">
        <v>358</v>
      </c>
      <c r="D118">
        <v>529</v>
      </c>
      <c r="E118" t="s">
        <v>420</v>
      </c>
      <c r="F118" s="2">
        <v>38988</v>
      </c>
      <c r="G118">
        <v>50</v>
      </c>
      <c r="H118">
        <v>44</v>
      </c>
      <c r="I118" t="str">
        <f>IFERROR(VLOOKUP($C118,Sheet2!$A$2:$C$397,2,FALSE),"C")</f>
        <v>A</v>
      </c>
      <c r="J118">
        <f>IFERROR(VLOOKUP($C118,Sheet2!$A$2:$C$397,3,FALSE),0)</f>
        <v>0.2</v>
      </c>
      <c r="K118">
        <f>VLOOKUP($I118,Sheet2!$F$4:$G$16,2,FALSE)</f>
        <v>4</v>
      </c>
      <c r="L118">
        <f t="shared" si="7"/>
        <v>50.1</v>
      </c>
      <c r="M118">
        <f t="shared" si="8"/>
        <v>43.9</v>
      </c>
      <c r="N118">
        <f t="shared" si="9"/>
        <v>6.2000000000000028</v>
      </c>
      <c r="O118" t="str">
        <f t="shared" si="10"/>
        <v>KY03o_2006</v>
      </c>
      <c r="P118" t="str">
        <f t="shared" si="11"/>
        <v>03</v>
      </c>
      <c r="Q118">
        <f t="shared" si="12"/>
        <v>2006</v>
      </c>
      <c r="R118" t="str">
        <f t="shared" si="13"/>
        <v>o</v>
      </c>
    </row>
    <row r="119" spans="1:18" x14ac:dyDescent="0.3">
      <c r="A119" t="s">
        <v>2131</v>
      </c>
      <c r="B119">
        <v>12</v>
      </c>
      <c r="C119" t="s">
        <v>217</v>
      </c>
      <c r="D119">
        <v>310</v>
      </c>
      <c r="E119" t="s">
        <v>420</v>
      </c>
      <c r="F119" s="2">
        <v>39016</v>
      </c>
      <c r="G119">
        <v>39</v>
      </c>
      <c r="H119">
        <v>42</v>
      </c>
      <c r="I119" t="str">
        <f>IFERROR(VLOOKUP($C119,Sheet2!$A$2:$C$397,2,FALSE),"C")</f>
        <v>C+</v>
      </c>
      <c r="J119">
        <f>IFERROR(VLOOKUP($C119,Sheet2!$A$2:$C$397,3,FALSE),0)</f>
        <v>1.0591429000000001</v>
      </c>
      <c r="K119">
        <f>VLOOKUP($I119,Sheet2!$F$4:$G$16,2,FALSE)</f>
        <v>2.2999999999999998</v>
      </c>
      <c r="L119">
        <f t="shared" si="7"/>
        <v>39.529571449999999</v>
      </c>
      <c r="M119">
        <f t="shared" si="8"/>
        <v>41.470428550000001</v>
      </c>
      <c r="N119">
        <f t="shared" si="9"/>
        <v>-1.9408571000000023</v>
      </c>
      <c r="O119" t="str">
        <f t="shared" si="10"/>
        <v>GA12o_2006</v>
      </c>
      <c r="P119" t="str">
        <f t="shared" si="11"/>
        <v>12</v>
      </c>
      <c r="Q119">
        <f t="shared" si="12"/>
        <v>2006</v>
      </c>
      <c r="R119" t="str">
        <f t="shared" si="13"/>
        <v>o</v>
      </c>
    </row>
    <row r="120" spans="1:18" x14ac:dyDescent="0.3">
      <c r="A120" t="s">
        <v>2186</v>
      </c>
      <c r="B120">
        <v>4</v>
      </c>
      <c r="C120" t="s">
        <v>358</v>
      </c>
      <c r="D120">
        <v>571</v>
      </c>
      <c r="E120" t="s">
        <v>420</v>
      </c>
      <c r="F120" s="2">
        <v>39023</v>
      </c>
      <c r="G120">
        <v>44</v>
      </c>
      <c r="H120">
        <v>43</v>
      </c>
      <c r="I120" t="str">
        <f>IFERROR(VLOOKUP($C120,Sheet2!$A$2:$C$397,2,FALSE),"C")</f>
        <v>A</v>
      </c>
      <c r="J120">
        <f>IFERROR(VLOOKUP($C120,Sheet2!$A$2:$C$397,3,FALSE),0)</f>
        <v>0.2</v>
      </c>
      <c r="K120">
        <f>VLOOKUP($I120,Sheet2!$F$4:$G$16,2,FALSE)</f>
        <v>4</v>
      </c>
      <c r="L120">
        <f t="shared" si="7"/>
        <v>44.1</v>
      </c>
      <c r="M120">
        <f t="shared" si="8"/>
        <v>42.9</v>
      </c>
      <c r="N120">
        <f t="shared" si="9"/>
        <v>1.2000000000000028</v>
      </c>
      <c r="O120" t="str">
        <f t="shared" si="10"/>
        <v>CO04o_2006</v>
      </c>
      <c r="P120" t="str">
        <f t="shared" si="11"/>
        <v>04</v>
      </c>
      <c r="Q120">
        <f t="shared" si="12"/>
        <v>2006</v>
      </c>
      <c r="R120" t="str">
        <f t="shared" si="13"/>
        <v>o</v>
      </c>
    </row>
    <row r="121" spans="1:18" x14ac:dyDescent="0.3">
      <c r="A121" t="s">
        <v>2186</v>
      </c>
      <c r="B121">
        <v>4</v>
      </c>
      <c r="C121" t="s">
        <v>405</v>
      </c>
      <c r="D121">
        <v>991</v>
      </c>
      <c r="E121" t="s">
        <v>420</v>
      </c>
      <c r="F121" s="2">
        <v>39016</v>
      </c>
      <c r="G121">
        <v>45</v>
      </c>
      <c r="H121">
        <v>48</v>
      </c>
      <c r="I121" t="str">
        <f>IFERROR(VLOOKUP($C121,Sheet2!$A$2:$C$397,2,FALSE),"C")</f>
        <v>B+</v>
      </c>
      <c r="J121">
        <f>IFERROR(VLOOKUP($C121,Sheet2!$A$2:$C$397,3,FALSE),0)</f>
        <v>1.0919444</v>
      </c>
      <c r="K121">
        <f>VLOOKUP($I121,Sheet2!$F$4:$G$16,2,FALSE)</f>
        <v>3.3</v>
      </c>
      <c r="L121">
        <f t="shared" si="7"/>
        <v>45.545972200000001</v>
      </c>
      <c r="M121">
        <f t="shared" si="8"/>
        <v>47.454027799999999</v>
      </c>
      <c r="N121">
        <f t="shared" si="9"/>
        <v>-1.9080555999999973</v>
      </c>
      <c r="O121" t="str">
        <f t="shared" si="10"/>
        <v>CO04o_2006</v>
      </c>
      <c r="P121" t="str">
        <f t="shared" si="11"/>
        <v>04</v>
      </c>
      <c r="Q121">
        <f t="shared" si="12"/>
        <v>2006</v>
      </c>
      <c r="R121" t="str">
        <f t="shared" si="13"/>
        <v>o</v>
      </c>
    </row>
    <row r="122" spans="1:18" x14ac:dyDescent="0.3">
      <c r="A122" t="s">
        <v>2186</v>
      </c>
      <c r="B122">
        <v>4</v>
      </c>
      <c r="C122" t="s">
        <v>358</v>
      </c>
      <c r="D122">
        <v>509</v>
      </c>
      <c r="E122" t="s">
        <v>420</v>
      </c>
      <c r="F122" s="2">
        <v>39007</v>
      </c>
      <c r="G122">
        <v>48</v>
      </c>
      <c r="H122">
        <v>38</v>
      </c>
      <c r="I122" t="str">
        <f>IFERROR(VLOOKUP($C122,Sheet2!$A$2:$C$397,2,FALSE),"C")</f>
        <v>A</v>
      </c>
      <c r="J122">
        <f>IFERROR(VLOOKUP($C122,Sheet2!$A$2:$C$397,3,FALSE),0)</f>
        <v>0.2</v>
      </c>
      <c r="K122">
        <f>VLOOKUP($I122,Sheet2!$F$4:$G$16,2,FALSE)</f>
        <v>4</v>
      </c>
      <c r="L122">
        <f t="shared" si="7"/>
        <v>48.1</v>
      </c>
      <c r="M122">
        <f t="shared" si="8"/>
        <v>37.9</v>
      </c>
      <c r="N122">
        <f t="shared" si="9"/>
        <v>10.200000000000003</v>
      </c>
      <c r="O122" t="str">
        <f t="shared" si="10"/>
        <v>CO04o_2006</v>
      </c>
      <c r="P122" t="str">
        <f t="shared" si="11"/>
        <v>04</v>
      </c>
      <c r="Q122">
        <f t="shared" si="12"/>
        <v>2006</v>
      </c>
      <c r="R122" t="str">
        <f t="shared" si="13"/>
        <v>o</v>
      </c>
    </row>
    <row r="123" spans="1:18" x14ac:dyDescent="0.3">
      <c r="A123" t="s">
        <v>2186</v>
      </c>
      <c r="B123">
        <v>4</v>
      </c>
      <c r="C123" t="s">
        <v>382</v>
      </c>
      <c r="D123">
        <v>400</v>
      </c>
      <c r="E123" t="s">
        <v>420</v>
      </c>
      <c r="F123" s="2">
        <v>38997</v>
      </c>
      <c r="G123">
        <v>46</v>
      </c>
      <c r="H123">
        <v>36</v>
      </c>
      <c r="I123" t="str">
        <f>IFERROR(VLOOKUP($C123,Sheet2!$A$2:$C$397,2,FALSE),"C")</f>
        <v>B+</v>
      </c>
      <c r="J123">
        <f>IFERROR(VLOOKUP($C123,Sheet2!$A$2:$C$397,3,FALSE),0)</f>
        <v>-0.72027989999999997</v>
      </c>
      <c r="K123">
        <f>VLOOKUP($I123,Sheet2!$F$4:$G$16,2,FALSE)</f>
        <v>3.3</v>
      </c>
      <c r="L123">
        <f t="shared" si="7"/>
        <v>45.639860050000003</v>
      </c>
      <c r="M123">
        <f t="shared" si="8"/>
        <v>36.360139949999997</v>
      </c>
      <c r="N123">
        <f t="shared" si="9"/>
        <v>9.2797201000000058</v>
      </c>
      <c r="O123" t="str">
        <f t="shared" si="10"/>
        <v>CO04o_2006</v>
      </c>
      <c r="P123" t="str">
        <f t="shared" si="11"/>
        <v>04</v>
      </c>
      <c r="Q123">
        <f t="shared" si="12"/>
        <v>2006</v>
      </c>
      <c r="R123" t="str">
        <f t="shared" si="13"/>
        <v>o</v>
      </c>
    </row>
    <row r="124" spans="1:18" x14ac:dyDescent="0.3">
      <c r="A124" t="s">
        <v>2186</v>
      </c>
      <c r="B124">
        <v>4</v>
      </c>
      <c r="C124" t="s">
        <v>358</v>
      </c>
      <c r="D124">
        <v>424</v>
      </c>
      <c r="E124" t="s">
        <v>420</v>
      </c>
      <c r="F124" s="2">
        <v>38980</v>
      </c>
      <c r="G124">
        <v>46</v>
      </c>
      <c r="H124">
        <v>42</v>
      </c>
      <c r="I124" t="str">
        <f>IFERROR(VLOOKUP($C124,Sheet2!$A$2:$C$397,2,FALSE),"C")</f>
        <v>A</v>
      </c>
      <c r="J124">
        <f>IFERROR(VLOOKUP($C124,Sheet2!$A$2:$C$397,3,FALSE),0)</f>
        <v>0.2</v>
      </c>
      <c r="K124">
        <f>VLOOKUP($I124,Sheet2!$F$4:$G$16,2,FALSE)</f>
        <v>4</v>
      </c>
      <c r="L124">
        <f t="shared" si="7"/>
        <v>46.1</v>
      </c>
      <c r="M124">
        <f t="shared" si="8"/>
        <v>41.9</v>
      </c>
      <c r="N124">
        <f t="shared" si="9"/>
        <v>4.2000000000000028</v>
      </c>
      <c r="O124" t="str">
        <f t="shared" si="10"/>
        <v>CO04o_2006</v>
      </c>
      <c r="P124" t="str">
        <f t="shared" si="11"/>
        <v>04</v>
      </c>
      <c r="Q124">
        <f t="shared" si="12"/>
        <v>2006</v>
      </c>
      <c r="R124" t="str">
        <f t="shared" si="13"/>
        <v>o</v>
      </c>
    </row>
    <row r="125" spans="1:18" x14ac:dyDescent="0.3">
      <c r="A125" t="s">
        <v>2186</v>
      </c>
      <c r="B125">
        <v>4</v>
      </c>
      <c r="C125" t="s">
        <v>405</v>
      </c>
      <c r="D125">
        <v>996</v>
      </c>
      <c r="E125" t="s">
        <v>431</v>
      </c>
      <c r="F125" s="2">
        <v>38958</v>
      </c>
      <c r="G125">
        <v>47</v>
      </c>
      <c r="H125">
        <v>41</v>
      </c>
      <c r="I125" t="str">
        <f>IFERROR(VLOOKUP($C125,Sheet2!$A$2:$C$397,2,FALSE),"C")</f>
        <v>B+</v>
      </c>
      <c r="J125">
        <f>IFERROR(VLOOKUP($C125,Sheet2!$A$2:$C$397,3,FALSE),0)</f>
        <v>1.0919444</v>
      </c>
      <c r="K125">
        <f>VLOOKUP($I125,Sheet2!$F$4:$G$16,2,FALSE)</f>
        <v>3.3</v>
      </c>
      <c r="L125">
        <f t="shared" si="7"/>
        <v>47.545972200000001</v>
      </c>
      <c r="M125">
        <f t="shared" si="8"/>
        <v>40.454027799999999</v>
      </c>
      <c r="N125">
        <f t="shared" si="9"/>
        <v>7.0919444000000027</v>
      </c>
      <c r="O125" t="str">
        <f t="shared" si="10"/>
        <v>CO04o_2006</v>
      </c>
      <c r="P125" t="str">
        <f t="shared" si="11"/>
        <v>04</v>
      </c>
      <c r="Q125">
        <f t="shared" si="12"/>
        <v>2006</v>
      </c>
      <c r="R125" t="str">
        <f t="shared" si="13"/>
        <v>o</v>
      </c>
    </row>
    <row r="126" spans="1:18" x14ac:dyDescent="0.3">
      <c r="A126" t="s">
        <v>2186</v>
      </c>
      <c r="B126">
        <v>4</v>
      </c>
      <c r="C126" t="s">
        <v>358</v>
      </c>
      <c r="D126">
        <v>452</v>
      </c>
      <c r="E126" t="s">
        <v>420</v>
      </c>
      <c r="F126" s="2">
        <v>38944</v>
      </c>
      <c r="G126">
        <v>46</v>
      </c>
      <c r="H126">
        <v>42</v>
      </c>
      <c r="I126" t="str">
        <f>IFERROR(VLOOKUP($C126,Sheet2!$A$2:$C$397,2,FALSE),"C")</f>
        <v>A</v>
      </c>
      <c r="J126">
        <f>IFERROR(VLOOKUP($C126,Sheet2!$A$2:$C$397,3,FALSE),0)</f>
        <v>0.2</v>
      </c>
      <c r="K126">
        <f>VLOOKUP($I126,Sheet2!$F$4:$G$16,2,FALSE)</f>
        <v>4</v>
      </c>
      <c r="L126">
        <f t="shared" si="7"/>
        <v>46.1</v>
      </c>
      <c r="M126">
        <f t="shared" si="8"/>
        <v>41.9</v>
      </c>
      <c r="N126">
        <f t="shared" si="9"/>
        <v>4.2000000000000028</v>
      </c>
      <c r="O126" t="str">
        <f t="shared" si="10"/>
        <v>CO04o_2006</v>
      </c>
      <c r="P126" t="str">
        <f t="shared" si="11"/>
        <v>04</v>
      </c>
      <c r="Q126">
        <f t="shared" si="12"/>
        <v>2006</v>
      </c>
      <c r="R126" t="str">
        <f t="shared" si="13"/>
        <v>o</v>
      </c>
    </row>
    <row r="127" spans="1:18" x14ac:dyDescent="0.3">
      <c r="A127" t="s">
        <v>2134</v>
      </c>
      <c r="B127">
        <v>26</v>
      </c>
      <c r="C127" t="s">
        <v>358</v>
      </c>
      <c r="D127">
        <v>470</v>
      </c>
      <c r="E127" t="s">
        <v>420</v>
      </c>
      <c r="F127" s="2">
        <v>39024</v>
      </c>
      <c r="G127">
        <v>50</v>
      </c>
      <c r="H127">
        <v>46</v>
      </c>
      <c r="I127" t="str">
        <f>IFERROR(VLOOKUP($C127,Sheet2!$A$2:$C$397,2,FALSE),"C")</f>
        <v>A</v>
      </c>
      <c r="J127">
        <f>IFERROR(VLOOKUP($C127,Sheet2!$A$2:$C$397,3,FALSE),0)</f>
        <v>0.2</v>
      </c>
      <c r="K127">
        <f>VLOOKUP($I127,Sheet2!$F$4:$G$16,2,FALSE)</f>
        <v>4</v>
      </c>
      <c r="L127">
        <f t="shared" si="7"/>
        <v>50.1</v>
      </c>
      <c r="M127">
        <f t="shared" si="8"/>
        <v>45.9</v>
      </c>
      <c r="N127">
        <f t="shared" si="9"/>
        <v>4.2000000000000028</v>
      </c>
      <c r="O127" t="str">
        <f t="shared" si="10"/>
        <v>NY26o_2006</v>
      </c>
      <c r="P127" t="str">
        <f t="shared" si="11"/>
        <v>26</v>
      </c>
      <c r="Q127">
        <f t="shared" si="12"/>
        <v>2006</v>
      </c>
      <c r="R127" t="str">
        <f t="shared" si="13"/>
        <v>o</v>
      </c>
    </row>
    <row r="128" spans="1:18" x14ac:dyDescent="0.3">
      <c r="A128" t="s">
        <v>2134</v>
      </c>
      <c r="B128">
        <v>26</v>
      </c>
      <c r="C128" t="s">
        <v>297</v>
      </c>
      <c r="D128">
        <v>403</v>
      </c>
      <c r="E128" t="s">
        <v>420</v>
      </c>
      <c r="F128" s="2">
        <v>39022</v>
      </c>
      <c r="G128">
        <v>47</v>
      </c>
      <c r="H128">
        <v>46</v>
      </c>
      <c r="I128" t="str">
        <f>IFERROR(VLOOKUP($C128,Sheet2!$A$2:$C$397,2,FALSE),"C")</f>
        <v>C</v>
      </c>
      <c r="J128">
        <f>IFERROR(VLOOKUP($C128,Sheet2!$A$2:$C$397,3,FALSE),0)</f>
        <v>-0.88022842999999995</v>
      </c>
      <c r="K128">
        <f>VLOOKUP($I128,Sheet2!$F$4:$G$16,2,FALSE)</f>
        <v>2</v>
      </c>
      <c r="L128">
        <f t="shared" si="7"/>
        <v>46.559885784999999</v>
      </c>
      <c r="M128">
        <f t="shared" si="8"/>
        <v>46.440114215000001</v>
      </c>
      <c r="N128">
        <f t="shared" si="9"/>
        <v>0.1197715699999975</v>
      </c>
      <c r="O128" t="str">
        <f t="shared" si="10"/>
        <v>NY26o_2006</v>
      </c>
      <c r="P128" t="str">
        <f t="shared" si="11"/>
        <v>26</v>
      </c>
      <c r="Q128">
        <f t="shared" si="12"/>
        <v>2006</v>
      </c>
      <c r="R128" t="str">
        <f t="shared" si="13"/>
        <v>o</v>
      </c>
    </row>
    <row r="129" spans="1:18" x14ac:dyDescent="0.3">
      <c r="A129" t="s">
        <v>2134</v>
      </c>
      <c r="B129">
        <v>26</v>
      </c>
      <c r="C129" t="s">
        <v>358</v>
      </c>
      <c r="D129">
        <v>411</v>
      </c>
      <c r="E129" t="s">
        <v>420</v>
      </c>
      <c r="F129" s="2">
        <v>39015</v>
      </c>
      <c r="G129">
        <v>50</v>
      </c>
      <c r="H129">
        <v>45</v>
      </c>
      <c r="I129" t="str">
        <f>IFERROR(VLOOKUP($C129,Sheet2!$A$2:$C$397,2,FALSE),"C")</f>
        <v>A</v>
      </c>
      <c r="J129">
        <f>IFERROR(VLOOKUP($C129,Sheet2!$A$2:$C$397,3,FALSE),0)</f>
        <v>0.2</v>
      </c>
      <c r="K129">
        <f>VLOOKUP($I129,Sheet2!$F$4:$G$16,2,FALSE)</f>
        <v>4</v>
      </c>
      <c r="L129">
        <f t="shared" si="7"/>
        <v>50.1</v>
      </c>
      <c r="M129">
        <f t="shared" si="8"/>
        <v>44.9</v>
      </c>
      <c r="N129">
        <f t="shared" si="9"/>
        <v>5.2000000000000028</v>
      </c>
      <c r="O129" t="str">
        <f t="shared" si="10"/>
        <v>NY26o_2006</v>
      </c>
      <c r="P129" t="str">
        <f t="shared" si="11"/>
        <v>26</v>
      </c>
      <c r="Q129">
        <f t="shared" si="12"/>
        <v>2006</v>
      </c>
      <c r="R129" t="str">
        <f t="shared" si="13"/>
        <v>o</v>
      </c>
    </row>
    <row r="130" spans="1:18" x14ac:dyDescent="0.3">
      <c r="A130" t="s">
        <v>2134</v>
      </c>
      <c r="B130">
        <v>26</v>
      </c>
      <c r="C130" t="s">
        <v>358</v>
      </c>
      <c r="D130">
        <v>419</v>
      </c>
      <c r="E130" t="s">
        <v>420</v>
      </c>
      <c r="F130" s="2">
        <v>39008</v>
      </c>
      <c r="G130">
        <v>49</v>
      </c>
      <c r="H130">
        <v>46</v>
      </c>
      <c r="I130" t="str">
        <f>IFERROR(VLOOKUP($C130,Sheet2!$A$2:$C$397,2,FALSE),"C")</f>
        <v>A</v>
      </c>
      <c r="J130">
        <f>IFERROR(VLOOKUP($C130,Sheet2!$A$2:$C$397,3,FALSE),0)</f>
        <v>0.2</v>
      </c>
      <c r="K130">
        <f>VLOOKUP($I130,Sheet2!$F$4:$G$16,2,FALSE)</f>
        <v>4</v>
      </c>
      <c r="L130">
        <f t="shared" ref="L130:L193" si="14">G130+(J130/2)</f>
        <v>49.1</v>
      </c>
      <c r="M130">
        <f t="shared" ref="M130:M193" si="15">H130-(J130/2)</f>
        <v>45.9</v>
      </c>
      <c r="N130">
        <f t="shared" ref="N130:N193" si="16">L130-M130</f>
        <v>3.2000000000000028</v>
      </c>
      <c r="O130" t="str">
        <f t="shared" ref="O130:O193" si="17">A130&amp;P130&amp;R130&amp;"_"&amp;Q130</f>
        <v>NY26o_2006</v>
      </c>
      <c r="P130" t="str">
        <f t="shared" ref="P130:P193" si="18">TEXT(B130,"00")</f>
        <v>26</v>
      </c>
      <c r="Q130">
        <f t="shared" ref="Q130:Q193" si="19">YEAR(F130)</f>
        <v>2006</v>
      </c>
      <c r="R130" t="str">
        <f t="shared" ref="R130:R193" si="20">IF(AND(OR(Q130=2014,Q130=2012),OR(A130="NC",A130="FL")),"r",IF(AND(OR(Q130=2014,Q130=2012),OR(A130="PA")),"r",IF(Q130&lt;=2010,"o","")))</f>
        <v>o</v>
      </c>
    </row>
    <row r="131" spans="1:18" x14ac:dyDescent="0.3">
      <c r="A131" t="s">
        <v>2134</v>
      </c>
      <c r="B131">
        <v>26</v>
      </c>
      <c r="C131" t="s">
        <v>405</v>
      </c>
      <c r="D131">
        <v>1056</v>
      </c>
      <c r="E131" t="s">
        <v>420</v>
      </c>
      <c r="F131" s="2">
        <v>39000</v>
      </c>
      <c r="G131">
        <v>40</v>
      </c>
      <c r="H131">
        <v>56</v>
      </c>
      <c r="I131" t="str">
        <f>IFERROR(VLOOKUP($C131,Sheet2!$A$2:$C$397,2,FALSE),"C")</f>
        <v>B+</v>
      </c>
      <c r="J131">
        <f>IFERROR(VLOOKUP($C131,Sheet2!$A$2:$C$397,3,FALSE),0)</f>
        <v>1.0919444</v>
      </c>
      <c r="K131">
        <f>VLOOKUP($I131,Sheet2!$F$4:$G$16,2,FALSE)</f>
        <v>3.3</v>
      </c>
      <c r="L131">
        <f t="shared" si="14"/>
        <v>40.545972200000001</v>
      </c>
      <c r="M131">
        <f t="shared" si="15"/>
        <v>55.454027799999999</v>
      </c>
      <c r="N131">
        <f t="shared" si="16"/>
        <v>-14.908055599999997</v>
      </c>
      <c r="O131" t="str">
        <f t="shared" si="17"/>
        <v>NY26o_2006</v>
      </c>
      <c r="P131" t="str">
        <f t="shared" si="18"/>
        <v>26</v>
      </c>
      <c r="Q131">
        <f t="shared" si="19"/>
        <v>2006</v>
      </c>
      <c r="R131" t="str">
        <f t="shared" si="20"/>
        <v>o</v>
      </c>
    </row>
    <row r="132" spans="1:18" x14ac:dyDescent="0.3">
      <c r="A132" t="s">
        <v>2134</v>
      </c>
      <c r="B132">
        <v>26</v>
      </c>
      <c r="C132" t="s">
        <v>297</v>
      </c>
      <c r="D132">
        <v>402</v>
      </c>
      <c r="E132" t="s">
        <v>420</v>
      </c>
      <c r="F132" s="2">
        <v>38995</v>
      </c>
      <c r="G132">
        <v>33</v>
      </c>
      <c r="H132">
        <v>48</v>
      </c>
      <c r="I132" t="str">
        <f>IFERROR(VLOOKUP($C132,Sheet2!$A$2:$C$397,2,FALSE),"C")</f>
        <v>C</v>
      </c>
      <c r="J132">
        <f>IFERROR(VLOOKUP($C132,Sheet2!$A$2:$C$397,3,FALSE),0)</f>
        <v>-0.88022842999999995</v>
      </c>
      <c r="K132">
        <f>VLOOKUP($I132,Sheet2!$F$4:$G$16,2,FALSE)</f>
        <v>2</v>
      </c>
      <c r="L132">
        <f t="shared" si="14"/>
        <v>32.559885784999999</v>
      </c>
      <c r="M132">
        <f t="shared" si="15"/>
        <v>48.440114215000001</v>
      </c>
      <c r="N132">
        <f t="shared" si="16"/>
        <v>-15.880228430000003</v>
      </c>
      <c r="O132" t="str">
        <f t="shared" si="17"/>
        <v>NY26o_2006</v>
      </c>
      <c r="P132" t="str">
        <f t="shared" si="18"/>
        <v>26</v>
      </c>
      <c r="Q132">
        <f t="shared" si="19"/>
        <v>2006</v>
      </c>
      <c r="R132" t="str">
        <f t="shared" si="20"/>
        <v>o</v>
      </c>
    </row>
    <row r="133" spans="1:18" x14ac:dyDescent="0.3">
      <c r="A133" t="s">
        <v>2134</v>
      </c>
      <c r="B133">
        <v>26</v>
      </c>
      <c r="C133" t="s">
        <v>358</v>
      </c>
      <c r="D133">
        <v>482</v>
      </c>
      <c r="E133" t="s">
        <v>420</v>
      </c>
      <c r="F133" s="2">
        <v>38994</v>
      </c>
      <c r="G133">
        <v>45</v>
      </c>
      <c r="H133">
        <v>50</v>
      </c>
      <c r="I133" t="str">
        <f>IFERROR(VLOOKUP($C133,Sheet2!$A$2:$C$397,2,FALSE),"C")</f>
        <v>A</v>
      </c>
      <c r="J133">
        <f>IFERROR(VLOOKUP($C133,Sheet2!$A$2:$C$397,3,FALSE),0)</f>
        <v>0.2</v>
      </c>
      <c r="K133">
        <f>VLOOKUP($I133,Sheet2!$F$4:$G$16,2,FALSE)</f>
        <v>4</v>
      </c>
      <c r="L133">
        <f t="shared" si="14"/>
        <v>45.1</v>
      </c>
      <c r="M133">
        <f t="shared" si="15"/>
        <v>49.9</v>
      </c>
      <c r="N133">
        <f t="shared" si="16"/>
        <v>-4.7999999999999972</v>
      </c>
      <c r="O133" t="str">
        <f t="shared" si="17"/>
        <v>NY26o_2006</v>
      </c>
      <c r="P133" t="str">
        <f t="shared" si="18"/>
        <v>26</v>
      </c>
      <c r="Q133">
        <f t="shared" si="19"/>
        <v>2006</v>
      </c>
      <c r="R133" t="str">
        <f t="shared" si="20"/>
        <v>o</v>
      </c>
    </row>
    <row r="134" spans="1:18" x14ac:dyDescent="0.3">
      <c r="A134" t="s">
        <v>2134</v>
      </c>
      <c r="B134">
        <v>26</v>
      </c>
      <c r="C134" t="s">
        <v>358</v>
      </c>
      <c r="D134">
        <v>491</v>
      </c>
      <c r="E134" t="s">
        <v>420</v>
      </c>
      <c r="F134" s="2">
        <v>38986</v>
      </c>
      <c r="G134">
        <v>45</v>
      </c>
      <c r="H134">
        <v>43</v>
      </c>
      <c r="I134" t="str">
        <f>IFERROR(VLOOKUP($C134,Sheet2!$A$2:$C$397,2,FALSE),"C")</f>
        <v>A</v>
      </c>
      <c r="J134">
        <f>IFERROR(VLOOKUP($C134,Sheet2!$A$2:$C$397,3,FALSE),0)</f>
        <v>0.2</v>
      </c>
      <c r="K134">
        <f>VLOOKUP($I134,Sheet2!$F$4:$G$16,2,FALSE)</f>
        <v>4</v>
      </c>
      <c r="L134">
        <f t="shared" si="14"/>
        <v>45.1</v>
      </c>
      <c r="M134">
        <f t="shared" si="15"/>
        <v>42.9</v>
      </c>
      <c r="N134">
        <f t="shared" si="16"/>
        <v>2.2000000000000028</v>
      </c>
      <c r="O134" t="str">
        <f t="shared" si="17"/>
        <v>NY26o_2006</v>
      </c>
      <c r="P134" t="str">
        <f t="shared" si="18"/>
        <v>26</v>
      </c>
      <c r="Q134">
        <f t="shared" si="19"/>
        <v>2006</v>
      </c>
      <c r="R134" t="str">
        <f t="shared" si="20"/>
        <v>o</v>
      </c>
    </row>
    <row r="135" spans="1:18" x14ac:dyDescent="0.3">
      <c r="A135" t="s">
        <v>2169</v>
      </c>
      <c r="B135">
        <v>8</v>
      </c>
      <c r="C135" t="s">
        <v>2187</v>
      </c>
      <c r="D135">
        <v>421</v>
      </c>
      <c r="E135" t="s">
        <v>420</v>
      </c>
      <c r="F135" s="2">
        <v>39017</v>
      </c>
      <c r="G135">
        <v>47</v>
      </c>
      <c r="H135">
        <v>42</v>
      </c>
      <c r="I135" t="str">
        <f>IFERROR(VLOOKUP($C135,Sheet2!$A$2:$C$397,2,FALSE),"C")</f>
        <v>C</v>
      </c>
      <c r="J135">
        <f>IFERROR(VLOOKUP($C135,Sheet2!$A$2:$C$397,3,FALSE),0)</f>
        <v>0</v>
      </c>
      <c r="K135">
        <f>VLOOKUP($I135,Sheet2!$F$4:$G$16,2,FALSE)</f>
        <v>2</v>
      </c>
      <c r="L135">
        <f t="shared" si="14"/>
        <v>47</v>
      </c>
      <c r="M135">
        <f t="shared" si="15"/>
        <v>42</v>
      </c>
      <c r="N135">
        <f t="shared" si="16"/>
        <v>5</v>
      </c>
      <c r="O135" t="str">
        <f t="shared" si="17"/>
        <v>PA08o_2006</v>
      </c>
      <c r="P135" t="str">
        <f t="shared" si="18"/>
        <v>08</v>
      </c>
      <c r="Q135">
        <f t="shared" si="19"/>
        <v>2006</v>
      </c>
      <c r="R135" t="str">
        <f t="shared" si="20"/>
        <v>o</v>
      </c>
    </row>
    <row r="136" spans="1:18" x14ac:dyDescent="0.3">
      <c r="A136" t="s">
        <v>2169</v>
      </c>
      <c r="B136">
        <v>8</v>
      </c>
      <c r="C136" t="s">
        <v>405</v>
      </c>
      <c r="D136">
        <v>994</v>
      </c>
      <c r="E136" t="s">
        <v>420</v>
      </c>
      <c r="F136" s="2">
        <v>39016</v>
      </c>
      <c r="G136">
        <v>47</v>
      </c>
      <c r="H136">
        <v>50</v>
      </c>
      <c r="I136" t="str">
        <f>IFERROR(VLOOKUP($C136,Sheet2!$A$2:$C$397,2,FALSE),"C")</f>
        <v>B+</v>
      </c>
      <c r="J136">
        <f>IFERROR(VLOOKUP($C136,Sheet2!$A$2:$C$397,3,FALSE),0)</f>
        <v>1.0919444</v>
      </c>
      <c r="K136">
        <f>VLOOKUP($I136,Sheet2!$F$4:$G$16,2,FALSE)</f>
        <v>3.3</v>
      </c>
      <c r="L136">
        <f t="shared" si="14"/>
        <v>47.545972200000001</v>
      </c>
      <c r="M136">
        <f t="shared" si="15"/>
        <v>49.454027799999999</v>
      </c>
      <c r="N136">
        <f t="shared" si="16"/>
        <v>-1.9080555999999973</v>
      </c>
      <c r="O136" t="str">
        <f t="shared" si="17"/>
        <v>PA08o_2006</v>
      </c>
      <c r="P136" t="str">
        <f t="shared" si="18"/>
        <v>08</v>
      </c>
      <c r="Q136">
        <f t="shared" si="19"/>
        <v>2006</v>
      </c>
      <c r="R136" t="str">
        <f t="shared" si="20"/>
        <v>o</v>
      </c>
    </row>
    <row r="137" spans="1:18" x14ac:dyDescent="0.3">
      <c r="A137" t="s">
        <v>2169</v>
      </c>
      <c r="B137">
        <v>8</v>
      </c>
      <c r="C137" t="s">
        <v>2198</v>
      </c>
      <c r="D137">
        <v>400</v>
      </c>
      <c r="E137" t="s">
        <v>420</v>
      </c>
      <c r="F137" s="2">
        <v>39013</v>
      </c>
      <c r="G137">
        <v>48</v>
      </c>
      <c r="H137">
        <v>39</v>
      </c>
      <c r="I137" t="str">
        <f>IFERROR(VLOOKUP($C137,Sheet2!$A$2:$C$397,2,FALSE),"C")</f>
        <v>C</v>
      </c>
      <c r="J137">
        <f>IFERROR(VLOOKUP($C137,Sheet2!$A$2:$C$397,3,FALSE),0)</f>
        <v>0</v>
      </c>
      <c r="K137">
        <f>VLOOKUP($I137,Sheet2!$F$4:$G$16,2,FALSE)</f>
        <v>2</v>
      </c>
      <c r="L137">
        <f t="shared" si="14"/>
        <v>48</v>
      </c>
      <c r="M137">
        <f t="shared" si="15"/>
        <v>39</v>
      </c>
      <c r="N137">
        <f t="shared" si="16"/>
        <v>9</v>
      </c>
      <c r="O137" t="str">
        <f t="shared" si="17"/>
        <v>PA08o_2006</v>
      </c>
      <c r="P137" t="str">
        <f t="shared" si="18"/>
        <v>08</v>
      </c>
      <c r="Q137">
        <f t="shared" si="19"/>
        <v>2006</v>
      </c>
      <c r="R137" t="str">
        <f t="shared" si="20"/>
        <v>o</v>
      </c>
    </row>
    <row r="138" spans="1:18" x14ac:dyDescent="0.3">
      <c r="A138" t="s">
        <v>2169</v>
      </c>
      <c r="B138">
        <v>8</v>
      </c>
      <c r="C138" t="s">
        <v>405</v>
      </c>
      <c r="D138">
        <v>1006</v>
      </c>
      <c r="E138" t="s">
        <v>431</v>
      </c>
      <c r="F138" s="2">
        <v>38958</v>
      </c>
      <c r="G138">
        <v>53</v>
      </c>
      <c r="H138">
        <v>45</v>
      </c>
      <c r="I138" t="str">
        <f>IFERROR(VLOOKUP($C138,Sheet2!$A$2:$C$397,2,FALSE),"C")</f>
        <v>B+</v>
      </c>
      <c r="J138">
        <f>IFERROR(VLOOKUP($C138,Sheet2!$A$2:$C$397,3,FALSE),0)</f>
        <v>1.0919444</v>
      </c>
      <c r="K138">
        <f>VLOOKUP($I138,Sheet2!$F$4:$G$16,2,FALSE)</f>
        <v>3.3</v>
      </c>
      <c r="L138">
        <f t="shared" si="14"/>
        <v>53.545972200000001</v>
      </c>
      <c r="M138">
        <f t="shared" si="15"/>
        <v>44.454027799999999</v>
      </c>
      <c r="N138">
        <f t="shared" si="16"/>
        <v>9.0919444000000027</v>
      </c>
      <c r="O138" t="str">
        <f t="shared" si="17"/>
        <v>PA08o_2006</v>
      </c>
      <c r="P138" t="str">
        <f t="shared" si="18"/>
        <v>08</v>
      </c>
      <c r="Q138">
        <f t="shared" si="19"/>
        <v>2006</v>
      </c>
      <c r="R138" t="str">
        <f t="shared" si="20"/>
        <v>o</v>
      </c>
    </row>
    <row r="139" spans="1:18" x14ac:dyDescent="0.3">
      <c r="A139" t="s">
        <v>2154</v>
      </c>
      <c r="B139">
        <v>8</v>
      </c>
      <c r="C139" t="s">
        <v>358</v>
      </c>
      <c r="D139">
        <v>685</v>
      </c>
      <c r="E139" t="s">
        <v>420</v>
      </c>
      <c r="F139" s="2">
        <v>39026</v>
      </c>
      <c r="G139">
        <v>49</v>
      </c>
      <c r="H139">
        <v>49</v>
      </c>
      <c r="I139" t="str">
        <f>IFERROR(VLOOKUP($C139,Sheet2!$A$2:$C$397,2,FALSE),"C")</f>
        <v>A</v>
      </c>
      <c r="J139">
        <f>IFERROR(VLOOKUP($C139,Sheet2!$A$2:$C$397,3,FALSE),0)</f>
        <v>0.2</v>
      </c>
      <c r="K139">
        <f>VLOOKUP($I139,Sheet2!$F$4:$G$16,2,FALSE)</f>
        <v>4</v>
      </c>
      <c r="L139">
        <f t="shared" si="14"/>
        <v>49.1</v>
      </c>
      <c r="M139">
        <f t="shared" si="15"/>
        <v>48.9</v>
      </c>
      <c r="N139">
        <f t="shared" si="16"/>
        <v>0.20000000000000284</v>
      </c>
      <c r="O139" t="str">
        <f t="shared" si="17"/>
        <v>WA08o_2006</v>
      </c>
      <c r="P139" t="str">
        <f t="shared" si="18"/>
        <v>08</v>
      </c>
      <c r="Q139">
        <f t="shared" si="19"/>
        <v>2006</v>
      </c>
      <c r="R139" t="str">
        <f t="shared" si="20"/>
        <v>o</v>
      </c>
    </row>
    <row r="140" spans="1:18" x14ac:dyDescent="0.3">
      <c r="A140" t="s">
        <v>2154</v>
      </c>
      <c r="B140">
        <v>8</v>
      </c>
      <c r="C140" t="s">
        <v>358</v>
      </c>
      <c r="D140">
        <v>598</v>
      </c>
      <c r="E140" t="s">
        <v>420</v>
      </c>
      <c r="F140" s="2">
        <v>39020</v>
      </c>
      <c r="G140">
        <v>51</v>
      </c>
      <c r="H140">
        <v>45</v>
      </c>
      <c r="I140" t="str">
        <f>IFERROR(VLOOKUP($C140,Sheet2!$A$2:$C$397,2,FALSE),"C")</f>
        <v>A</v>
      </c>
      <c r="J140">
        <f>IFERROR(VLOOKUP($C140,Sheet2!$A$2:$C$397,3,FALSE),0)</f>
        <v>0.2</v>
      </c>
      <c r="K140">
        <f>VLOOKUP($I140,Sheet2!$F$4:$G$16,2,FALSE)</f>
        <v>4</v>
      </c>
      <c r="L140">
        <f t="shared" si="14"/>
        <v>51.1</v>
      </c>
      <c r="M140">
        <f t="shared" si="15"/>
        <v>44.9</v>
      </c>
      <c r="N140">
        <f t="shared" si="16"/>
        <v>6.2000000000000028</v>
      </c>
      <c r="O140" t="str">
        <f t="shared" si="17"/>
        <v>WA08o_2006</v>
      </c>
      <c r="P140" t="str">
        <f t="shared" si="18"/>
        <v>08</v>
      </c>
      <c r="Q140">
        <f t="shared" si="19"/>
        <v>2006</v>
      </c>
      <c r="R140" t="str">
        <f t="shared" si="20"/>
        <v>o</v>
      </c>
    </row>
    <row r="141" spans="1:18" x14ac:dyDescent="0.3">
      <c r="A141" t="s">
        <v>2154</v>
      </c>
      <c r="B141">
        <v>8</v>
      </c>
      <c r="C141" t="s">
        <v>405</v>
      </c>
      <c r="D141">
        <v>1004</v>
      </c>
      <c r="E141" t="s">
        <v>420</v>
      </c>
      <c r="F141" s="2">
        <v>39016</v>
      </c>
      <c r="G141">
        <v>47</v>
      </c>
      <c r="H141">
        <v>49</v>
      </c>
      <c r="I141" t="str">
        <f>IFERROR(VLOOKUP($C141,Sheet2!$A$2:$C$397,2,FALSE),"C")</f>
        <v>B+</v>
      </c>
      <c r="J141">
        <f>IFERROR(VLOOKUP($C141,Sheet2!$A$2:$C$397,3,FALSE),0)</f>
        <v>1.0919444</v>
      </c>
      <c r="K141">
        <f>VLOOKUP($I141,Sheet2!$F$4:$G$16,2,FALSE)</f>
        <v>3.3</v>
      </c>
      <c r="L141">
        <f t="shared" si="14"/>
        <v>47.545972200000001</v>
      </c>
      <c r="M141">
        <f t="shared" si="15"/>
        <v>48.454027799999999</v>
      </c>
      <c r="N141">
        <f t="shared" si="16"/>
        <v>-0.9080555999999973</v>
      </c>
      <c r="O141" t="str">
        <f t="shared" si="17"/>
        <v>WA08o_2006</v>
      </c>
      <c r="P141" t="str">
        <f t="shared" si="18"/>
        <v>08</v>
      </c>
      <c r="Q141">
        <f t="shared" si="19"/>
        <v>2006</v>
      </c>
      <c r="R141" t="str">
        <f t="shared" si="20"/>
        <v>o</v>
      </c>
    </row>
    <row r="142" spans="1:18" x14ac:dyDescent="0.3">
      <c r="A142" t="s">
        <v>2154</v>
      </c>
      <c r="B142">
        <v>8</v>
      </c>
      <c r="C142" t="s">
        <v>358</v>
      </c>
      <c r="D142">
        <v>445</v>
      </c>
      <c r="E142" t="s">
        <v>420</v>
      </c>
      <c r="F142" s="2">
        <v>39007</v>
      </c>
      <c r="G142">
        <v>50</v>
      </c>
      <c r="H142">
        <v>47</v>
      </c>
      <c r="I142" t="str">
        <f>IFERROR(VLOOKUP($C142,Sheet2!$A$2:$C$397,2,FALSE),"C")</f>
        <v>A</v>
      </c>
      <c r="J142">
        <f>IFERROR(VLOOKUP($C142,Sheet2!$A$2:$C$397,3,FALSE),0)</f>
        <v>0.2</v>
      </c>
      <c r="K142">
        <f>VLOOKUP($I142,Sheet2!$F$4:$G$16,2,FALSE)</f>
        <v>4</v>
      </c>
      <c r="L142">
        <f t="shared" si="14"/>
        <v>50.1</v>
      </c>
      <c r="M142">
        <f t="shared" si="15"/>
        <v>46.9</v>
      </c>
      <c r="N142">
        <f t="shared" si="16"/>
        <v>3.2000000000000028</v>
      </c>
      <c r="O142" t="str">
        <f t="shared" si="17"/>
        <v>WA08o_2006</v>
      </c>
      <c r="P142" t="str">
        <f t="shared" si="18"/>
        <v>08</v>
      </c>
      <c r="Q142">
        <f t="shared" si="19"/>
        <v>2006</v>
      </c>
      <c r="R142" t="str">
        <f t="shared" si="20"/>
        <v>o</v>
      </c>
    </row>
    <row r="143" spans="1:18" x14ac:dyDescent="0.3">
      <c r="A143" t="s">
        <v>2154</v>
      </c>
      <c r="B143">
        <v>8</v>
      </c>
      <c r="C143" t="s">
        <v>405</v>
      </c>
      <c r="D143">
        <v>1015</v>
      </c>
      <c r="E143" t="s">
        <v>420</v>
      </c>
      <c r="F143" s="2">
        <v>39007</v>
      </c>
      <c r="G143">
        <v>48</v>
      </c>
      <c r="H143">
        <v>45</v>
      </c>
      <c r="I143" t="str">
        <f>IFERROR(VLOOKUP($C143,Sheet2!$A$2:$C$397,2,FALSE),"C")</f>
        <v>B+</v>
      </c>
      <c r="J143">
        <f>IFERROR(VLOOKUP($C143,Sheet2!$A$2:$C$397,3,FALSE),0)</f>
        <v>1.0919444</v>
      </c>
      <c r="K143">
        <f>VLOOKUP($I143,Sheet2!$F$4:$G$16,2,FALSE)</f>
        <v>3.3</v>
      </c>
      <c r="L143">
        <f t="shared" si="14"/>
        <v>48.545972200000001</v>
      </c>
      <c r="M143">
        <f t="shared" si="15"/>
        <v>44.454027799999999</v>
      </c>
      <c r="N143">
        <f t="shared" si="16"/>
        <v>4.0919444000000027</v>
      </c>
      <c r="O143" t="str">
        <f t="shared" si="17"/>
        <v>WA08o_2006</v>
      </c>
      <c r="P143" t="str">
        <f t="shared" si="18"/>
        <v>08</v>
      </c>
      <c r="Q143">
        <f t="shared" si="19"/>
        <v>2006</v>
      </c>
      <c r="R143" t="str">
        <f t="shared" si="20"/>
        <v>o</v>
      </c>
    </row>
    <row r="144" spans="1:18" x14ac:dyDescent="0.3">
      <c r="A144" t="s">
        <v>2154</v>
      </c>
      <c r="B144">
        <v>8</v>
      </c>
      <c r="C144" t="s">
        <v>358</v>
      </c>
      <c r="D144">
        <v>536</v>
      </c>
      <c r="E144" t="s">
        <v>420</v>
      </c>
      <c r="F144" s="2">
        <v>38986</v>
      </c>
      <c r="G144">
        <v>50</v>
      </c>
      <c r="H144">
        <v>48</v>
      </c>
      <c r="I144" t="str">
        <f>IFERROR(VLOOKUP($C144,Sheet2!$A$2:$C$397,2,FALSE),"C")</f>
        <v>A</v>
      </c>
      <c r="J144">
        <f>IFERROR(VLOOKUP($C144,Sheet2!$A$2:$C$397,3,FALSE),0)</f>
        <v>0.2</v>
      </c>
      <c r="K144">
        <f>VLOOKUP($I144,Sheet2!$F$4:$G$16,2,FALSE)</f>
        <v>4</v>
      </c>
      <c r="L144">
        <f t="shared" si="14"/>
        <v>50.1</v>
      </c>
      <c r="M144">
        <f t="shared" si="15"/>
        <v>47.9</v>
      </c>
      <c r="N144">
        <f t="shared" si="16"/>
        <v>2.2000000000000028</v>
      </c>
      <c r="O144" t="str">
        <f t="shared" si="17"/>
        <v>WA08o_2006</v>
      </c>
      <c r="P144" t="str">
        <f t="shared" si="18"/>
        <v>08</v>
      </c>
      <c r="Q144">
        <f t="shared" si="19"/>
        <v>2006</v>
      </c>
      <c r="R144" t="str">
        <f t="shared" si="20"/>
        <v>o</v>
      </c>
    </row>
    <row r="145" spans="1:18" x14ac:dyDescent="0.3">
      <c r="A145" t="s">
        <v>2154</v>
      </c>
      <c r="B145">
        <v>8</v>
      </c>
      <c r="C145" t="s">
        <v>405</v>
      </c>
      <c r="D145">
        <v>1051</v>
      </c>
      <c r="E145" t="s">
        <v>431</v>
      </c>
      <c r="F145" s="2">
        <v>38958</v>
      </c>
      <c r="G145">
        <v>46</v>
      </c>
      <c r="H145">
        <v>49</v>
      </c>
      <c r="I145" t="str">
        <f>IFERROR(VLOOKUP($C145,Sheet2!$A$2:$C$397,2,FALSE),"C")</f>
        <v>B+</v>
      </c>
      <c r="J145">
        <f>IFERROR(VLOOKUP($C145,Sheet2!$A$2:$C$397,3,FALSE),0)</f>
        <v>1.0919444</v>
      </c>
      <c r="K145">
        <f>VLOOKUP($I145,Sheet2!$F$4:$G$16,2,FALSE)</f>
        <v>3.3</v>
      </c>
      <c r="L145">
        <f t="shared" si="14"/>
        <v>46.545972200000001</v>
      </c>
      <c r="M145">
        <f t="shared" si="15"/>
        <v>48.454027799999999</v>
      </c>
      <c r="N145">
        <f t="shared" si="16"/>
        <v>-1.9080555999999973</v>
      </c>
      <c r="O145" t="str">
        <f t="shared" si="17"/>
        <v>WA08o_2006</v>
      </c>
      <c r="P145" t="str">
        <f t="shared" si="18"/>
        <v>08</v>
      </c>
      <c r="Q145">
        <f t="shared" si="19"/>
        <v>2006</v>
      </c>
      <c r="R145" t="str">
        <f t="shared" si="20"/>
        <v>o</v>
      </c>
    </row>
    <row r="146" spans="1:18" x14ac:dyDescent="0.3">
      <c r="A146" t="s">
        <v>2154</v>
      </c>
      <c r="B146">
        <v>8</v>
      </c>
      <c r="C146" t="s">
        <v>358</v>
      </c>
      <c r="D146">
        <v>609</v>
      </c>
      <c r="E146" t="s">
        <v>431</v>
      </c>
      <c r="F146" s="2">
        <v>38952</v>
      </c>
      <c r="G146">
        <v>54</v>
      </c>
      <c r="H146">
        <v>41</v>
      </c>
      <c r="I146" t="str">
        <f>IFERROR(VLOOKUP($C146,Sheet2!$A$2:$C$397,2,FALSE),"C")</f>
        <v>A</v>
      </c>
      <c r="J146">
        <f>IFERROR(VLOOKUP($C146,Sheet2!$A$2:$C$397,3,FALSE),0)</f>
        <v>0.2</v>
      </c>
      <c r="K146">
        <f>VLOOKUP($I146,Sheet2!$F$4:$G$16,2,FALSE)</f>
        <v>4</v>
      </c>
      <c r="L146">
        <f t="shared" si="14"/>
        <v>54.1</v>
      </c>
      <c r="M146">
        <f t="shared" si="15"/>
        <v>40.9</v>
      </c>
      <c r="N146">
        <f t="shared" si="16"/>
        <v>13.200000000000003</v>
      </c>
      <c r="O146" t="str">
        <f t="shared" si="17"/>
        <v>WA08o_2006</v>
      </c>
      <c r="P146" t="str">
        <f t="shared" si="18"/>
        <v>08</v>
      </c>
      <c r="Q146">
        <f t="shared" si="19"/>
        <v>2006</v>
      </c>
      <c r="R146" t="str">
        <f t="shared" si="20"/>
        <v>o</v>
      </c>
    </row>
    <row r="147" spans="1:18" x14ac:dyDescent="0.3">
      <c r="A147" t="s">
        <v>2168</v>
      </c>
      <c r="B147">
        <v>8</v>
      </c>
      <c r="C147" t="s">
        <v>297</v>
      </c>
      <c r="D147">
        <v>500</v>
      </c>
      <c r="E147" t="s">
        <v>420</v>
      </c>
      <c r="F147" s="2">
        <v>39019</v>
      </c>
      <c r="G147">
        <v>47</v>
      </c>
      <c r="H147">
        <v>42</v>
      </c>
      <c r="I147" t="str">
        <f>IFERROR(VLOOKUP($C147,Sheet2!$A$2:$C$397,2,FALSE),"C")</f>
        <v>C</v>
      </c>
      <c r="J147">
        <f>IFERROR(VLOOKUP($C147,Sheet2!$A$2:$C$397,3,FALSE),0)</f>
        <v>-0.88022842999999995</v>
      </c>
      <c r="K147">
        <f>VLOOKUP($I147,Sheet2!$F$4:$G$16,2,FALSE)</f>
        <v>2</v>
      </c>
      <c r="L147">
        <f t="shared" si="14"/>
        <v>46.559885784999999</v>
      </c>
      <c r="M147">
        <f t="shared" si="15"/>
        <v>42.440114215000001</v>
      </c>
      <c r="N147">
        <f t="shared" si="16"/>
        <v>4.1197715699999975</v>
      </c>
      <c r="O147" t="str">
        <f t="shared" si="17"/>
        <v>CT08o_2006</v>
      </c>
      <c r="P147" t="str">
        <f t="shared" si="18"/>
        <v>08</v>
      </c>
      <c r="Q147">
        <f t="shared" si="19"/>
        <v>2006</v>
      </c>
      <c r="R147" t="str">
        <f t="shared" si="20"/>
        <v>o</v>
      </c>
    </row>
    <row r="148" spans="1:18" x14ac:dyDescent="0.3">
      <c r="A148" t="s">
        <v>2168</v>
      </c>
      <c r="B148">
        <v>8</v>
      </c>
      <c r="C148" t="s">
        <v>405</v>
      </c>
      <c r="D148">
        <v>947</v>
      </c>
      <c r="E148" t="s">
        <v>420</v>
      </c>
      <c r="F148" s="2">
        <v>39016</v>
      </c>
      <c r="G148">
        <v>45</v>
      </c>
      <c r="H148">
        <v>51</v>
      </c>
      <c r="I148" t="str">
        <f>IFERROR(VLOOKUP($C148,Sheet2!$A$2:$C$397,2,FALSE),"C")</f>
        <v>B+</v>
      </c>
      <c r="J148">
        <f>IFERROR(VLOOKUP($C148,Sheet2!$A$2:$C$397,3,FALSE),0)</f>
        <v>1.0919444</v>
      </c>
      <c r="K148">
        <f>VLOOKUP($I148,Sheet2!$F$4:$G$16,2,FALSE)</f>
        <v>3.3</v>
      </c>
      <c r="L148">
        <f t="shared" si="14"/>
        <v>45.545972200000001</v>
      </c>
      <c r="M148">
        <f t="shared" si="15"/>
        <v>50.454027799999999</v>
      </c>
      <c r="N148">
        <f t="shared" si="16"/>
        <v>-4.9080555999999973</v>
      </c>
      <c r="O148" t="str">
        <f t="shared" si="17"/>
        <v>CT08o_2006</v>
      </c>
      <c r="P148" t="str">
        <f t="shared" si="18"/>
        <v>08</v>
      </c>
      <c r="Q148">
        <f t="shared" si="19"/>
        <v>2006</v>
      </c>
      <c r="R148" t="str">
        <f t="shared" si="20"/>
        <v>o</v>
      </c>
    </row>
    <row r="149" spans="1:18" x14ac:dyDescent="0.3">
      <c r="A149" t="s">
        <v>2168</v>
      </c>
      <c r="B149">
        <v>8</v>
      </c>
      <c r="C149" t="s">
        <v>372</v>
      </c>
      <c r="D149">
        <v>774</v>
      </c>
      <c r="E149" t="s">
        <v>420</v>
      </c>
      <c r="F149" s="2">
        <v>39008</v>
      </c>
      <c r="G149">
        <v>46</v>
      </c>
      <c r="H149">
        <v>44</v>
      </c>
      <c r="I149" t="str">
        <f>IFERROR(VLOOKUP($C149,Sheet2!$A$2:$C$397,2,FALSE),"C")</f>
        <v>A-</v>
      </c>
      <c r="J149">
        <f>IFERROR(VLOOKUP($C149,Sheet2!$A$2:$C$397,3,FALSE),0)</f>
        <v>-0.36378378</v>
      </c>
      <c r="K149">
        <f>VLOOKUP($I149,Sheet2!$F$4:$G$16,2,FALSE)</f>
        <v>3.7</v>
      </c>
      <c r="L149">
        <f t="shared" si="14"/>
        <v>45.818108109999997</v>
      </c>
      <c r="M149">
        <f t="shared" si="15"/>
        <v>44.181891890000003</v>
      </c>
      <c r="N149">
        <f t="shared" si="16"/>
        <v>1.6362162199999943</v>
      </c>
      <c r="O149" t="str">
        <f t="shared" si="17"/>
        <v>CT08o_2006</v>
      </c>
      <c r="P149" t="str">
        <f t="shared" si="18"/>
        <v>08</v>
      </c>
      <c r="Q149">
        <f t="shared" si="19"/>
        <v>2006</v>
      </c>
      <c r="R149" t="str">
        <f t="shared" si="20"/>
        <v>o</v>
      </c>
    </row>
    <row r="150" spans="1:18" x14ac:dyDescent="0.3">
      <c r="A150" t="s">
        <v>2168</v>
      </c>
      <c r="B150">
        <v>8</v>
      </c>
      <c r="C150" t="s">
        <v>297</v>
      </c>
      <c r="D150">
        <v>500</v>
      </c>
      <c r="E150" t="s">
        <v>420</v>
      </c>
      <c r="F150" s="2">
        <v>38992</v>
      </c>
      <c r="G150">
        <v>44</v>
      </c>
      <c r="H150">
        <v>41</v>
      </c>
      <c r="I150" t="str">
        <f>IFERROR(VLOOKUP($C150,Sheet2!$A$2:$C$397,2,FALSE),"C")</f>
        <v>C</v>
      </c>
      <c r="J150">
        <f>IFERROR(VLOOKUP($C150,Sheet2!$A$2:$C$397,3,FALSE),0)</f>
        <v>-0.88022842999999995</v>
      </c>
      <c r="K150">
        <f>VLOOKUP($I150,Sheet2!$F$4:$G$16,2,FALSE)</f>
        <v>2</v>
      </c>
      <c r="L150">
        <f t="shared" si="14"/>
        <v>43.559885784999999</v>
      </c>
      <c r="M150">
        <f t="shared" si="15"/>
        <v>41.440114215000001</v>
      </c>
      <c r="N150">
        <f t="shared" si="16"/>
        <v>2.1197715699999975</v>
      </c>
      <c r="O150" t="str">
        <f t="shared" si="17"/>
        <v>CT08o_2006</v>
      </c>
      <c r="P150" t="str">
        <f t="shared" si="18"/>
        <v>08</v>
      </c>
      <c r="Q150">
        <f t="shared" si="19"/>
        <v>2006</v>
      </c>
      <c r="R150" t="str">
        <f t="shared" si="20"/>
        <v>o</v>
      </c>
    </row>
    <row r="151" spans="1:18" x14ac:dyDescent="0.3">
      <c r="A151" t="s">
        <v>2168</v>
      </c>
      <c r="B151">
        <v>8</v>
      </c>
      <c r="C151" t="s">
        <v>405</v>
      </c>
      <c r="D151">
        <v>1010</v>
      </c>
      <c r="E151" t="s">
        <v>431</v>
      </c>
      <c r="F151" s="2">
        <v>38958</v>
      </c>
      <c r="G151">
        <v>45</v>
      </c>
      <c r="H151">
        <v>51</v>
      </c>
      <c r="I151" t="str">
        <f>IFERROR(VLOOKUP($C151,Sheet2!$A$2:$C$397,2,FALSE),"C")</f>
        <v>B+</v>
      </c>
      <c r="J151">
        <f>IFERROR(VLOOKUP($C151,Sheet2!$A$2:$C$397,3,FALSE),0)</f>
        <v>1.0919444</v>
      </c>
      <c r="K151">
        <f>VLOOKUP($I151,Sheet2!$F$4:$G$16,2,FALSE)</f>
        <v>3.3</v>
      </c>
      <c r="L151">
        <f t="shared" si="14"/>
        <v>45.545972200000001</v>
      </c>
      <c r="M151">
        <f t="shared" si="15"/>
        <v>50.454027799999999</v>
      </c>
      <c r="N151">
        <f t="shared" si="16"/>
        <v>-4.9080555999999973</v>
      </c>
      <c r="O151" t="str">
        <f t="shared" si="17"/>
        <v>CT08o_2006</v>
      </c>
      <c r="P151" t="str">
        <f t="shared" si="18"/>
        <v>08</v>
      </c>
      <c r="Q151">
        <f t="shared" si="19"/>
        <v>2006</v>
      </c>
      <c r="R151" t="str">
        <f t="shared" si="20"/>
        <v>o</v>
      </c>
    </row>
    <row r="152" spans="1:18" x14ac:dyDescent="0.3">
      <c r="A152" t="s">
        <v>2134</v>
      </c>
      <c r="B152">
        <v>29</v>
      </c>
      <c r="C152" t="s">
        <v>405</v>
      </c>
      <c r="D152">
        <v>1004</v>
      </c>
      <c r="E152" t="s">
        <v>420</v>
      </c>
      <c r="F152" s="2">
        <v>39016</v>
      </c>
      <c r="G152">
        <v>42</v>
      </c>
      <c r="H152">
        <v>53</v>
      </c>
      <c r="I152" t="str">
        <f>IFERROR(VLOOKUP($C152,Sheet2!$A$2:$C$397,2,FALSE),"C")</f>
        <v>B+</v>
      </c>
      <c r="J152">
        <f>IFERROR(VLOOKUP($C152,Sheet2!$A$2:$C$397,3,FALSE),0)</f>
        <v>1.0919444</v>
      </c>
      <c r="K152">
        <f>VLOOKUP($I152,Sheet2!$F$4:$G$16,2,FALSE)</f>
        <v>3.3</v>
      </c>
      <c r="L152">
        <f t="shared" si="14"/>
        <v>42.545972200000001</v>
      </c>
      <c r="M152">
        <f t="shared" si="15"/>
        <v>52.454027799999999</v>
      </c>
      <c r="N152">
        <f t="shared" si="16"/>
        <v>-9.9080555999999973</v>
      </c>
      <c r="O152" t="str">
        <f t="shared" si="17"/>
        <v>NY29o_2006</v>
      </c>
      <c r="P152" t="str">
        <f t="shared" si="18"/>
        <v>29</v>
      </c>
      <c r="Q152">
        <f t="shared" si="19"/>
        <v>2006</v>
      </c>
      <c r="R152" t="str">
        <f t="shared" si="20"/>
        <v>o</v>
      </c>
    </row>
    <row r="153" spans="1:18" x14ac:dyDescent="0.3">
      <c r="A153" t="s">
        <v>2134</v>
      </c>
      <c r="B153">
        <v>29</v>
      </c>
      <c r="C153" t="s">
        <v>405</v>
      </c>
      <c r="D153">
        <v>1016</v>
      </c>
      <c r="E153" t="s">
        <v>420</v>
      </c>
      <c r="F153" s="2">
        <v>39006</v>
      </c>
      <c r="G153">
        <v>40</v>
      </c>
      <c r="H153">
        <v>52</v>
      </c>
      <c r="I153" t="str">
        <f>IFERROR(VLOOKUP($C153,Sheet2!$A$2:$C$397,2,FALSE),"C")</f>
        <v>B+</v>
      </c>
      <c r="J153">
        <f>IFERROR(VLOOKUP($C153,Sheet2!$A$2:$C$397,3,FALSE),0)</f>
        <v>1.0919444</v>
      </c>
      <c r="K153">
        <f>VLOOKUP($I153,Sheet2!$F$4:$G$16,2,FALSE)</f>
        <v>3.3</v>
      </c>
      <c r="L153">
        <f t="shared" si="14"/>
        <v>40.545972200000001</v>
      </c>
      <c r="M153">
        <f t="shared" si="15"/>
        <v>51.454027799999999</v>
      </c>
      <c r="N153">
        <f t="shared" si="16"/>
        <v>-10.908055599999997</v>
      </c>
      <c r="O153" t="str">
        <f t="shared" si="17"/>
        <v>NY29o_2006</v>
      </c>
      <c r="P153" t="str">
        <f t="shared" si="18"/>
        <v>29</v>
      </c>
      <c r="Q153">
        <f t="shared" si="19"/>
        <v>2006</v>
      </c>
      <c r="R153" t="str">
        <f t="shared" si="20"/>
        <v>o</v>
      </c>
    </row>
    <row r="154" spans="1:18" x14ac:dyDescent="0.3">
      <c r="A154" t="s">
        <v>2134</v>
      </c>
      <c r="B154">
        <v>25</v>
      </c>
      <c r="C154" t="s">
        <v>405</v>
      </c>
      <c r="D154">
        <v>1020</v>
      </c>
      <c r="E154" t="s">
        <v>420</v>
      </c>
      <c r="F154" s="2">
        <v>39016</v>
      </c>
      <c r="G154">
        <v>44</v>
      </c>
      <c r="H154">
        <v>53</v>
      </c>
      <c r="I154" t="str">
        <f>IFERROR(VLOOKUP($C154,Sheet2!$A$2:$C$397,2,FALSE),"C")</f>
        <v>B+</v>
      </c>
      <c r="J154">
        <f>IFERROR(VLOOKUP($C154,Sheet2!$A$2:$C$397,3,FALSE),0)</f>
        <v>1.0919444</v>
      </c>
      <c r="K154">
        <f>VLOOKUP($I154,Sheet2!$F$4:$G$16,2,FALSE)</f>
        <v>3.3</v>
      </c>
      <c r="L154">
        <f t="shared" si="14"/>
        <v>44.545972200000001</v>
      </c>
      <c r="M154">
        <f t="shared" si="15"/>
        <v>52.454027799999999</v>
      </c>
      <c r="N154">
        <f t="shared" si="16"/>
        <v>-7.9080555999999973</v>
      </c>
      <c r="O154" t="str">
        <f t="shared" si="17"/>
        <v>NY25o_2006</v>
      </c>
      <c r="P154" t="str">
        <f t="shared" si="18"/>
        <v>25</v>
      </c>
      <c r="Q154">
        <f t="shared" si="19"/>
        <v>2006</v>
      </c>
      <c r="R154" t="str">
        <f t="shared" si="20"/>
        <v>o</v>
      </c>
    </row>
    <row r="155" spans="1:18" x14ac:dyDescent="0.3">
      <c r="A155" t="s">
        <v>2134</v>
      </c>
      <c r="B155">
        <v>25</v>
      </c>
      <c r="C155" t="s">
        <v>405</v>
      </c>
      <c r="D155">
        <v>994</v>
      </c>
      <c r="E155" t="s">
        <v>420</v>
      </c>
      <c r="F155" s="2">
        <v>39006</v>
      </c>
      <c r="G155">
        <v>43</v>
      </c>
      <c r="H155">
        <v>51</v>
      </c>
      <c r="I155" t="str">
        <f>IFERROR(VLOOKUP($C155,Sheet2!$A$2:$C$397,2,FALSE),"C")</f>
        <v>B+</v>
      </c>
      <c r="J155">
        <f>IFERROR(VLOOKUP($C155,Sheet2!$A$2:$C$397,3,FALSE),0)</f>
        <v>1.0919444</v>
      </c>
      <c r="K155">
        <f>VLOOKUP($I155,Sheet2!$F$4:$G$16,2,FALSE)</f>
        <v>3.3</v>
      </c>
      <c r="L155">
        <f t="shared" si="14"/>
        <v>43.545972200000001</v>
      </c>
      <c r="M155">
        <f t="shared" si="15"/>
        <v>50.454027799999999</v>
      </c>
      <c r="N155">
        <f t="shared" si="16"/>
        <v>-6.9080555999999973</v>
      </c>
      <c r="O155" t="str">
        <f t="shared" si="17"/>
        <v>NY25o_2006</v>
      </c>
      <c r="P155" t="str">
        <f t="shared" si="18"/>
        <v>25</v>
      </c>
      <c r="Q155">
        <f t="shared" si="19"/>
        <v>2006</v>
      </c>
      <c r="R155" t="str">
        <f t="shared" si="20"/>
        <v>o</v>
      </c>
    </row>
    <row r="156" spans="1:18" x14ac:dyDescent="0.3">
      <c r="A156" t="s">
        <v>2132</v>
      </c>
      <c r="B156">
        <v>8</v>
      </c>
      <c r="C156" t="s">
        <v>405</v>
      </c>
      <c r="D156">
        <v>1013</v>
      </c>
      <c r="E156" t="s">
        <v>420</v>
      </c>
      <c r="F156" s="2">
        <v>39016</v>
      </c>
      <c r="G156">
        <v>45</v>
      </c>
      <c r="H156">
        <v>50</v>
      </c>
      <c r="I156" t="str">
        <f>IFERROR(VLOOKUP($C156,Sheet2!$A$2:$C$397,2,FALSE),"C")</f>
        <v>B+</v>
      </c>
      <c r="J156">
        <f>IFERROR(VLOOKUP($C156,Sheet2!$A$2:$C$397,3,FALSE),0)</f>
        <v>1.0919444</v>
      </c>
      <c r="K156">
        <f>VLOOKUP($I156,Sheet2!$F$4:$G$16,2,FALSE)</f>
        <v>3.3</v>
      </c>
      <c r="L156">
        <f t="shared" si="14"/>
        <v>45.545972200000001</v>
      </c>
      <c r="M156">
        <f t="shared" si="15"/>
        <v>49.454027799999999</v>
      </c>
      <c r="N156">
        <f t="shared" si="16"/>
        <v>-3.9080555999999973</v>
      </c>
      <c r="O156" t="str">
        <f t="shared" si="17"/>
        <v>IL08o_2006</v>
      </c>
      <c r="P156" t="str">
        <f t="shared" si="18"/>
        <v>08</v>
      </c>
      <c r="Q156">
        <f t="shared" si="19"/>
        <v>2006</v>
      </c>
      <c r="R156" t="str">
        <f t="shared" si="20"/>
        <v>o</v>
      </c>
    </row>
    <row r="157" spans="1:18" x14ac:dyDescent="0.3">
      <c r="A157" t="s">
        <v>2132</v>
      </c>
      <c r="B157">
        <v>8</v>
      </c>
      <c r="C157" t="s">
        <v>405</v>
      </c>
      <c r="D157">
        <v>996</v>
      </c>
      <c r="E157" t="s">
        <v>420</v>
      </c>
      <c r="F157" s="2">
        <v>39006</v>
      </c>
      <c r="G157">
        <v>44</v>
      </c>
      <c r="H157">
        <v>47</v>
      </c>
      <c r="I157" t="str">
        <f>IFERROR(VLOOKUP($C157,Sheet2!$A$2:$C$397,2,FALSE),"C")</f>
        <v>B+</v>
      </c>
      <c r="J157">
        <f>IFERROR(VLOOKUP($C157,Sheet2!$A$2:$C$397,3,FALSE),0)</f>
        <v>1.0919444</v>
      </c>
      <c r="K157">
        <f>VLOOKUP($I157,Sheet2!$F$4:$G$16,2,FALSE)</f>
        <v>3.3</v>
      </c>
      <c r="L157">
        <f t="shared" si="14"/>
        <v>44.545972200000001</v>
      </c>
      <c r="M157">
        <f t="shared" si="15"/>
        <v>46.454027799999999</v>
      </c>
      <c r="N157">
        <f t="shared" si="16"/>
        <v>-1.9080555999999973</v>
      </c>
      <c r="O157" t="str">
        <f t="shared" si="17"/>
        <v>IL08o_2006</v>
      </c>
      <c r="P157" t="str">
        <f t="shared" si="18"/>
        <v>08</v>
      </c>
      <c r="Q157">
        <f t="shared" si="19"/>
        <v>2006</v>
      </c>
      <c r="R157" t="str">
        <f t="shared" si="20"/>
        <v>o</v>
      </c>
    </row>
    <row r="158" spans="1:18" x14ac:dyDescent="0.3">
      <c r="A158" t="s">
        <v>2132</v>
      </c>
      <c r="B158">
        <v>8</v>
      </c>
      <c r="C158" t="s">
        <v>405</v>
      </c>
      <c r="D158">
        <v>1006</v>
      </c>
      <c r="E158" t="s">
        <v>431</v>
      </c>
      <c r="F158" s="2">
        <v>38958</v>
      </c>
      <c r="G158">
        <v>45</v>
      </c>
      <c r="H158">
        <v>48</v>
      </c>
      <c r="I158" t="str">
        <f>IFERROR(VLOOKUP($C158,Sheet2!$A$2:$C$397,2,FALSE),"C")</f>
        <v>B+</v>
      </c>
      <c r="J158">
        <f>IFERROR(VLOOKUP($C158,Sheet2!$A$2:$C$397,3,FALSE),0)</f>
        <v>1.0919444</v>
      </c>
      <c r="K158">
        <f>VLOOKUP($I158,Sheet2!$F$4:$G$16,2,FALSE)</f>
        <v>3.3</v>
      </c>
      <c r="L158">
        <f t="shared" si="14"/>
        <v>45.545972200000001</v>
      </c>
      <c r="M158">
        <f t="shared" si="15"/>
        <v>47.454027799999999</v>
      </c>
      <c r="N158">
        <f t="shared" si="16"/>
        <v>-1.9080555999999973</v>
      </c>
      <c r="O158" t="str">
        <f t="shared" si="17"/>
        <v>IL08o_2006</v>
      </c>
      <c r="P158" t="str">
        <f t="shared" si="18"/>
        <v>08</v>
      </c>
      <c r="Q158">
        <f t="shared" si="19"/>
        <v>2006</v>
      </c>
      <c r="R158" t="str">
        <f t="shared" si="20"/>
        <v>o</v>
      </c>
    </row>
    <row r="159" spans="1:18" x14ac:dyDescent="0.3">
      <c r="A159" t="s">
        <v>2166</v>
      </c>
      <c r="B159">
        <v>2</v>
      </c>
      <c r="C159" t="s">
        <v>297</v>
      </c>
      <c r="D159">
        <v>500</v>
      </c>
      <c r="E159" t="s">
        <v>420</v>
      </c>
      <c r="F159" s="2">
        <v>39019</v>
      </c>
      <c r="G159">
        <v>51</v>
      </c>
      <c r="H159">
        <v>43</v>
      </c>
      <c r="I159" t="str">
        <f>IFERROR(VLOOKUP($C159,Sheet2!$A$2:$C$397,2,FALSE),"C")</f>
        <v>C</v>
      </c>
      <c r="J159">
        <f>IFERROR(VLOOKUP($C159,Sheet2!$A$2:$C$397,3,FALSE),0)</f>
        <v>-0.88022842999999995</v>
      </c>
      <c r="K159">
        <f>VLOOKUP($I159,Sheet2!$F$4:$G$16,2,FALSE)</f>
        <v>2</v>
      </c>
      <c r="L159">
        <f t="shared" si="14"/>
        <v>50.559885784999999</v>
      </c>
      <c r="M159">
        <f t="shared" si="15"/>
        <v>43.440114215000001</v>
      </c>
      <c r="N159">
        <f t="shared" si="16"/>
        <v>7.1197715699999975</v>
      </c>
      <c r="O159" t="str">
        <f t="shared" si="17"/>
        <v>VA02o_2006</v>
      </c>
      <c r="P159" t="str">
        <f t="shared" si="18"/>
        <v>02</v>
      </c>
      <c r="Q159">
        <f t="shared" si="19"/>
        <v>2006</v>
      </c>
      <c r="R159" t="str">
        <f t="shared" si="20"/>
        <v>o</v>
      </c>
    </row>
    <row r="160" spans="1:18" x14ac:dyDescent="0.3">
      <c r="A160" t="s">
        <v>2166</v>
      </c>
      <c r="B160">
        <v>2</v>
      </c>
      <c r="C160" t="s">
        <v>405</v>
      </c>
      <c r="D160">
        <v>989</v>
      </c>
      <c r="E160" t="s">
        <v>420</v>
      </c>
      <c r="F160" s="2">
        <v>39016</v>
      </c>
      <c r="G160">
        <v>45</v>
      </c>
      <c r="H160">
        <v>50</v>
      </c>
      <c r="I160" t="str">
        <f>IFERROR(VLOOKUP($C160,Sheet2!$A$2:$C$397,2,FALSE),"C")</f>
        <v>B+</v>
      </c>
      <c r="J160">
        <f>IFERROR(VLOOKUP($C160,Sheet2!$A$2:$C$397,3,FALSE),0)</f>
        <v>1.0919444</v>
      </c>
      <c r="K160">
        <f>VLOOKUP($I160,Sheet2!$F$4:$G$16,2,FALSE)</f>
        <v>3.3</v>
      </c>
      <c r="L160">
        <f t="shared" si="14"/>
        <v>45.545972200000001</v>
      </c>
      <c r="M160">
        <f t="shared" si="15"/>
        <v>49.454027799999999</v>
      </c>
      <c r="N160">
        <f t="shared" si="16"/>
        <v>-3.9080555999999973</v>
      </c>
      <c r="O160" t="str">
        <f t="shared" si="17"/>
        <v>VA02o_2006</v>
      </c>
      <c r="P160" t="str">
        <f t="shared" si="18"/>
        <v>02</v>
      </c>
      <c r="Q160">
        <f t="shared" si="19"/>
        <v>2006</v>
      </c>
      <c r="R160" t="str">
        <f t="shared" si="20"/>
        <v>o</v>
      </c>
    </row>
    <row r="161" spans="1:18" x14ac:dyDescent="0.3">
      <c r="A161" t="s">
        <v>2166</v>
      </c>
      <c r="B161">
        <v>2</v>
      </c>
      <c r="C161" t="s">
        <v>382</v>
      </c>
      <c r="D161">
        <v>400</v>
      </c>
      <c r="E161" t="s">
        <v>420</v>
      </c>
      <c r="F161" s="2">
        <v>39014</v>
      </c>
      <c r="G161">
        <v>46</v>
      </c>
      <c r="H161">
        <v>44</v>
      </c>
      <c r="I161" t="str">
        <f>IFERROR(VLOOKUP($C161,Sheet2!$A$2:$C$397,2,FALSE),"C")</f>
        <v>B+</v>
      </c>
      <c r="J161">
        <f>IFERROR(VLOOKUP($C161,Sheet2!$A$2:$C$397,3,FALSE),0)</f>
        <v>-0.72027989999999997</v>
      </c>
      <c r="K161">
        <f>VLOOKUP($I161,Sheet2!$F$4:$G$16,2,FALSE)</f>
        <v>3.3</v>
      </c>
      <c r="L161">
        <f t="shared" si="14"/>
        <v>45.639860050000003</v>
      </c>
      <c r="M161">
        <f t="shared" si="15"/>
        <v>44.360139949999997</v>
      </c>
      <c r="N161">
        <f t="shared" si="16"/>
        <v>1.2797201000000058</v>
      </c>
      <c r="O161" t="str">
        <f t="shared" si="17"/>
        <v>VA02o_2006</v>
      </c>
      <c r="P161" t="str">
        <f t="shared" si="18"/>
        <v>02</v>
      </c>
      <c r="Q161">
        <f t="shared" si="19"/>
        <v>2006</v>
      </c>
      <c r="R161" t="str">
        <f t="shared" si="20"/>
        <v>o</v>
      </c>
    </row>
    <row r="162" spans="1:18" x14ac:dyDescent="0.3">
      <c r="A162" t="s">
        <v>2166</v>
      </c>
      <c r="B162">
        <v>2</v>
      </c>
      <c r="C162" t="s">
        <v>405</v>
      </c>
      <c r="D162">
        <v>982</v>
      </c>
      <c r="E162" t="s">
        <v>420</v>
      </c>
      <c r="F162" s="2">
        <v>39000</v>
      </c>
      <c r="G162">
        <v>48</v>
      </c>
      <c r="H162">
        <v>46</v>
      </c>
      <c r="I162" t="str">
        <f>IFERROR(VLOOKUP($C162,Sheet2!$A$2:$C$397,2,FALSE),"C")</f>
        <v>B+</v>
      </c>
      <c r="J162">
        <f>IFERROR(VLOOKUP($C162,Sheet2!$A$2:$C$397,3,FALSE),0)</f>
        <v>1.0919444</v>
      </c>
      <c r="K162">
        <f>VLOOKUP($I162,Sheet2!$F$4:$G$16,2,FALSE)</f>
        <v>3.3</v>
      </c>
      <c r="L162">
        <f t="shared" si="14"/>
        <v>48.545972200000001</v>
      </c>
      <c r="M162">
        <f t="shared" si="15"/>
        <v>45.454027799999999</v>
      </c>
      <c r="N162">
        <f t="shared" si="16"/>
        <v>3.0919444000000027</v>
      </c>
      <c r="O162" t="str">
        <f t="shared" si="17"/>
        <v>VA02o_2006</v>
      </c>
      <c r="P162" t="str">
        <f t="shared" si="18"/>
        <v>02</v>
      </c>
      <c r="Q162">
        <f t="shared" si="19"/>
        <v>2006</v>
      </c>
      <c r="R162" t="str">
        <f t="shared" si="20"/>
        <v>o</v>
      </c>
    </row>
    <row r="163" spans="1:18" x14ac:dyDescent="0.3">
      <c r="A163" t="s">
        <v>2166</v>
      </c>
      <c r="B163">
        <v>2</v>
      </c>
      <c r="C163" t="s">
        <v>297</v>
      </c>
      <c r="D163">
        <v>500</v>
      </c>
      <c r="E163" t="s">
        <v>420</v>
      </c>
      <c r="F163" s="2">
        <v>38992</v>
      </c>
      <c r="G163">
        <v>42</v>
      </c>
      <c r="H163">
        <v>46</v>
      </c>
      <c r="I163" t="str">
        <f>IFERROR(VLOOKUP($C163,Sheet2!$A$2:$C$397,2,FALSE),"C")</f>
        <v>C</v>
      </c>
      <c r="J163">
        <f>IFERROR(VLOOKUP($C163,Sheet2!$A$2:$C$397,3,FALSE),0)</f>
        <v>-0.88022842999999995</v>
      </c>
      <c r="K163">
        <f>VLOOKUP($I163,Sheet2!$F$4:$G$16,2,FALSE)</f>
        <v>2</v>
      </c>
      <c r="L163">
        <f t="shared" si="14"/>
        <v>41.559885784999999</v>
      </c>
      <c r="M163">
        <f t="shared" si="15"/>
        <v>46.440114215000001</v>
      </c>
      <c r="N163">
        <f t="shared" si="16"/>
        <v>-4.8802284300000025</v>
      </c>
      <c r="O163" t="str">
        <f t="shared" si="17"/>
        <v>VA02o_2006</v>
      </c>
      <c r="P163" t="str">
        <f t="shared" si="18"/>
        <v>02</v>
      </c>
      <c r="Q163">
        <f t="shared" si="19"/>
        <v>2006</v>
      </c>
      <c r="R163" t="str">
        <f t="shared" si="20"/>
        <v>o</v>
      </c>
    </row>
    <row r="164" spans="1:18" x14ac:dyDescent="0.3">
      <c r="A164" t="s">
        <v>2166</v>
      </c>
      <c r="B164">
        <v>2</v>
      </c>
      <c r="C164" t="s">
        <v>405</v>
      </c>
      <c r="D164">
        <v>1021</v>
      </c>
      <c r="E164" t="s">
        <v>431</v>
      </c>
      <c r="F164" s="2">
        <v>38958</v>
      </c>
      <c r="G164">
        <v>43</v>
      </c>
      <c r="H164">
        <v>51</v>
      </c>
      <c r="I164" t="str">
        <f>IFERROR(VLOOKUP($C164,Sheet2!$A$2:$C$397,2,FALSE),"C")</f>
        <v>B+</v>
      </c>
      <c r="J164">
        <f>IFERROR(VLOOKUP($C164,Sheet2!$A$2:$C$397,3,FALSE),0)</f>
        <v>1.0919444</v>
      </c>
      <c r="K164">
        <f>VLOOKUP($I164,Sheet2!$F$4:$G$16,2,FALSE)</f>
        <v>3.3</v>
      </c>
      <c r="L164">
        <f t="shared" si="14"/>
        <v>43.545972200000001</v>
      </c>
      <c r="M164">
        <f t="shared" si="15"/>
        <v>50.454027799999999</v>
      </c>
      <c r="N164">
        <f t="shared" si="16"/>
        <v>-6.9080555999999973</v>
      </c>
      <c r="O164" t="str">
        <f t="shared" si="17"/>
        <v>VA02o_2006</v>
      </c>
      <c r="P164" t="str">
        <f t="shared" si="18"/>
        <v>02</v>
      </c>
      <c r="Q164">
        <f t="shared" si="19"/>
        <v>2006</v>
      </c>
      <c r="R164" t="str">
        <f t="shared" si="20"/>
        <v>o</v>
      </c>
    </row>
    <row r="165" spans="1:18" x14ac:dyDescent="0.3">
      <c r="A165" t="s">
        <v>2141</v>
      </c>
      <c r="B165">
        <v>22</v>
      </c>
      <c r="C165" t="s">
        <v>297</v>
      </c>
      <c r="D165">
        <v>401</v>
      </c>
      <c r="E165" t="s">
        <v>420</v>
      </c>
      <c r="F165" s="2">
        <v>39023</v>
      </c>
      <c r="G165">
        <v>40</v>
      </c>
      <c r="H165">
        <v>49</v>
      </c>
      <c r="I165" t="str">
        <f>IFERROR(VLOOKUP($C165,Sheet2!$A$2:$C$397,2,FALSE),"C")</f>
        <v>C</v>
      </c>
      <c r="J165">
        <f>IFERROR(VLOOKUP($C165,Sheet2!$A$2:$C$397,3,FALSE),0)</f>
        <v>-0.88022842999999995</v>
      </c>
      <c r="K165">
        <f>VLOOKUP($I165,Sheet2!$F$4:$G$16,2,FALSE)</f>
        <v>2</v>
      </c>
      <c r="L165">
        <f t="shared" si="14"/>
        <v>39.559885784999999</v>
      </c>
      <c r="M165">
        <f t="shared" si="15"/>
        <v>49.440114215000001</v>
      </c>
      <c r="N165">
        <f t="shared" si="16"/>
        <v>-9.8802284300000025</v>
      </c>
      <c r="O165" t="str">
        <f t="shared" si="17"/>
        <v>FL22o_2006</v>
      </c>
      <c r="P165" t="str">
        <f t="shared" si="18"/>
        <v>22</v>
      </c>
      <c r="Q165">
        <f t="shared" si="19"/>
        <v>2006</v>
      </c>
      <c r="R165" t="str">
        <f t="shared" si="20"/>
        <v>o</v>
      </c>
    </row>
    <row r="166" spans="1:18" x14ac:dyDescent="0.3">
      <c r="A166" t="s">
        <v>2141</v>
      </c>
      <c r="B166">
        <v>22</v>
      </c>
      <c r="C166" t="s">
        <v>405</v>
      </c>
      <c r="D166">
        <v>961</v>
      </c>
      <c r="E166" t="s">
        <v>420</v>
      </c>
      <c r="F166" s="2">
        <v>39016</v>
      </c>
      <c r="G166">
        <v>48</v>
      </c>
      <c r="H166">
        <v>50</v>
      </c>
      <c r="I166" t="str">
        <f>IFERROR(VLOOKUP($C166,Sheet2!$A$2:$C$397,2,FALSE),"C")</f>
        <v>B+</v>
      </c>
      <c r="J166">
        <f>IFERROR(VLOOKUP($C166,Sheet2!$A$2:$C$397,3,FALSE),0)</f>
        <v>1.0919444</v>
      </c>
      <c r="K166">
        <f>VLOOKUP($I166,Sheet2!$F$4:$G$16,2,FALSE)</f>
        <v>3.3</v>
      </c>
      <c r="L166">
        <f t="shared" si="14"/>
        <v>48.545972200000001</v>
      </c>
      <c r="M166">
        <f t="shared" si="15"/>
        <v>49.454027799999999</v>
      </c>
      <c r="N166">
        <f t="shared" si="16"/>
        <v>-0.9080555999999973</v>
      </c>
      <c r="O166" t="str">
        <f t="shared" si="17"/>
        <v>FL22o_2006</v>
      </c>
      <c r="P166" t="str">
        <f t="shared" si="18"/>
        <v>22</v>
      </c>
      <c r="Q166">
        <f t="shared" si="19"/>
        <v>2006</v>
      </c>
      <c r="R166" t="str">
        <f t="shared" si="20"/>
        <v>o</v>
      </c>
    </row>
    <row r="167" spans="1:18" x14ac:dyDescent="0.3">
      <c r="A167" t="s">
        <v>2141</v>
      </c>
      <c r="B167">
        <v>22</v>
      </c>
      <c r="C167" t="s">
        <v>405</v>
      </c>
      <c r="D167">
        <v>1022</v>
      </c>
      <c r="E167" t="s">
        <v>431</v>
      </c>
      <c r="F167" s="2">
        <v>38958</v>
      </c>
      <c r="G167">
        <v>52</v>
      </c>
      <c r="H167">
        <v>44</v>
      </c>
      <c r="I167" t="str">
        <f>IFERROR(VLOOKUP($C167,Sheet2!$A$2:$C$397,2,FALSE),"C")</f>
        <v>B+</v>
      </c>
      <c r="J167">
        <f>IFERROR(VLOOKUP($C167,Sheet2!$A$2:$C$397,3,FALSE),0)</f>
        <v>1.0919444</v>
      </c>
      <c r="K167">
        <f>VLOOKUP($I167,Sheet2!$F$4:$G$16,2,FALSE)</f>
        <v>3.3</v>
      </c>
      <c r="L167">
        <f t="shared" si="14"/>
        <v>52.545972200000001</v>
      </c>
      <c r="M167">
        <f t="shared" si="15"/>
        <v>43.454027799999999</v>
      </c>
      <c r="N167">
        <f t="shared" si="16"/>
        <v>9.0919444000000027</v>
      </c>
      <c r="O167" t="str">
        <f t="shared" si="17"/>
        <v>FL22o_2006</v>
      </c>
      <c r="P167" t="str">
        <f t="shared" si="18"/>
        <v>22</v>
      </c>
      <c r="Q167">
        <f t="shared" si="19"/>
        <v>2006</v>
      </c>
      <c r="R167" t="str">
        <f t="shared" si="20"/>
        <v>o</v>
      </c>
    </row>
    <row r="168" spans="1:18" x14ac:dyDescent="0.3">
      <c r="A168" t="s">
        <v>2142</v>
      </c>
      <c r="B168">
        <v>6</v>
      </c>
      <c r="C168" t="s">
        <v>358</v>
      </c>
      <c r="D168">
        <v>698</v>
      </c>
      <c r="E168" t="s">
        <v>420</v>
      </c>
      <c r="F168" s="2">
        <v>39024</v>
      </c>
      <c r="G168">
        <v>49</v>
      </c>
      <c r="H168">
        <v>42</v>
      </c>
      <c r="I168" t="str">
        <f>IFERROR(VLOOKUP($C168,Sheet2!$A$2:$C$397,2,FALSE),"C")</f>
        <v>A</v>
      </c>
      <c r="J168">
        <f>IFERROR(VLOOKUP($C168,Sheet2!$A$2:$C$397,3,FALSE),0)</f>
        <v>0.2</v>
      </c>
      <c r="K168">
        <f>VLOOKUP($I168,Sheet2!$F$4:$G$16,2,FALSE)</f>
        <v>4</v>
      </c>
      <c r="L168">
        <f t="shared" si="14"/>
        <v>49.1</v>
      </c>
      <c r="M168">
        <f t="shared" si="15"/>
        <v>41.9</v>
      </c>
      <c r="N168">
        <f t="shared" si="16"/>
        <v>7.2000000000000028</v>
      </c>
      <c r="O168" t="str">
        <f t="shared" si="17"/>
        <v>MN06o_2006</v>
      </c>
      <c r="P168" t="str">
        <f t="shared" si="18"/>
        <v>06</v>
      </c>
      <c r="Q168">
        <f t="shared" si="19"/>
        <v>2006</v>
      </c>
      <c r="R168" t="str">
        <f t="shared" si="20"/>
        <v>o</v>
      </c>
    </row>
    <row r="169" spans="1:18" x14ac:dyDescent="0.3">
      <c r="A169" t="s">
        <v>2142</v>
      </c>
      <c r="B169">
        <v>6</v>
      </c>
      <c r="C169" t="s">
        <v>297</v>
      </c>
      <c r="D169">
        <v>500</v>
      </c>
      <c r="E169" t="s">
        <v>420</v>
      </c>
      <c r="F169" s="2">
        <v>39019</v>
      </c>
      <c r="G169">
        <v>48</v>
      </c>
      <c r="H169">
        <v>47</v>
      </c>
      <c r="I169" t="str">
        <f>IFERROR(VLOOKUP($C169,Sheet2!$A$2:$C$397,2,FALSE),"C")</f>
        <v>C</v>
      </c>
      <c r="J169">
        <f>IFERROR(VLOOKUP($C169,Sheet2!$A$2:$C$397,3,FALSE),0)</f>
        <v>-0.88022842999999995</v>
      </c>
      <c r="K169">
        <f>VLOOKUP($I169,Sheet2!$F$4:$G$16,2,FALSE)</f>
        <v>2</v>
      </c>
      <c r="L169">
        <f t="shared" si="14"/>
        <v>47.559885784999999</v>
      </c>
      <c r="M169">
        <f t="shared" si="15"/>
        <v>47.440114215000001</v>
      </c>
      <c r="N169">
        <f t="shared" si="16"/>
        <v>0.1197715699999975</v>
      </c>
      <c r="O169" t="str">
        <f t="shared" si="17"/>
        <v>MN06o_2006</v>
      </c>
      <c r="P169" t="str">
        <f t="shared" si="18"/>
        <v>06</v>
      </c>
      <c r="Q169">
        <f t="shared" si="19"/>
        <v>2006</v>
      </c>
      <c r="R169" t="str">
        <f t="shared" si="20"/>
        <v>o</v>
      </c>
    </row>
    <row r="170" spans="1:18" x14ac:dyDescent="0.3">
      <c r="A170" t="s">
        <v>2142</v>
      </c>
      <c r="B170">
        <v>6</v>
      </c>
      <c r="C170" t="s">
        <v>405</v>
      </c>
      <c r="D170">
        <v>1056</v>
      </c>
      <c r="E170" t="s">
        <v>420</v>
      </c>
      <c r="F170" s="2">
        <v>39016</v>
      </c>
      <c r="G170">
        <v>48</v>
      </c>
      <c r="H170">
        <v>47</v>
      </c>
      <c r="I170" t="str">
        <f>IFERROR(VLOOKUP($C170,Sheet2!$A$2:$C$397,2,FALSE),"C")</f>
        <v>B+</v>
      </c>
      <c r="J170">
        <f>IFERROR(VLOOKUP($C170,Sheet2!$A$2:$C$397,3,FALSE),0)</f>
        <v>1.0919444</v>
      </c>
      <c r="K170">
        <f>VLOOKUP($I170,Sheet2!$F$4:$G$16,2,FALSE)</f>
        <v>3.3</v>
      </c>
      <c r="L170">
        <f t="shared" si="14"/>
        <v>48.545972200000001</v>
      </c>
      <c r="M170">
        <f t="shared" si="15"/>
        <v>46.454027799999999</v>
      </c>
      <c r="N170">
        <f t="shared" si="16"/>
        <v>2.0919444000000027</v>
      </c>
      <c r="O170" t="str">
        <f t="shared" si="17"/>
        <v>MN06o_2006</v>
      </c>
      <c r="P170" t="str">
        <f t="shared" si="18"/>
        <v>06</v>
      </c>
      <c r="Q170">
        <f t="shared" si="19"/>
        <v>2006</v>
      </c>
      <c r="R170" t="str">
        <f t="shared" si="20"/>
        <v>o</v>
      </c>
    </row>
    <row r="171" spans="1:18" x14ac:dyDescent="0.3">
      <c r="A171" t="s">
        <v>2142</v>
      </c>
      <c r="B171">
        <v>6</v>
      </c>
      <c r="C171" t="s">
        <v>358</v>
      </c>
      <c r="D171">
        <v>738</v>
      </c>
      <c r="E171" t="s">
        <v>420</v>
      </c>
      <c r="F171" s="2">
        <v>39014</v>
      </c>
      <c r="G171">
        <v>49</v>
      </c>
      <c r="H171">
        <v>43</v>
      </c>
      <c r="I171" t="str">
        <f>IFERROR(VLOOKUP($C171,Sheet2!$A$2:$C$397,2,FALSE),"C")</f>
        <v>A</v>
      </c>
      <c r="J171">
        <f>IFERROR(VLOOKUP($C171,Sheet2!$A$2:$C$397,3,FALSE),0)</f>
        <v>0.2</v>
      </c>
      <c r="K171">
        <f>VLOOKUP($I171,Sheet2!$F$4:$G$16,2,FALSE)</f>
        <v>4</v>
      </c>
      <c r="L171">
        <f t="shared" si="14"/>
        <v>49.1</v>
      </c>
      <c r="M171">
        <f t="shared" si="15"/>
        <v>42.9</v>
      </c>
      <c r="N171">
        <f t="shared" si="16"/>
        <v>6.2000000000000028</v>
      </c>
      <c r="O171" t="str">
        <f t="shared" si="17"/>
        <v>MN06o_2006</v>
      </c>
      <c r="P171" t="str">
        <f t="shared" si="18"/>
        <v>06</v>
      </c>
      <c r="Q171">
        <f t="shared" si="19"/>
        <v>2006</v>
      </c>
      <c r="R171" t="str">
        <f t="shared" si="20"/>
        <v>o</v>
      </c>
    </row>
    <row r="172" spans="1:18" x14ac:dyDescent="0.3">
      <c r="A172" t="s">
        <v>2142</v>
      </c>
      <c r="B172">
        <v>6</v>
      </c>
      <c r="C172" t="s">
        <v>405</v>
      </c>
      <c r="D172">
        <v>995</v>
      </c>
      <c r="E172" t="s">
        <v>420</v>
      </c>
      <c r="F172" s="2">
        <v>39000</v>
      </c>
      <c r="G172">
        <v>45</v>
      </c>
      <c r="H172">
        <v>50</v>
      </c>
      <c r="I172" t="str">
        <f>IFERROR(VLOOKUP($C172,Sheet2!$A$2:$C$397,2,FALSE),"C")</f>
        <v>B+</v>
      </c>
      <c r="J172">
        <f>IFERROR(VLOOKUP($C172,Sheet2!$A$2:$C$397,3,FALSE),0)</f>
        <v>1.0919444</v>
      </c>
      <c r="K172">
        <f>VLOOKUP($I172,Sheet2!$F$4:$G$16,2,FALSE)</f>
        <v>3.3</v>
      </c>
      <c r="L172">
        <f t="shared" si="14"/>
        <v>45.545972200000001</v>
      </c>
      <c r="M172">
        <f t="shared" si="15"/>
        <v>49.454027799999999</v>
      </c>
      <c r="N172">
        <f t="shared" si="16"/>
        <v>-3.9080555999999973</v>
      </c>
      <c r="O172" t="str">
        <f t="shared" si="17"/>
        <v>MN06o_2006</v>
      </c>
      <c r="P172" t="str">
        <f t="shared" si="18"/>
        <v>06</v>
      </c>
      <c r="Q172">
        <f t="shared" si="19"/>
        <v>2006</v>
      </c>
      <c r="R172" t="str">
        <f t="shared" si="20"/>
        <v>o</v>
      </c>
    </row>
    <row r="173" spans="1:18" x14ac:dyDescent="0.3">
      <c r="A173" t="s">
        <v>2142</v>
      </c>
      <c r="B173">
        <v>6</v>
      </c>
      <c r="C173" t="s">
        <v>358</v>
      </c>
      <c r="D173">
        <v>669</v>
      </c>
      <c r="E173" t="s">
        <v>420</v>
      </c>
      <c r="F173" s="2">
        <v>38998</v>
      </c>
      <c r="G173">
        <v>47</v>
      </c>
      <c r="H173">
        <v>44</v>
      </c>
      <c r="I173" t="str">
        <f>IFERROR(VLOOKUP($C173,Sheet2!$A$2:$C$397,2,FALSE),"C")</f>
        <v>A</v>
      </c>
      <c r="J173">
        <f>IFERROR(VLOOKUP($C173,Sheet2!$A$2:$C$397,3,FALSE),0)</f>
        <v>0.2</v>
      </c>
      <c r="K173">
        <f>VLOOKUP($I173,Sheet2!$F$4:$G$16,2,FALSE)</f>
        <v>4</v>
      </c>
      <c r="L173">
        <f t="shared" si="14"/>
        <v>47.1</v>
      </c>
      <c r="M173">
        <f t="shared" si="15"/>
        <v>43.9</v>
      </c>
      <c r="N173">
        <f t="shared" si="16"/>
        <v>3.2000000000000028</v>
      </c>
      <c r="O173" t="str">
        <f t="shared" si="17"/>
        <v>MN06o_2006</v>
      </c>
      <c r="P173" t="str">
        <f t="shared" si="18"/>
        <v>06</v>
      </c>
      <c r="Q173">
        <f t="shared" si="19"/>
        <v>2006</v>
      </c>
      <c r="R173" t="str">
        <f t="shared" si="20"/>
        <v>o</v>
      </c>
    </row>
    <row r="174" spans="1:18" x14ac:dyDescent="0.3">
      <c r="A174" t="s">
        <v>2142</v>
      </c>
      <c r="B174">
        <v>6</v>
      </c>
      <c r="C174" t="s">
        <v>297</v>
      </c>
      <c r="D174">
        <v>500</v>
      </c>
      <c r="E174" t="s">
        <v>420</v>
      </c>
      <c r="F174" s="2">
        <v>38992</v>
      </c>
      <c r="G174">
        <v>46</v>
      </c>
      <c r="H174">
        <v>43</v>
      </c>
      <c r="I174" t="str">
        <f>IFERROR(VLOOKUP($C174,Sheet2!$A$2:$C$397,2,FALSE),"C")</f>
        <v>C</v>
      </c>
      <c r="J174">
        <f>IFERROR(VLOOKUP($C174,Sheet2!$A$2:$C$397,3,FALSE),0)</f>
        <v>-0.88022842999999995</v>
      </c>
      <c r="K174">
        <f>VLOOKUP($I174,Sheet2!$F$4:$G$16,2,FALSE)</f>
        <v>2</v>
      </c>
      <c r="L174">
        <f t="shared" si="14"/>
        <v>45.559885784999999</v>
      </c>
      <c r="M174">
        <f t="shared" si="15"/>
        <v>43.440114215000001</v>
      </c>
      <c r="N174">
        <f t="shared" si="16"/>
        <v>2.1197715699999975</v>
      </c>
      <c r="O174" t="str">
        <f t="shared" si="17"/>
        <v>MN06o_2006</v>
      </c>
      <c r="P174" t="str">
        <f t="shared" si="18"/>
        <v>06</v>
      </c>
      <c r="Q174">
        <f t="shared" si="19"/>
        <v>2006</v>
      </c>
      <c r="R174" t="str">
        <f t="shared" si="20"/>
        <v>o</v>
      </c>
    </row>
    <row r="175" spans="1:18" x14ac:dyDescent="0.3">
      <c r="A175" t="s">
        <v>2142</v>
      </c>
      <c r="B175">
        <v>6</v>
      </c>
      <c r="C175" t="s">
        <v>358</v>
      </c>
      <c r="D175">
        <v>641</v>
      </c>
      <c r="E175" t="s">
        <v>420</v>
      </c>
      <c r="F175" s="2">
        <v>38977</v>
      </c>
      <c r="G175">
        <v>50</v>
      </c>
      <c r="H175">
        <v>41</v>
      </c>
      <c r="I175" t="str">
        <f>IFERROR(VLOOKUP($C175,Sheet2!$A$2:$C$397,2,FALSE),"C")</f>
        <v>A</v>
      </c>
      <c r="J175">
        <f>IFERROR(VLOOKUP($C175,Sheet2!$A$2:$C$397,3,FALSE),0)</f>
        <v>0.2</v>
      </c>
      <c r="K175">
        <f>VLOOKUP($I175,Sheet2!$F$4:$G$16,2,FALSE)</f>
        <v>4</v>
      </c>
      <c r="L175">
        <f t="shared" si="14"/>
        <v>50.1</v>
      </c>
      <c r="M175">
        <f t="shared" si="15"/>
        <v>40.9</v>
      </c>
      <c r="N175">
        <f t="shared" si="16"/>
        <v>9.2000000000000028</v>
      </c>
      <c r="O175" t="str">
        <f t="shared" si="17"/>
        <v>MN06o_2006</v>
      </c>
      <c r="P175" t="str">
        <f t="shared" si="18"/>
        <v>06</v>
      </c>
      <c r="Q175">
        <f t="shared" si="19"/>
        <v>2006</v>
      </c>
      <c r="R175" t="str">
        <f t="shared" si="20"/>
        <v>o</v>
      </c>
    </row>
    <row r="176" spans="1:18" x14ac:dyDescent="0.3">
      <c r="A176" t="s">
        <v>2191</v>
      </c>
      <c r="B176">
        <v>8</v>
      </c>
      <c r="C176" t="s">
        <v>405</v>
      </c>
      <c r="D176">
        <v>984</v>
      </c>
      <c r="E176" t="s">
        <v>420</v>
      </c>
      <c r="F176" s="2">
        <v>39016</v>
      </c>
      <c r="G176">
        <v>45</v>
      </c>
      <c r="H176">
        <v>51</v>
      </c>
      <c r="I176" t="str">
        <f>IFERROR(VLOOKUP($C176,Sheet2!$A$2:$C$397,2,FALSE),"C")</f>
        <v>B+</v>
      </c>
      <c r="J176">
        <f>IFERROR(VLOOKUP($C176,Sheet2!$A$2:$C$397,3,FALSE),0)</f>
        <v>1.0919444</v>
      </c>
      <c r="K176">
        <f>VLOOKUP($I176,Sheet2!$F$4:$G$16,2,FALSE)</f>
        <v>3.3</v>
      </c>
      <c r="L176">
        <f t="shared" si="14"/>
        <v>45.545972200000001</v>
      </c>
      <c r="M176">
        <f t="shared" si="15"/>
        <v>50.454027799999999</v>
      </c>
      <c r="N176">
        <f t="shared" si="16"/>
        <v>-4.9080555999999973</v>
      </c>
      <c r="O176" t="str">
        <f t="shared" si="17"/>
        <v>WI08o_2006</v>
      </c>
      <c r="P176" t="str">
        <f t="shared" si="18"/>
        <v>08</v>
      </c>
      <c r="Q176">
        <f t="shared" si="19"/>
        <v>2006</v>
      </c>
      <c r="R176" t="str">
        <f t="shared" si="20"/>
        <v>o</v>
      </c>
    </row>
    <row r="177" spans="1:18" x14ac:dyDescent="0.3">
      <c r="A177" t="s">
        <v>2191</v>
      </c>
      <c r="B177">
        <v>8</v>
      </c>
      <c r="C177" t="s">
        <v>405</v>
      </c>
      <c r="D177">
        <v>983</v>
      </c>
      <c r="E177" t="s">
        <v>420</v>
      </c>
      <c r="F177" s="2">
        <v>39000</v>
      </c>
      <c r="G177">
        <v>46</v>
      </c>
      <c r="H177">
        <v>48</v>
      </c>
      <c r="I177" t="str">
        <f>IFERROR(VLOOKUP($C177,Sheet2!$A$2:$C$397,2,FALSE),"C")</f>
        <v>B+</v>
      </c>
      <c r="J177">
        <f>IFERROR(VLOOKUP($C177,Sheet2!$A$2:$C$397,3,FALSE),0)</f>
        <v>1.0919444</v>
      </c>
      <c r="K177">
        <f>VLOOKUP($I177,Sheet2!$F$4:$G$16,2,FALSE)</f>
        <v>3.3</v>
      </c>
      <c r="L177">
        <f t="shared" si="14"/>
        <v>46.545972200000001</v>
      </c>
      <c r="M177">
        <f t="shared" si="15"/>
        <v>47.454027799999999</v>
      </c>
      <c r="N177">
        <f t="shared" si="16"/>
        <v>-0.9080555999999973</v>
      </c>
      <c r="O177" t="str">
        <f t="shared" si="17"/>
        <v>WI08o_2006</v>
      </c>
      <c r="P177" t="str">
        <f t="shared" si="18"/>
        <v>08</v>
      </c>
      <c r="Q177">
        <f t="shared" si="19"/>
        <v>2006</v>
      </c>
      <c r="R177" t="str">
        <f t="shared" si="20"/>
        <v>o</v>
      </c>
    </row>
    <row r="178" spans="1:18" x14ac:dyDescent="0.3">
      <c r="A178" t="s">
        <v>2174</v>
      </c>
      <c r="B178">
        <v>4</v>
      </c>
      <c r="C178" t="s">
        <v>358</v>
      </c>
      <c r="D178">
        <v>510</v>
      </c>
      <c r="E178" t="s">
        <v>420</v>
      </c>
      <c r="F178" s="2">
        <v>39026</v>
      </c>
      <c r="G178">
        <v>49</v>
      </c>
      <c r="H178">
        <v>43</v>
      </c>
      <c r="I178" t="str">
        <f>IFERROR(VLOOKUP($C178,Sheet2!$A$2:$C$397,2,FALSE),"C")</f>
        <v>A</v>
      </c>
      <c r="J178">
        <f>IFERROR(VLOOKUP($C178,Sheet2!$A$2:$C$397,3,FALSE),0)</f>
        <v>0.2</v>
      </c>
      <c r="K178">
        <f>VLOOKUP($I178,Sheet2!$F$4:$G$16,2,FALSE)</f>
        <v>4</v>
      </c>
      <c r="L178">
        <f t="shared" si="14"/>
        <v>49.1</v>
      </c>
      <c r="M178">
        <f t="shared" si="15"/>
        <v>42.9</v>
      </c>
      <c r="N178">
        <f t="shared" si="16"/>
        <v>6.2000000000000028</v>
      </c>
      <c r="O178" t="str">
        <f t="shared" si="17"/>
        <v>KY04o_2006</v>
      </c>
      <c r="P178" t="str">
        <f t="shared" si="18"/>
        <v>04</v>
      </c>
      <c r="Q178">
        <f t="shared" si="19"/>
        <v>2006</v>
      </c>
      <c r="R178" t="str">
        <f t="shared" si="20"/>
        <v>o</v>
      </c>
    </row>
    <row r="179" spans="1:18" x14ac:dyDescent="0.3">
      <c r="A179" t="s">
        <v>2174</v>
      </c>
      <c r="B179">
        <v>4</v>
      </c>
      <c r="C179" t="s">
        <v>297</v>
      </c>
      <c r="D179">
        <v>500</v>
      </c>
      <c r="E179" t="s">
        <v>420</v>
      </c>
      <c r="F179" s="2">
        <v>39019</v>
      </c>
      <c r="G179">
        <v>42</v>
      </c>
      <c r="H179">
        <v>45</v>
      </c>
      <c r="I179" t="str">
        <f>IFERROR(VLOOKUP($C179,Sheet2!$A$2:$C$397,2,FALSE),"C")</f>
        <v>C</v>
      </c>
      <c r="J179">
        <f>IFERROR(VLOOKUP($C179,Sheet2!$A$2:$C$397,3,FALSE),0)</f>
        <v>-0.88022842999999995</v>
      </c>
      <c r="K179">
        <f>VLOOKUP($I179,Sheet2!$F$4:$G$16,2,FALSE)</f>
        <v>2</v>
      </c>
      <c r="L179">
        <f t="shared" si="14"/>
        <v>41.559885784999999</v>
      </c>
      <c r="M179">
        <f t="shared" si="15"/>
        <v>45.440114215000001</v>
      </c>
      <c r="N179">
        <f t="shared" si="16"/>
        <v>-3.8802284300000025</v>
      </c>
      <c r="O179" t="str">
        <f t="shared" si="17"/>
        <v>KY04o_2006</v>
      </c>
      <c r="P179" t="str">
        <f t="shared" si="18"/>
        <v>04</v>
      </c>
      <c r="Q179">
        <f t="shared" si="19"/>
        <v>2006</v>
      </c>
      <c r="R179" t="str">
        <f t="shared" si="20"/>
        <v>o</v>
      </c>
    </row>
    <row r="180" spans="1:18" x14ac:dyDescent="0.3">
      <c r="A180" t="s">
        <v>2174</v>
      </c>
      <c r="B180">
        <v>4</v>
      </c>
      <c r="C180" t="s">
        <v>405</v>
      </c>
      <c r="D180">
        <v>996</v>
      </c>
      <c r="E180" t="s">
        <v>420</v>
      </c>
      <c r="F180" s="2">
        <v>39016</v>
      </c>
      <c r="G180">
        <v>46</v>
      </c>
      <c r="H180">
        <v>50</v>
      </c>
      <c r="I180" t="str">
        <f>IFERROR(VLOOKUP($C180,Sheet2!$A$2:$C$397,2,FALSE),"C")</f>
        <v>B+</v>
      </c>
      <c r="J180">
        <f>IFERROR(VLOOKUP($C180,Sheet2!$A$2:$C$397,3,FALSE),0)</f>
        <v>1.0919444</v>
      </c>
      <c r="K180">
        <f>VLOOKUP($I180,Sheet2!$F$4:$G$16,2,FALSE)</f>
        <v>3.3</v>
      </c>
      <c r="L180">
        <f t="shared" si="14"/>
        <v>46.545972200000001</v>
      </c>
      <c r="M180">
        <f t="shared" si="15"/>
        <v>49.454027799999999</v>
      </c>
      <c r="N180">
        <f t="shared" si="16"/>
        <v>-2.9080555999999973</v>
      </c>
      <c r="O180" t="str">
        <f t="shared" si="17"/>
        <v>KY04o_2006</v>
      </c>
      <c r="P180" t="str">
        <f t="shared" si="18"/>
        <v>04</v>
      </c>
      <c r="Q180">
        <f t="shared" si="19"/>
        <v>2006</v>
      </c>
      <c r="R180" t="str">
        <f t="shared" si="20"/>
        <v>o</v>
      </c>
    </row>
    <row r="181" spans="1:18" x14ac:dyDescent="0.3">
      <c r="A181" t="s">
        <v>2174</v>
      </c>
      <c r="B181">
        <v>4</v>
      </c>
      <c r="C181" t="s">
        <v>358</v>
      </c>
      <c r="D181">
        <v>466</v>
      </c>
      <c r="E181" t="s">
        <v>420</v>
      </c>
      <c r="F181" s="2">
        <v>39013</v>
      </c>
      <c r="G181">
        <v>46</v>
      </c>
      <c r="H181">
        <v>44</v>
      </c>
      <c r="I181" t="str">
        <f>IFERROR(VLOOKUP($C181,Sheet2!$A$2:$C$397,2,FALSE),"C")</f>
        <v>A</v>
      </c>
      <c r="J181">
        <f>IFERROR(VLOOKUP($C181,Sheet2!$A$2:$C$397,3,FALSE),0)</f>
        <v>0.2</v>
      </c>
      <c r="K181">
        <f>VLOOKUP($I181,Sheet2!$F$4:$G$16,2,FALSE)</f>
        <v>4</v>
      </c>
      <c r="L181">
        <f t="shared" si="14"/>
        <v>46.1</v>
      </c>
      <c r="M181">
        <f t="shared" si="15"/>
        <v>43.9</v>
      </c>
      <c r="N181">
        <f t="shared" si="16"/>
        <v>2.2000000000000028</v>
      </c>
      <c r="O181" t="str">
        <f t="shared" si="17"/>
        <v>KY04o_2006</v>
      </c>
      <c r="P181" t="str">
        <f t="shared" si="18"/>
        <v>04</v>
      </c>
      <c r="Q181">
        <f t="shared" si="19"/>
        <v>2006</v>
      </c>
      <c r="R181" t="str">
        <f t="shared" si="20"/>
        <v>o</v>
      </c>
    </row>
    <row r="182" spans="1:18" x14ac:dyDescent="0.3">
      <c r="A182" t="s">
        <v>2174</v>
      </c>
      <c r="B182">
        <v>4</v>
      </c>
      <c r="C182" t="s">
        <v>405</v>
      </c>
      <c r="D182">
        <v>970</v>
      </c>
      <c r="E182" t="s">
        <v>420</v>
      </c>
      <c r="F182" s="2">
        <v>39000</v>
      </c>
      <c r="G182">
        <v>49</v>
      </c>
      <c r="H182">
        <v>46</v>
      </c>
      <c r="I182" t="str">
        <f>IFERROR(VLOOKUP($C182,Sheet2!$A$2:$C$397,2,FALSE),"C")</f>
        <v>B+</v>
      </c>
      <c r="J182">
        <f>IFERROR(VLOOKUP($C182,Sheet2!$A$2:$C$397,3,FALSE),0)</f>
        <v>1.0919444</v>
      </c>
      <c r="K182">
        <f>VLOOKUP($I182,Sheet2!$F$4:$G$16,2,FALSE)</f>
        <v>3.3</v>
      </c>
      <c r="L182">
        <f t="shared" si="14"/>
        <v>49.545972200000001</v>
      </c>
      <c r="M182">
        <f t="shared" si="15"/>
        <v>45.454027799999999</v>
      </c>
      <c r="N182">
        <f t="shared" si="16"/>
        <v>4.0919444000000027</v>
      </c>
      <c r="O182" t="str">
        <f t="shared" si="17"/>
        <v>KY04o_2006</v>
      </c>
      <c r="P182" t="str">
        <f t="shared" si="18"/>
        <v>04</v>
      </c>
      <c r="Q182">
        <f t="shared" si="19"/>
        <v>2006</v>
      </c>
      <c r="R182" t="str">
        <f t="shared" si="20"/>
        <v>o</v>
      </c>
    </row>
    <row r="183" spans="1:18" x14ac:dyDescent="0.3">
      <c r="A183" t="s">
        <v>2174</v>
      </c>
      <c r="B183">
        <v>4</v>
      </c>
      <c r="C183" t="s">
        <v>358</v>
      </c>
      <c r="D183">
        <v>459</v>
      </c>
      <c r="E183" t="s">
        <v>420</v>
      </c>
      <c r="F183" s="2">
        <v>38999</v>
      </c>
      <c r="G183">
        <v>47</v>
      </c>
      <c r="H183">
        <v>44</v>
      </c>
      <c r="I183" t="str">
        <f>IFERROR(VLOOKUP($C183,Sheet2!$A$2:$C$397,2,FALSE),"C")</f>
        <v>A</v>
      </c>
      <c r="J183">
        <f>IFERROR(VLOOKUP($C183,Sheet2!$A$2:$C$397,3,FALSE),0)</f>
        <v>0.2</v>
      </c>
      <c r="K183">
        <f>VLOOKUP($I183,Sheet2!$F$4:$G$16,2,FALSE)</f>
        <v>4</v>
      </c>
      <c r="L183">
        <f t="shared" si="14"/>
        <v>47.1</v>
      </c>
      <c r="M183">
        <f t="shared" si="15"/>
        <v>43.9</v>
      </c>
      <c r="N183">
        <f t="shared" si="16"/>
        <v>3.2000000000000028</v>
      </c>
      <c r="O183" t="str">
        <f t="shared" si="17"/>
        <v>KY04o_2006</v>
      </c>
      <c r="P183" t="str">
        <f t="shared" si="18"/>
        <v>04</v>
      </c>
      <c r="Q183">
        <f t="shared" si="19"/>
        <v>2006</v>
      </c>
      <c r="R183" t="str">
        <f t="shared" si="20"/>
        <v>o</v>
      </c>
    </row>
    <row r="184" spans="1:18" x14ac:dyDescent="0.3">
      <c r="A184" t="s">
        <v>2174</v>
      </c>
      <c r="B184">
        <v>4</v>
      </c>
      <c r="C184" t="s">
        <v>297</v>
      </c>
      <c r="D184">
        <v>500</v>
      </c>
      <c r="E184" t="s">
        <v>420</v>
      </c>
      <c r="F184" s="2">
        <v>38992</v>
      </c>
      <c r="G184">
        <v>42</v>
      </c>
      <c r="H184">
        <v>36</v>
      </c>
      <c r="I184" t="str">
        <f>IFERROR(VLOOKUP($C184,Sheet2!$A$2:$C$397,2,FALSE),"C")</f>
        <v>C</v>
      </c>
      <c r="J184">
        <f>IFERROR(VLOOKUP($C184,Sheet2!$A$2:$C$397,3,FALSE),0)</f>
        <v>-0.88022842999999995</v>
      </c>
      <c r="K184">
        <f>VLOOKUP($I184,Sheet2!$F$4:$G$16,2,FALSE)</f>
        <v>2</v>
      </c>
      <c r="L184">
        <f t="shared" si="14"/>
        <v>41.559885784999999</v>
      </c>
      <c r="M184">
        <f t="shared" si="15"/>
        <v>36.440114215000001</v>
      </c>
      <c r="N184">
        <f t="shared" si="16"/>
        <v>5.1197715699999975</v>
      </c>
      <c r="O184" t="str">
        <f t="shared" si="17"/>
        <v>KY04o_2006</v>
      </c>
      <c r="P184" t="str">
        <f t="shared" si="18"/>
        <v>04</v>
      </c>
      <c r="Q184">
        <f t="shared" si="19"/>
        <v>2006</v>
      </c>
      <c r="R184" t="str">
        <f t="shared" si="20"/>
        <v>o</v>
      </c>
    </row>
    <row r="185" spans="1:18" x14ac:dyDescent="0.3">
      <c r="A185" t="s">
        <v>2174</v>
      </c>
      <c r="B185">
        <v>4</v>
      </c>
      <c r="C185" t="s">
        <v>358</v>
      </c>
      <c r="D185">
        <v>427</v>
      </c>
      <c r="E185" t="s">
        <v>420</v>
      </c>
      <c r="F185" s="2">
        <v>38978</v>
      </c>
      <c r="G185">
        <v>44</v>
      </c>
      <c r="H185">
        <v>48</v>
      </c>
      <c r="I185" t="str">
        <f>IFERROR(VLOOKUP($C185,Sheet2!$A$2:$C$397,2,FALSE),"C")</f>
        <v>A</v>
      </c>
      <c r="J185">
        <f>IFERROR(VLOOKUP($C185,Sheet2!$A$2:$C$397,3,FALSE),0)</f>
        <v>0.2</v>
      </c>
      <c r="K185">
        <f>VLOOKUP($I185,Sheet2!$F$4:$G$16,2,FALSE)</f>
        <v>4</v>
      </c>
      <c r="L185">
        <f t="shared" si="14"/>
        <v>44.1</v>
      </c>
      <c r="M185">
        <f t="shared" si="15"/>
        <v>47.9</v>
      </c>
      <c r="N185">
        <f t="shared" si="16"/>
        <v>-3.7999999999999972</v>
      </c>
      <c r="O185" t="str">
        <f t="shared" si="17"/>
        <v>KY04o_2006</v>
      </c>
      <c r="P185" t="str">
        <f t="shared" si="18"/>
        <v>04</v>
      </c>
      <c r="Q185">
        <f t="shared" si="19"/>
        <v>2006</v>
      </c>
      <c r="R185" t="str">
        <f t="shared" si="20"/>
        <v>o</v>
      </c>
    </row>
    <row r="186" spans="1:18" x14ac:dyDescent="0.3">
      <c r="A186" t="s">
        <v>2174</v>
      </c>
      <c r="B186">
        <v>4</v>
      </c>
      <c r="C186" t="s">
        <v>405</v>
      </c>
      <c r="D186">
        <v>963</v>
      </c>
      <c r="E186" t="s">
        <v>431</v>
      </c>
      <c r="F186" s="2">
        <v>38958</v>
      </c>
      <c r="G186">
        <v>49</v>
      </c>
      <c r="H186">
        <v>46</v>
      </c>
      <c r="I186" t="str">
        <f>IFERROR(VLOOKUP($C186,Sheet2!$A$2:$C$397,2,FALSE),"C")</f>
        <v>B+</v>
      </c>
      <c r="J186">
        <f>IFERROR(VLOOKUP($C186,Sheet2!$A$2:$C$397,3,FALSE),0)</f>
        <v>1.0919444</v>
      </c>
      <c r="K186">
        <f>VLOOKUP($I186,Sheet2!$F$4:$G$16,2,FALSE)</f>
        <v>3.3</v>
      </c>
      <c r="L186">
        <f t="shared" si="14"/>
        <v>49.545972200000001</v>
      </c>
      <c r="M186">
        <f t="shared" si="15"/>
        <v>45.454027799999999</v>
      </c>
      <c r="N186">
        <f t="shared" si="16"/>
        <v>4.0919444000000027</v>
      </c>
      <c r="O186" t="str">
        <f t="shared" si="17"/>
        <v>KY04o_2006</v>
      </c>
      <c r="P186" t="str">
        <f t="shared" si="18"/>
        <v>04</v>
      </c>
      <c r="Q186">
        <f t="shared" si="19"/>
        <v>2006</v>
      </c>
      <c r="R186" t="str">
        <f t="shared" si="20"/>
        <v>o</v>
      </c>
    </row>
    <row r="187" spans="1:18" x14ac:dyDescent="0.3">
      <c r="A187" t="s">
        <v>2174</v>
      </c>
      <c r="B187">
        <v>4</v>
      </c>
      <c r="C187" t="s">
        <v>358</v>
      </c>
      <c r="D187">
        <v>665</v>
      </c>
      <c r="E187" t="s">
        <v>420</v>
      </c>
      <c r="F187" s="2">
        <v>38938</v>
      </c>
      <c r="G187">
        <v>46</v>
      </c>
      <c r="H187">
        <v>44</v>
      </c>
      <c r="I187" t="str">
        <f>IFERROR(VLOOKUP($C187,Sheet2!$A$2:$C$397,2,FALSE),"C")</f>
        <v>A</v>
      </c>
      <c r="J187">
        <f>IFERROR(VLOOKUP($C187,Sheet2!$A$2:$C$397,3,FALSE),0)</f>
        <v>0.2</v>
      </c>
      <c r="K187">
        <f>VLOOKUP($I187,Sheet2!$F$4:$G$16,2,FALSE)</f>
        <v>4</v>
      </c>
      <c r="L187">
        <f t="shared" si="14"/>
        <v>46.1</v>
      </c>
      <c r="M187">
        <f t="shared" si="15"/>
        <v>43.9</v>
      </c>
      <c r="N187">
        <f t="shared" si="16"/>
        <v>2.2000000000000028</v>
      </c>
      <c r="O187" t="str">
        <f t="shared" si="17"/>
        <v>KY04o_2006</v>
      </c>
      <c r="P187" t="str">
        <f t="shared" si="18"/>
        <v>04</v>
      </c>
      <c r="Q187">
        <f t="shared" si="19"/>
        <v>2006</v>
      </c>
      <c r="R187" t="str">
        <f t="shared" si="20"/>
        <v>o</v>
      </c>
    </row>
    <row r="188" spans="1:18" x14ac:dyDescent="0.3">
      <c r="A188" t="s">
        <v>2174</v>
      </c>
      <c r="B188">
        <v>4</v>
      </c>
      <c r="C188" t="s">
        <v>358</v>
      </c>
      <c r="D188">
        <v>447</v>
      </c>
      <c r="E188" t="s">
        <v>420</v>
      </c>
      <c r="F188" s="2">
        <v>38922</v>
      </c>
      <c r="G188">
        <v>41</v>
      </c>
      <c r="H188">
        <v>50</v>
      </c>
      <c r="I188" t="str">
        <f>IFERROR(VLOOKUP($C188,Sheet2!$A$2:$C$397,2,FALSE),"C")</f>
        <v>A</v>
      </c>
      <c r="J188">
        <f>IFERROR(VLOOKUP($C188,Sheet2!$A$2:$C$397,3,FALSE),0)</f>
        <v>0.2</v>
      </c>
      <c r="K188">
        <f>VLOOKUP($I188,Sheet2!$F$4:$G$16,2,FALSE)</f>
        <v>4</v>
      </c>
      <c r="L188">
        <f t="shared" si="14"/>
        <v>41.1</v>
      </c>
      <c r="M188">
        <f t="shared" si="15"/>
        <v>49.9</v>
      </c>
      <c r="N188">
        <f t="shared" si="16"/>
        <v>-8.7999999999999972</v>
      </c>
      <c r="O188" t="str">
        <f t="shared" si="17"/>
        <v>KY04o_2006</v>
      </c>
      <c r="P188" t="str">
        <f t="shared" si="18"/>
        <v>04</v>
      </c>
      <c r="Q188">
        <f t="shared" si="19"/>
        <v>2006</v>
      </c>
      <c r="R188" t="str">
        <f t="shared" si="20"/>
        <v>o</v>
      </c>
    </row>
    <row r="189" spans="1:18" x14ac:dyDescent="0.3">
      <c r="A189" t="s">
        <v>2134</v>
      </c>
      <c r="B189">
        <v>19</v>
      </c>
      <c r="C189" t="s">
        <v>405</v>
      </c>
      <c r="D189">
        <v>944</v>
      </c>
      <c r="E189" t="s">
        <v>420</v>
      </c>
      <c r="F189" s="2">
        <v>39016</v>
      </c>
      <c r="G189">
        <v>47</v>
      </c>
      <c r="H189">
        <v>49</v>
      </c>
      <c r="I189" t="str">
        <f>IFERROR(VLOOKUP($C189,Sheet2!$A$2:$C$397,2,FALSE),"C")</f>
        <v>B+</v>
      </c>
      <c r="J189">
        <f>IFERROR(VLOOKUP($C189,Sheet2!$A$2:$C$397,3,FALSE),0)</f>
        <v>1.0919444</v>
      </c>
      <c r="K189">
        <f>VLOOKUP($I189,Sheet2!$F$4:$G$16,2,FALSE)</f>
        <v>3.3</v>
      </c>
      <c r="L189">
        <f t="shared" si="14"/>
        <v>47.545972200000001</v>
      </c>
      <c r="M189">
        <f t="shared" si="15"/>
        <v>48.454027799999999</v>
      </c>
      <c r="N189">
        <f t="shared" si="16"/>
        <v>-0.9080555999999973</v>
      </c>
      <c r="O189" t="str">
        <f t="shared" si="17"/>
        <v>NY19o_2006</v>
      </c>
      <c r="P189" t="str">
        <f t="shared" si="18"/>
        <v>19</v>
      </c>
      <c r="Q189">
        <f t="shared" si="19"/>
        <v>2006</v>
      </c>
      <c r="R189" t="str">
        <f t="shared" si="20"/>
        <v>o</v>
      </c>
    </row>
    <row r="190" spans="1:18" x14ac:dyDescent="0.3">
      <c r="A190" t="s">
        <v>2134</v>
      </c>
      <c r="B190">
        <v>19</v>
      </c>
      <c r="C190" t="s">
        <v>405</v>
      </c>
      <c r="D190">
        <v>1014</v>
      </c>
      <c r="E190" t="s">
        <v>420</v>
      </c>
      <c r="F190" s="2">
        <v>39006</v>
      </c>
      <c r="G190">
        <v>40</v>
      </c>
      <c r="H190">
        <v>49</v>
      </c>
      <c r="I190" t="str">
        <f>IFERROR(VLOOKUP($C190,Sheet2!$A$2:$C$397,2,FALSE),"C")</f>
        <v>B+</v>
      </c>
      <c r="J190">
        <f>IFERROR(VLOOKUP($C190,Sheet2!$A$2:$C$397,3,FALSE),0)</f>
        <v>1.0919444</v>
      </c>
      <c r="K190">
        <f>VLOOKUP($I190,Sheet2!$F$4:$G$16,2,FALSE)</f>
        <v>3.3</v>
      </c>
      <c r="L190">
        <f t="shared" si="14"/>
        <v>40.545972200000001</v>
      </c>
      <c r="M190">
        <f t="shared" si="15"/>
        <v>48.454027799999999</v>
      </c>
      <c r="N190">
        <f t="shared" si="16"/>
        <v>-7.9080555999999973</v>
      </c>
      <c r="O190" t="str">
        <f t="shared" si="17"/>
        <v>NY19o_2006</v>
      </c>
      <c r="P190" t="str">
        <f t="shared" si="18"/>
        <v>19</v>
      </c>
      <c r="Q190">
        <f t="shared" si="19"/>
        <v>2006</v>
      </c>
      <c r="R190" t="str">
        <f t="shared" si="20"/>
        <v>o</v>
      </c>
    </row>
    <row r="191" spans="1:18" x14ac:dyDescent="0.3">
      <c r="A191" t="s">
        <v>2157</v>
      </c>
      <c r="B191">
        <v>3</v>
      </c>
      <c r="C191" t="s">
        <v>382</v>
      </c>
      <c r="D191">
        <v>400</v>
      </c>
      <c r="E191" t="s">
        <v>420</v>
      </c>
      <c r="F191" s="2">
        <v>39020</v>
      </c>
      <c r="G191">
        <v>46</v>
      </c>
      <c r="H191">
        <v>39</v>
      </c>
      <c r="I191" t="str">
        <f>IFERROR(VLOOKUP($C191,Sheet2!$A$2:$C$397,2,FALSE),"C")</f>
        <v>B+</v>
      </c>
      <c r="J191">
        <f>IFERROR(VLOOKUP($C191,Sheet2!$A$2:$C$397,3,FALSE),0)</f>
        <v>-0.72027989999999997</v>
      </c>
      <c r="K191">
        <f>VLOOKUP($I191,Sheet2!$F$4:$G$16,2,FALSE)</f>
        <v>3.3</v>
      </c>
      <c r="L191">
        <f t="shared" si="14"/>
        <v>45.639860050000003</v>
      </c>
      <c r="M191">
        <f t="shared" si="15"/>
        <v>39.360139949999997</v>
      </c>
      <c r="N191">
        <f t="shared" si="16"/>
        <v>6.2797201000000058</v>
      </c>
      <c r="O191" t="str">
        <f t="shared" si="17"/>
        <v>NV03o_2006</v>
      </c>
      <c r="P191" t="str">
        <f t="shared" si="18"/>
        <v>03</v>
      </c>
      <c r="Q191">
        <f t="shared" si="19"/>
        <v>2006</v>
      </c>
      <c r="R191" t="str">
        <f t="shared" si="20"/>
        <v>o</v>
      </c>
    </row>
    <row r="192" spans="1:18" x14ac:dyDescent="0.3">
      <c r="A192" t="s">
        <v>2157</v>
      </c>
      <c r="B192">
        <v>3</v>
      </c>
      <c r="C192" t="s">
        <v>405</v>
      </c>
      <c r="D192">
        <v>1031</v>
      </c>
      <c r="E192" t="s">
        <v>420</v>
      </c>
      <c r="F192" s="2">
        <v>39016</v>
      </c>
      <c r="G192">
        <v>51</v>
      </c>
      <c r="H192">
        <v>44</v>
      </c>
      <c r="I192" t="str">
        <f>IFERROR(VLOOKUP($C192,Sheet2!$A$2:$C$397,2,FALSE),"C")</f>
        <v>B+</v>
      </c>
      <c r="J192">
        <f>IFERROR(VLOOKUP($C192,Sheet2!$A$2:$C$397,3,FALSE),0)</f>
        <v>1.0919444</v>
      </c>
      <c r="K192">
        <f>VLOOKUP($I192,Sheet2!$F$4:$G$16,2,FALSE)</f>
        <v>3.3</v>
      </c>
      <c r="L192">
        <f t="shared" si="14"/>
        <v>51.545972200000001</v>
      </c>
      <c r="M192">
        <f t="shared" si="15"/>
        <v>43.454027799999999</v>
      </c>
      <c r="N192">
        <f t="shared" si="16"/>
        <v>8.0919444000000027</v>
      </c>
      <c r="O192" t="str">
        <f t="shared" si="17"/>
        <v>NV03o_2006</v>
      </c>
      <c r="P192" t="str">
        <f t="shared" si="18"/>
        <v>03</v>
      </c>
      <c r="Q192">
        <f t="shared" si="19"/>
        <v>2006</v>
      </c>
      <c r="R192" t="str">
        <f t="shared" si="20"/>
        <v>o</v>
      </c>
    </row>
    <row r="193" spans="1:18" x14ac:dyDescent="0.3">
      <c r="A193" t="s">
        <v>2157</v>
      </c>
      <c r="B193">
        <v>3</v>
      </c>
      <c r="C193" t="s">
        <v>382</v>
      </c>
      <c r="D193">
        <v>400</v>
      </c>
      <c r="E193" t="s">
        <v>431</v>
      </c>
      <c r="F193" s="2">
        <v>38981</v>
      </c>
      <c r="G193">
        <v>47</v>
      </c>
      <c r="H193">
        <v>37</v>
      </c>
      <c r="I193" t="str">
        <f>IFERROR(VLOOKUP($C193,Sheet2!$A$2:$C$397,2,FALSE),"C")</f>
        <v>B+</v>
      </c>
      <c r="J193">
        <f>IFERROR(VLOOKUP($C193,Sheet2!$A$2:$C$397,3,FALSE),0)</f>
        <v>-0.72027989999999997</v>
      </c>
      <c r="K193">
        <f>VLOOKUP($I193,Sheet2!$F$4:$G$16,2,FALSE)</f>
        <v>3.3</v>
      </c>
      <c r="L193">
        <f t="shared" si="14"/>
        <v>46.639860050000003</v>
      </c>
      <c r="M193">
        <f t="shared" si="15"/>
        <v>37.360139949999997</v>
      </c>
      <c r="N193">
        <f t="shared" si="16"/>
        <v>9.2797201000000058</v>
      </c>
      <c r="O193" t="str">
        <f t="shared" si="17"/>
        <v>NV03o_2006</v>
      </c>
      <c r="P193" t="str">
        <f t="shared" si="18"/>
        <v>03</v>
      </c>
      <c r="Q193">
        <f t="shared" si="19"/>
        <v>2006</v>
      </c>
      <c r="R193" t="str">
        <f t="shared" si="20"/>
        <v>o</v>
      </c>
    </row>
    <row r="194" spans="1:18" x14ac:dyDescent="0.3">
      <c r="A194" t="s">
        <v>2157</v>
      </c>
      <c r="B194">
        <v>3</v>
      </c>
      <c r="C194" t="s">
        <v>405</v>
      </c>
      <c r="D194">
        <v>1018</v>
      </c>
      <c r="E194" t="s">
        <v>431</v>
      </c>
      <c r="F194" s="2">
        <v>38958</v>
      </c>
      <c r="G194">
        <v>51</v>
      </c>
      <c r="H194">
        <v>43</v>
      </c>
      <c r="I194" t="str">
        <f>IFERROR(VLOOKUP($C194,Sheet2!$A$2:$C$397,2,FALSE),"C")</f>
        <v>B+</v>
      </c>
      <c r="J194">
        <f>IFERROR(VLOOKUP($C194,Sheet2!$A$2:$C$397,3,FALSE),0)</f>
        <v>1.0919444</v>
      </c>
      <c r="K194">
        <f>VLOOKUP($I194,Sheet2!$F$4:$G$16,2,FALSE)</f>
        <v>3.3</v>
      </c>
      <c r="L194">
        <f t="shared" ref="L194:L203" si="21">G194+(J194/2)</f>
        <v>51.545972200000001</v>
      </c>
      <c r="M194">
        <f t="shared" ref="M194:M203" si="22">H194-(J194/2)</f>
        <v>42.454027799999999</v>
      </c>
      <c r="N194">
        <f t="shared" ref="N194:N203" si="23">L194-M194</f>
        <v>9.0919444000000027</v>
      </c>
      <c r="O194" t="str">
        <f t="shared" ref="O194:O203" si="24">A194&amp;P194&amp;R194&amp;"_"&amp;Q194</f>
        <v>NV03o_2006</v>
      </c>
      <c r="P194" t="str">
        <f t="shared" ref="P194:P203" si="25">TEXT(B194,"00")</f>
        <v>03</v>
      </c>
      <c r="Q194">
        <f t="shared" ref="Q194:Q203" si="26">YEAR(F194)</f>
        <v>2006</v>
      </c>
      <c r="R194" t="str">
        <f t="shared" ref="R194:R203" si="27">IF(AND(OR(Q194=2014,Q194=2012),OR(A194="NC",A194="FL")),"r",IF(AND(OR(Q194=2014,Q194=2012),OR(A194="PA")),"r",IF(Q194&lt;=2010,"o","")))</f>
        <v>o</v>
      </c>
    </row>
    <row r="195" spans="1:18" x14ac:dyDescent="0.3">
      <c r="A195" t="s">
        <v>2142</v>
      </c>
      <c r="B195">
        <v>1</v>
      </c>
      <c r="C195" t="s">
        <v>405</v>
      </c>
      <c r="D195">
        <v>1042</v>
      </c>
      <c r="E195" t="s">
        <v>420</v>
      </c>
      <c r="F195" s="2">
        <v>39016</v>
      </c>
      <c r="G195">
        <v>50</v>
      </c>
      <c r="H195">
        <v>47</v>
      </c>
      <c r="I195" t="str">
        <f>IFERROR(VLOOKUP($C195,Sheet2!$A$2:$C$397,2,FALSE),"C")</f>
        <v>B+</v>
      </c>
      <c r="J195">
        <f>IFERROR(VLOOKUP($C195,Sheet2!$A$2:$C$397,3,FALSE),0)</f>
        <v>1.0919444</v>
      </c>
      <c r="K195">
        <f>VLOOKUP($I195,Sheet2!$F$4:$G$16,2,FALSE)</f>
        <v>3.3</v>
      </c>
      <c r="L195">
        <f t="shared" si="21"/>
        <v>50.545972200000001</v>
      </c>
      <c r="M195">
        <f t="shared" si="22"/>
        <v>46.454027799999999</v>
      </c>
      <c r="N195">
        <f t="shared" si="23"/>
        <v>4.0919444000000027</v>
      </c>
      <c r="O195" t="str">
        <f t="shared" si="24"/>
        <v>MN01o_2006</v>
      </c>
      <c r="P195" t="str">
        <f t="shared" si="25"/>
        <v>01</v>
      </c>
      <c r="Q195">
        <f t="shared" si="26"/>
        <v>2006</v>
      </c>
      <c r="R195" t="str">
        <f t="shared" si="27"/>
        <v>o</v>
      </c>
    </row>
    <row r="196" spans="1:18" x14ac:dyDescent="0.3">
      <c r="A196" t="s">
        <v>2142</v>
      </c>
      <c r="B196">
        <v>1</v>
      </c>
      <c r="C196" t="s">
        <v>405</v>
      </c>
      <c r="D196">
        <v>1024</v>
      </c>
      <c r="E196" t="s">
        <v>420</v>
      </c>
      <c r="F196" s="2">
        <v>39000</v>
      </c>
      <c r="G196">
        <v>48</v>
      </c>
      <c r="H196">
        <v>47</v>
      </c>
      <c r="I196" t="str">
        <f>IFERROR(VLOOKUP($C196,Sheet2!$A$2:$C$397,2,FALSE),"C")</f>
        <v>B+</v>
      </c>
      <c r="J196">
        <f>IFERROR(VLOOKUP($C196,Sheet2!$A$2:$C$397,3,FALSE),0)</f>
        <v>1.0919444</v>
      </c>
      <c r="K196">
        <f>VLOOKUP($I196,Sheet2!$F$4:$G$16,2,FALSE)</f>
        <v>3.3</v>
      </c>
      <c r="L196">
        <f t="shared" si="21"/>
        <v>48.545972200000001</v>
      </c>
      <c r="M196">
        <f t="shared" si="22"/>
        <v>46.454027799999999</v>
      </c>
      <c r="N196">
        <f t="shared" si="23"/>
        <v>2.0919444000000027</v>
      </c>
      <c r="O196" t="str">
        <f t="shared" si="24"/>
        <v>MN01o_2006</v>
      </c>
      <c r="P196" t="str">
        <f t="shared" si="25"/>
        <v>01</v>
      </c>
      <c r="Q196">
        <f t="shared" si="26"/>
        <v>2006</v>
      </c>
      <c r="R196" t="str">
        <f t="shared" si="27"/>
        <v>o</v>
      </c>
    </row>
    <row r="197" spans="1:18" x14ac:dyDescent="0.3">
      <c r="A197" t="s">
        <v>2157</v>
      </c>
      <c r="B197">
        <v>2</v>
      </c>
      <c r="C197" t="s">
        <v>382</v>
      </c>
      <c r="D197">
        <v>400</v>
      </c>
      <c r="E197" t="s">
        <v>420</v>
      </c>
      <c r="F197" s="2">
        <v>39020</v>
      </c>
      <c r="G197">
        <v>47</v>
      </c>
      <c r="H197">
        <v>39</v>
      </c>
      <c r="I197" t="str">
        <f>IFERROR(VLOOKUP($C197,Sheet2!$A$2:$C$397,2,FALSE),"C")</f>
        <v>B+</v>
      </c>
      <c r="J197">
        <f>IFERROR(VLOOKUP($C197,Sheet2!$A$2:$C$397,3,FALSE),0)</f>
        <v>-0.72027989999999997</v>
      </c>
      <c r="K197">
        <f>VLOOKUP($I197,Sheet2!$F$4:$G$16,2,FALSE)</f>
        <v>3.3</v>
      </c>
      <c r="L197">
        <f t="shared" si="21"/>
        <v>46.639860050000003</v>
      </c>
      <c r="M197">
        <f t="shared" si="22"/>
        <v>39.360139949999997</v>
      </c>
      <c r="N197">
        <f t="shared" si="23"/>
        <v>7.2797201000000058</v>
      </c>
      <c r="O197" t="str">
        <f t="shared" si="24"/>
        <v>NV02o_2006</v>
      </c>
      <c r="P197" t="str">
        <f t="shared" si="25"/>
        <v>02</v>
      </c>
      <c r="Q197">
        <f t="shared" si="26"/>
        <v>2006</v>
      </c>
      <c r="R197" t="str">
        <f t="shared" si="27"/>
        <v>o</v>
      </c>
    </row>
    <row r="198" spans="1:18" x14ac:dyDescent="0.3">
      <c r="A198" t="s">
        <v>2157</v>
      </c>
      <c r="B198">
        <v>2</v>
      </c>
      <c r="C198" t="s">
        <v>382</v>
      </c>
      <c r="D198">
        <v>400</v>
      </c>
      <c r="E198" t="s">
        <v>420</v>
      </c>
      <c r="F198" s="2">
        <v>38981</v>
      </c>
      <c r="G198">
        <v>45</v>
      </c>
      <c r="H198">
        <v>42</v>
      </c>
      <c r="I198" t="str">
        <f>IFERROR(VLOOKUP($C198,Sheet2!$A$2:$C$397,2,FALSE),"C")</f>
        <v>B+</v>
      </c>
      <c r="J198">
        <f>IFERROR(VLOOKUP($C198,Sheet2!$A$2:$C$397,3,FALSE),0)</f>
        <v>-0.72027989999999997</v>
      </c>
      <c r="K198">
        <f>VLOOKUP($I198,Sheet2!$F$4:$G$16,2,FALSE)</f>
        <v>3.3</v>
      </c>
      <c r="L198">
        <f t="shared" si="21"/>
        <v>44.639860050000003</v>
      </c>
      <c r="M198">
        <f t="shared" si="22"/>
        <v>42.360139949999997</v>
      </c>
      <c r="N198">
        <f t="shared" si="23"/>
        <v>2.2797201000000058</v>
      </c>
      <c r="O198" t="str">
        <f t="shared" si="24"/>
        <v>NV02o_2006</v>
      </c>
      <c r="P198" t="str">
        <f t="shared" si="25"/>
        <v>02</v>
      </c>
      <c r="Q198">
        <f t="shared" si="26"/>
        <v>2006</v>
      </c>
      <c r="R198" t="str">
        <f t="shared" si="27"/>
        <v>o</v>
      </c>
    </row>
    <row r="199" spans="1:18" x14ac:dyDescent="0.3">
      <c r="A199" t="s">
        <v>2144</v>
      </c>
      <c r="B199">
        <v>7</v>
      </c>
      <c r="C199" t="s">
        <v>405</v>
      </c>
      <c r="D199">
        <v>1013</v>
      </c>
      <c r="E199" t="s">
        <v>420</v>
      </c>
      <c r="F199" s="2">
        <v>39016</v>
      </c>
      <c r="G199">
        <v>46</v>
      </c>
      <c r="H199">
        <v>43</v>
      </c>
      <c r="I199" t="str">
        <f>IFERROR(VLOOKUP($C199,Sheet2!$A$2:$C$397,2,FALSE),"C")</f>
        <v>B+</v>
      </c>
      <c r="J199">
        <f>IFERROR(VLOOKUP($C199,Sheet2!$A$2:$C$397,3,FALSE),0)</f>
        <v>1.0919444</v>
      </c>
      <c r="K199">
        <f>VLOOKUP($I199,Sheet2!$F$4:$G$16,2,FALSE)</f>
        <v>3.3</v>
      </c>
      <c r="L199">
        <f t="shared" si="21"/>
        <v>46.545972200000001</v>
      </c>
      <c r="M199">
        <f t="shared" si="22"/>
        <v>42.454027799999999</v>
      </c>
      <c r="N199">
        <f t="shared" si="23"/>
        <v>4.0919444000000027</v>
      </c>
      <c r="O199" t="str">
        <f t="shared" si="24"/>
        <v>NJ07o_2006</v>
      </c>
      <c r="P199" t="str">
        <f t="shared" si="25"/>
        <v>07</v>
      </c>
      <c r="Q199">
        <f t="shared" si="26"/>
        <v>2006</v>
      </c>
      <c r="R199" t="str">
        <f t="shared" si="27"/>
        <v>o</v>
      </c>
    </row>
    <row r="200" spans="1:18" x14ac:dyDescent="0.3">
      <c r="A200" t="s">
        <v>2144</v>
      </c>
      <c r="B200">
        <v>7</v>
      </c>
      <c r="C200" t="s">
        <v>405</v>
      </c>
      <c r="D200">
        <v>1022</v>
      </c>
      <c r="E200" t="s">
        <v>420</v>
      </c>
      <c r="F200" s="2">
        <v>39000</v>
      </c>
      <c r="G200">
        <v>48</v>
      </c>
      <c r="H200">
        <v>46</v>
      </c>
      <c r="I200" t="str">
        <f>IFERROR(VLOOKUP($C200,Sheet2!$A$2:$C$397,2,FALSE),"C")</f>
        <v>B+</v>
      </c>
      <c r="J200">
        <f>IFERROR(VLOOKUP($C200,Sheet2!$A$2:$C$397,3,FALSE),0)</f>
        <v>1.0919444</v>
      </c>
      <c r="K200">
        <f>VLOOKUP($I200,Sheet2!$F$4:$G$16,2,FALSE)</f>
        <v>3.3</v>
      </c>
      <c r="L200">
        <f t="shared" si="21"/>
        <v>48.545972200000001</v>
      </c>
      <c r="M200">
        <f t="shared" si="22"/>
        <v>45.454027799999999</v>
      </c>
      <c r="N200">
        <f t="shared" si="23"/>
        <v>3.0919444000000027</v>
      </c>
      <c r="O200" t="str">
        <f t="shared" si="24"/>
        <v>NJ07o_2006</v>
      </c>
      <c r="P200" t="str">
        <f t="shared" si="25"/>
        <v>07</v>
      </c>
      <c r="Q200">
        <f t="shared" si="26"/>
        <v>2006</v>
      </c>
      <c r="R200" t="str">
        <f t="shared" si="27"/>
        <v>o</v>
      </c>
    </row>
    <row r="201" spans="1:18" x14ac:dyDescent="0.3">
      <c r="A201" t="s">
        <v>2184</v>
      </c>
      <c r="B201">
        <v>1</v>
      </c>
      <c r="C201" t="s">
        <v>303</v>
      </c>
      <c r="E201" t="s">
        <v>420</v>
      </c>
      <c r="F201" s="2">
        <v>39022</v>
      </c>
      <c r="G201">
        <v>34</v>
      </c>
      <c r="H201">
        <v>38</v>
      </c>
      <c r="I201" t="str">
        <f>IFERROR(VLOOKUP($C201,Sheet2!$A$2:$C$397,2,FALSE),"C")</f>
        <v>C</v>
      </c>
      <c r="J201">
        <f>IFERROR(VLOOKUP($C201,Sheet2!$A$2:$C$397,3,FALSE),0)</f>
        <v>1.2185714000000001</v>
      </c>
      <c r="K201">
        <f>VLOOKUP($I201,Sheet2!$F$4:$G$16,2,FALSE)</f>
        <v>2</v>
      </c>
      <c r="L201">
        <f t="shared" si="21"/>
        <v>34.609285700000001</v>
      </c>
      <c r="M201">
        <f t="shared" si="22"/>
        <v>37.390714299999999</v>
      </c>
      <c r="N201">
        <f t="shared" si="23"/>
        <v>-2.7814285999999981</v>
      </c>
      <c r="O201" t="str">
        <f t="shared" si="24"/>
        <v>ID01o_2006</v>
      </c>
      <c r="P201" t="str">
        <f t="shared" si="25"/>
        <v>01</v>
      </c>
      <c r="Q201">
        <f t="shared" si="26"/>
        <v>2006</v>
      </c>
      <c r="R201" t="str">
        <f t="shared" si="27"/>
        <v>o</v>
      </c>
    </row>
    <row r="202" spans="1:18" x14ac:dyDescent="0.3">
      <c r="A202" t="s">
        <v>2184</v>
      </c>
      <c r="B202">
        <v>1</v>
      </c>
      <c r="C202" t="s">
        <v>382</v>
      </c>
      <c r="D202">
        <v>625</v>
      </c>
      <c r="E202" t="s">
        <v>420</v>
      </c>
      <c r="F202" s="2">
        <v>39015</v>
      </c>
      <c r="G202">
        <v>39</v>
      </c>
      <c r="H202">
        <v>37</v>
      </c>
      <c r="I202" t="str">
        <f>IFERROR(VLOOKUP($C202,Sheet2!$A$2:$C$397,2,FALSE),"C")</f>
        <v>B+</v>
      </c>
      <c r="J202">
        <f>IFERROR(VLOOKUP($C202,Sheet2!$A$2:$C$397,3,FALSE),0)</f>
        <v>-0.72027989999999997</v>
      </c>
      <c r="K202">
        <f>VLOOKUP($I202,Sheet2!$F$4:$G$16,2,FALSE)</f>
        <v>3.3</v>
      </c>
      <c r="L202">
        <f t="shared" si="21"/>
        <v>38.639860050000003</v>
      </c>
      <c r="M202">
        <f t="shared" si="22"/>
        <v>37.360139949999997</v>
      </c>
      <c r="N202">
        <f t="shared" si="23"/>
        <v>1.2797201000000058</v>
      </c>
      <c r="O202" t="str">
        <f t="shared" si="24"/>
        <v>ID01o_2006</v>
      </c>
      <c r="P202" t="str">
        <f t="shared" si="25"/>
        <v>01</v>
      </c>
      <c r="Q202">
        <f t="shared" si="26"/>
        <v>2006</v>
      </c>
      <c r="R202" t="str">
        <f t="shared" si="27"/>
        <v>o</v>
      </c>
    </row>
    <row r="203" spans="1:18" x14ac:dyDescent="0.3">
      <c r="A203" t="s">
        <v>2184</v>
      </c>
      <c r="B203">
        <v>1</v>
      </c>
      <c r="C203" t="s">
        <v>405</v>
      </c>
      <c r="D203">
        <v>996</v>
      </c>
      <c r="E203" t="s">
        <v>420</v>
      </c>
      <c r="F203" s="2">
        <v>39000</v>
      </c>
      <c r="G203">
        <v>49</v>
      </c>
      <c r="H203">
        <v>43</v>
      </c>
      <c r="I203" t="str">
        <f>IFERROR(VLOOKUP($C203,Sheet2!$A$2:$C$397,2,FALSE),"C")</f>
        <v>B+</v>
      </c>
      <c r="J203">
        <f>IFERROR(VLOOKUP($C203,Sheet2!$A$2:$C$397,3,FALSE),0)</f>
        <v>1.0919444</v>
      </c>
      <c r="K203">
        <f>VLOOKUP($I203,Sheet2!$F$4:$G$16,2,FALSE)</f>
        <v>3.3</v>
      </c>
      <c r="L203">
        <f t="shared" si="21"/>
        <v>49.545972200000001</v>
      </c>
      <c r="M203">
        <f t="shared" si="22"/>
        <v>42.454027799999999</v>
      </c>
      <c r="N203">
        <f t="shared" si="23"/>
        <v>7.0919444000000027</v>
      </c>
      <c r="O203" t="str">
        <f t="shared" si="24"/>
        <v>ID01o_2006</v>
      </c>
      <c r="P203" t="str">
        <f t="shared" si="25"/>
        <v>01</v>
      </c>
      <c r="Q203">
        <f t="shared" si="26"/>
        <v>2006</v>
      </c>
      <c r="R203" t="str">
        <f t="shared" si="27"/>
        <v>o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CE163-6514-4823-BBF3-8B567459516E}">
  <dimension ref="A1:G397"/>
  <sheetViews>
    <sheetView topLeftCell="A271" workbookViewId="0">
      <selection activeCell="C286" sqref="C286"/>
    </sheetView>
  </sheetViews>
  <sheetFormatPr defaultRowHeight="14.4" x14ac:dyDescent="0.3"/>
  <cols>
    <col min="1" max="1" width="63" bestFit="1" customWidth="1"/>
    <col min="3" max="3" width="17.6640625" bestFit="1" customWidth="1"/>
  </cols>
  <sheetData>
    <row r="1" spans="1:7" x14ac:dyDescent="0.3">
      <c r="A1" t="s">
        <v>17</v>
      </c>
      <c r="B1" t="s">
        <v>341</v>
      </c>
      <c r="C1" t="s">
        <v>411</v>
      </c>
      <c r="E1" t="s">
        <v>412</v>
      </c>
    </row>
    <row r="2" spans="1:7" x14ac:dyDescent="0.3">
      <c r="A2" t="s">
        <v>353</v>
      </c>
      <c r="B2" t="s">
        <v>342</v>
      </c>
      <c r="C2">
        <v>-3.6666699999999999E-3</v>
      </c>
    </row>
    <row r="3" spans="1:7" x14ac:dyDescent="0.3">
      <c r="A3" t="s">
        <v>354</v>
      </c>
      <c r="B3" t="s">
        <v>342</v>
      </c>
      <c r="C3" s="4">
        <v>0.2</v>
      </c>
    </row>
    <row r="4" spans="1:7" x14ac:dyDescent="0.3">
      <c r="A4" t="s">
        <v>355</v>
      </c>
      <c r="B4" t="s">
        <v>342</v>
      </c>
      <c r="C4">
        <v>-1.2189582999999999</v>
      </c>
      <c r="F4" t="s">
        <v>342</v>
      </c>
      <c r="G4">
        <v>4</v>
      </c>
    </row>
    <row r="5" spans="1:7" x14ac:dyDescent="0.3">
      <c r="A5" t="s">
        <v>13</v>
      </c>
      <c r="B5" t="s">
        <v>342</v>
      </c>
      <c r="C5">
        <v>0.61341175999999997</v>
      </c>
      <c r="F5" t="s">
        <v>1</v>
      </c>
      <c r="G5">
        <v>4</v>
      </c>
    </row>
    <row r="6" spans="1:7" x14ac:dyDescent="0.3">
      <c r="A6" t="s">
        <v>356</v>
      </c>
      <c r="B6" t="s">
        <v>342</v>
      </c>
      <c r="C6">
        <v>0.47360000000000002</v>
      </c>
      <c r="F6" t="s">
        <v>343</v>
      </c>
      <c r="G6">
        <v>3.7</v>
      </c>
    </row>
    <row r="7" spans="1:7" x14ac:dyDescent="0.3">
      <c r="A7" t="s">
        <v>357</v>
      </c>
      <c r="B7" t="s">
        <v>342</v>
      </c>
      <c r="C7">
        <v>-0.71760869999999999</v>
      </c>
      <c r="F7" t="s">
        <v>344</v>
      </c>
      <c r="G7">
        <v>3.3</v>
      </c>
    </row>
    <row r="8" spans="1:7" x14ac:dyDescent="0.3">
      <c r="A8" t="s">
        <v>358</v>
      </c>
      <c r="B8" t="s">
        <v>1</v>
      </c>
      <c r="C8" s="4">
        <v>0.2</v>
      </c>
      <c r="F8" t="s">
        <v>346</v>
      </c>
      <c r="G8">
        <v>3</v>
      </c>
    </row>
    <row r="9" spans="1:7" x14ac:dyDescent="0.3">
      <c r="A9" t="s">
        <v>359</v>
      </c>
      <c r="B9" t="s">
        <v>1</v>
      </c>
      <c r="C9">
        <v>-0.21109090999999999</v>
      </c>
      <c r="F9" t="s">
        <v>347</v>
      </c>
      <c r="G9">
        <v>2.7</v>
      </c>
    </row>
    <row r="10" spans="1:7" x14ac:dyDescent="0.3">
      <c r="A10" t="s">
        <v>12</v>
      </c>
      <c r="B10" t="s">
        <v>1</v>
      </c>
      <c r="C10">
        <v>-0.45775194000000002</v>
      </c>
      <c r="F10" t="s">
        <v>348</v>
      </c>
      <c r="G10">
        <v>2.2999999999999998</v>
      </c>
    </row>
    <row r="11" spans="1:7" x14ac:dyDescent="0.3">
      <c r="A11" t="s">
        <v>360</v>
      </c>
      <c r="B11" t="s">
        <v>1</v>
      </c>
      <c r="C11">
        <v>0.48084746</v>
      </c>
      <c r="F11" t="s">
        <v>349</v>
      </c>
      <c r="G11">
        <v>2</v>
      </c>
    </row>
    <row r="12" spans="1:7" x14ac:dyDescent="0.3">
      <c r="A12" t="s">
        <v>361</v>
      </c>
      <c r="B12" t="s">
        <v>1</v>
      </c>
      <c r="C12">
        <v>-0.17857143</v>
      </c>
      <c r="F12" t="s">
        <v>350</v>
      </c>
      <c r="G12">
        <v>1.7</v>
      </c>
    </row>
    <row r="13" spans="1:7" x14ac:dyDescent="0.3">
      <c r="A13" t="s">
        <v>362</v>
      </c>
      <c r="B13" t="s">
        <v>1</v>
      </c>
      <c r="C13">
        <v>-0.70921053000000001</v>
      </c>
      <c r="F13" t="s">
        <v>351</v>
      </c>
      <c r="G13">
        <v>1.3</v>
      </c>
    </row>
    <row r="14" spans="1:7" x14ac:dyDescent="0.3">
      <c r="A14" t="s">
        <v>363</v>
      </c>
      <c r="B14" t="s">
        <v>1</v>
      </c>
      <c r="C14">
        <v>-1.4530508</v>
      </c>
      <c r="F14" t="s">
        <v>18</v>
      </c>
      <c r="G14">
        <v>1</v>
      </c>
    </row>
    <row r="15" spans="1:7" x14ac:dyDescent="0.3">
      <c r="A15" t="s">
        <v>364</v>
      </c>
      <c r="B15" t="s">
        <v>1</v>
      </c>
      <c r="C15" s="4">
        <v>0.4</v>
      </c>
      <c r="F15" t="s">
        <v>352</v>
      </c>
      <c r="G15">
        <v>0.7</v>
      </c>
    </row>
    <row r="16" spans="1:7" x14ac:dyDescent="0.3">
      <c r="A16" t="s">
        <v>365</v>
      </c>
      <c r="B16" t="s">
        <v>1</v>
      </c>
      <c r="C16">
        <v>4.5106380000000001E-2</v>
      </c>
      <c r="F16" t="s">
        <v>345</v>
      </c>
      <c r="G16">
        <v>0</v>
      </c>
    </row>
    <row r="17" spans="1:3" x14ac:dyDescent="0.3">
      <c r="A17" t="s">
        <v>366</v>
      </c>
      <c r="B17" t="s">
        <v>1</v>
      </c>
      <c r="C17" s="4">
        <v>-1.5</v>
      </c>
    </row>
    <row r="18" spans="1:3" x14ac:dyDescent="0.3">
      <c r="A18" t="s">
        <v>367</v>
      </c>
      <c r="B18" t="s">
        <v>1</v>
      </c>
      <c r="C18">
        <v>0.25277778000000001</v>
      </c>
    </row>
    <row r="19" spans="1:3" x14ac:dyDescent="0.3">
      <c r="A19" t="s">
        <v>368</v>
      </c>
      <c r="B19" t="s">
        <v>1</v>
      </c>
      <c r="C19" s="4">
        <v>0.1</v>
      </c>
    </row>
    <row r="20" spans="1:3" x14ac:dyDescent="0.3">
      <c r="A20" t="s">
        <v>369</v>
      </c>
      <c r="B20" t="s">
        <v>343</v>
      </c>
      <c r="C20">
        <v>8.7999999999999995E-2</v>
      </c>
    </row>
    <row r="21" spans="1:3" x14ac:dyDescent="0.3">
      <c r="A21" t="s">
        <v>370</v>
      </c>
      <c r="B21" t="s">
        <v>343</v>
      </c>
      <c r="C21">
        <v>-1.0345652000000001</v>
      </c>
    </row>
    <row r="22" spans="1:3" x14ac:dyDescent="0.3">
      <c r="A22" t="s">
        <v>5</v>
      </c>
      <c r="B22" t="s">
        <v>343</v>
      </c>
      <c r="C22">
        <v>0.43547944999999999</v>
      </c>
    </row>
    <row r="23" spans="1:3" x14ac:dyDescent="0.3">
      <c r="A23" t="s">
        <v>371</v>
      </c>
      <c r="B23" t="s">
        <v>343</v>
      </c>
      <c r="C23">
        <v>0.62916667000000004</v>
      </c>
    </row>
    <row r="24" spans="1:3" x14ac:dyDescent="0.3">
      <c r="A24" t="s">
        <v>372</v>
      </c>
      <c r="B24" t="s">
        <v>343</v>
      </c>
      <c r="C24">
        <v>-0.36378378</v>
      </c>
    </row>
    <row r="25" spans="1:3" x14ac:dyDescent="0.3">
      <c r="A25" t="s">
        <v>373</v>
      </c>
      <c r="B25" t="s">
        <v>343</v>
      </c>
      <c r="C25">
        <v>-0.42716980999999998</v>
      </c>
    </row>
    <row r="26" spans="1:3" x14ac:dyDescent="0.3">
      <c r="A26" t="s">
        <v>3</v>
      </c>
      <c r="B26" t="s">
        <v>343</v>
      </c>
      <c r="C26">
        <v>-0.78254902000000004</v>
      </c>
    </row>
    <row r="27" spans="1:3" x14ac:dyDescent="0.3">
      <c r="A27" t="s">
        <v>374</v>
      </c>
      <c r="B27" t="s">
        <v>343</v>
      </c>
      <c r="C27">
        <v>-0.18640000000000001</v>
      </c>
    </row>
    <row r="28" spans="1:3" x14ac:dyDescent="0.3">
      <c r="A28" t="s">
        <v>375</v>
      </c>
      <c r="B28" t="s">
        <v>343</v>
      </c>
      <c r="C28">
        <v>-0.43275000000000002</v>
      </c>
    </row>
    <row r="29" spans="1:3" x14ac:dyDescent="0.3">
      <c r="A29" t="s">
        <v>376</v>
      </c>
      <c r="B29" t="s">
        <v>343</v>
      </c>
      <c r="C29">
        <v>0.52</v>
      </c>
    </row>
    <row r="30" spans="1:3" x14ac:dyDescent="0.3">
      <c r="A30" t="s">
        <v>15</v>
      </c>
      <c r="B30" t="s">
        <v>343</v>
      </c>
      <c r="C30">
        <v>6.8150290000000002E-2</v>
      </c>
    </row>
    <row r="31" spans="1:3" x14ac:dyDescent="0.3">
      <c r="A31" t="s">
        <v>377</v>
      </c>
      <c r="B31" t="s">
        <v>343</v>
      </c>
      <c r="C31">
        <v>-7.1428569999999997E-2</v>
      </c>
    </row>
    <row r="32" spans="1:3" x14ac:dyDescent="0.3">
      <c r="A32" t="s">
        <v>378</v>
      </c>
      <c r="B32" t="s">
        <v>343</v>
      </c>
      <c r="C32">
        <v>-1.2835000000000001</v>
      </c>
    </row>
    <row r="33" spans="1:3" x14ac:dyDescent="0.3">
      <c r="A33" t="s">
        <v>379</v>
      </c>
      <c r="B33" t="s">
        <v>343</v>
      </c>
      <c r="C33">
        <v>0.47</v>
      </c>
    </row>
    <row r="34" spans="1:3" x14ac:dyDescent="0.3">
      <c r="A34" t="s">
        <v>380</v>
      </c>
      <c r="B34" t="s">
        <v>343</v>
      </c>
      <c r="C34">
        <v>-1.0556098</v>
      </c>
    </row>
    <row r="35" spans="1:3" x14ac:dyDescent="0.3">
      <c r="A35" t="s">
        <v>4</v>
      </c>
      <c r="B35" t="s">
        <v>343</v>
      </c>
      <c r="C35">
        <v>0.80923076999999999</v>
      </c>
    </row>
    <row r="36" spans="1:3" x14ac:dyDescent="0.3">
      <c r="A36" t="s">
        <v>381</v>
      </c>
      <c r="B36" t="s">
        <v>343</v>
      </c>
      <c r="C36">
        <v>0.25317073000000001</v>
      </c>
    </row>
    <row r="37" spans="1:3" x14ac:dyDescent="0.3">
      <c r="A37" t="s">
        <v>382</v>
      </c>
      <c r="B37" t="s">
        <v>344</v>
      </c>
      <c r="C37">
        <v>-0.72027989999999997</v>
      </c>
    </row>
    <row r="38" spans="1:3" x14ac:dyDescent="0.3">
      <c r="A38" t="s">
        <v>383</v>
      </c>
      <c r="B38" t="s">
        <v>344</v>
      </c>
      <c r="C38">
        <v>0.60375000000000001</v>
      </c>
    </row>
    <row r="39" spans="1:3" x14ac:dyDescent="0.3">
      <c r="A39" t="s">
        <v>384</v>
      </c>
      <c r="B39" t="s">
        <v>344</v>
      </c>
      <c r="C39">
        <v>0.71621621999999996</v>
      </c>
    </row>
    <row r="40" spans="1:3" x14ac:dyDescent="0.3">
      <c r="A40" t="s">
        <v>385</v>
      </c>
      <c r="B40" t="s">
        <v>344</v>
      </c>
    </row>
    <row r="41" spans="1:3" x14ac:dyDescent="0.3">
      <c r="A41" t="s">
        <v>386</v>
      </c>
      <c r="B41" t="s">
        <v>344</v>
      </c>
      <c r="C41" s="4">
        <v>-0.6</v>
      </c>
    </row>
    <row r="42" spans="1:3" x14ac:dyDescent="0.3">
      <c r="A42" t="s">
        <v>387</v>
      </c>
      <c r="B42" t="s">
        <v>344</v>
      </c>
      <c r="C42">
        <v>-0.17242857</v>
      </c>
    </row>
    <row r="43" spans="1:3" x14ac:dyDescent="0.3">
      <c r="A43" t="s">
        <v>388</v>
      </c>
      <c r="B43" t="s">
        <v>344</v>
      </c>
      <c r="C43">
        <v>5.6249999999999998E-3</v>
      </c>
    </row>
    <row r="44" spans="1:3" x14ac:dyDescent="0.3">
      <c r="A44" t="s">
        <v>389</v>
      </c>
      <c r="B44" t="s">
        <v>344</v>
      </c>
      <c r="C44">
        <v>5.3437499999999999E-2</v>
      </c>
    </row>
    <row r="45" spans="1:3" x14ac:dyDescent="0.3">
      <c r="A45" t="s">
        <v>9</v>
      </c>
      <c r="B45" t="s">
        <v>344</v>
      </c>
      <c r="C45">
        <v>6.0699999999999997E-2</v>
      </c>
    </row>
    <row r="46" spans="1:3" x14ac:dyDescent="0.3">
      <c r="A46" t="s">
        <v>390</v>
      </c>
      <c r="B46" t="s">
        <v>344</v>
      </c>
      <c r="C46">
        <v>-0.29023255999999997</v>
      </c>
    </row>
    <row r="47" spans="1:3" x14ac:dyDescent="0.3">
      <c r="A47" t="s">
        <v>391</v>
      </c>
      <c r="B47" t="s">
        <v>344</v>
      </c>
      <c r="C47">
        <v>0.25770492</v>
      </c>
    </row>
    <row r="48" spans="1:3" x14ac:dyDescent="0.3">
      <c r="A48" t="s">
        <v>392</v>
      </c>
      <c r="B48" t="s">
        <v>344</v>
      </c>
      <c r="C48">
        <v>-1.7305769</v>
      </c>
    </row>
    <row r="49" spans="1:3" x14ac:dyDescent="0.3">
      <c r="A49" t="s">
        <v>393</v>
      </c>
      <c r="B49" t="s">
        <v>344</v>
      </c>
      <c r="C49">
        <v>-0.55249999999999999</v>
      </c>
    </row>
    <row r="50" spans="1:3" x14ac:dyDescent="0.3">
      <c r="A50" t="s">
        <v>394</v>
      </c>
      <c r="B50" t="s">
        <v>344</v>
      </c>
      <c r="C50">
        <v>-0.17871794999999999</v>
      </c>
    </row>
    <row r="51" spans="1:3" x14ac:dyDescent="0.3">
      <c r="A51" t="s">
        <v>395</v>
      </c>
      <c r="B51" t="s">
        <v>344</v>
      </c>
      <c r="C51">
        <v>-0.40605263000000003</v>
      </c>
    </row>
    <row r="52" spans="1:3" x14ac:dyDescent="0.3">
      <c r="A52" t="s">
        <v>396</v>
      </c>
      <c r="B52" t="s">
        <v>344</v>
      </c>
      <c r="C52">
        <v>5.8064500000000003E-3</v>
      </c>
    </row>
    <row r="53" spans="1:3" x14ac:dyDescent="0.3">
      <c r="A53" t="s">
        <v>397</v>
      </c>
      <c r="B53" t="s">
        <v>344</v>
      </c>
      <c r="C53">
        <v>3.4516129999999999E-2</v>
      </c>
    </row>
    <row r="54" spans="1:3" x14ac:dyDescent="0.3">
      <c r="A54" t="s">
        <v>398</v>
      </c>
      <c r="B54" t="s">
        <v>344</v>
      </c>
      <c r="C54">
        <v>-0.45111110999999998</v>
      </c>
    </row>
    <row r="55" spans="1:3" x14ac:dyDescent="0.3">
      <c r="A55" t="s">
        <v>399</v>
      </c>
      <c r="B55" t="s">
        <v>344</v>
      </c>
      <c r="C55" s="4">
        <v>-1</v>
      </c>
    </row>
    <row r="56" spans="1:3" x14ac:dyDescent="0.3">
      <c r="A56" t="s">
        <v>400</v>
      </c>
      <c r="B56" t="s">
        <v>344</v>
      </c>
      <c r="C56">
        <v>0.59554054000000001</v>
      </c>
    </row>
    <row r="57" spans="1:3" x14ac:dyDescent="0.3">
      <c r="A57" t="s">
        <v>401</v>
      </c>
      <c r="B57" t="s">
        <v>344</v>
      </c>
      <c r="C57">
        <v>6.567568E-2</v>
      </c>
    </row>
    <row r="58" spans="1:3" x14ac:dyDescent="0.3">
      <c r="A58" t="s">
        <v>402</v>
      </c>
      <c r="B58" t="s">
        <v>344</v>
      </c>
      <c r="C58">
        <v>0.55918919</v>
      </c>
    </row>
    <row r="59" spans="1:3" x14ac:dyDescent="0.3">
      <c r="A59" t="s">
        <v>403</v>
      </c>
      <c r="B59" t="s">
        <v>344</v>
      </c>
      <c r="C59">
        <v>7.7837840000000005E-2</v>
      </c>
    </row>
    <row r="60" spans="1:3" x14ac:dyDescent="0.3">
      <c r="A60" t="s">
        <v>404</v>
      </c>
      <c r="B60" t="s">
        <v>344</v>
      </c>
      <c r="C60">
        <v>-0.11891892</v>
      </c>
    </row>
    <row r="61" spans="1:3" x14ac:dyDescent="0.3">
      <c r="A61" t="s">
        <v>405</v>
      </c>
      <c r="B61" t="s">
        <v>344</v>
      </c>
      <c r="C61">
        <v>1.0919444</v>
      </c>
    </row>
    <row r="62" spans="1:3" x14ac:dyDescent="0.3">
      <c r="A62" t="s">
        <v>406</v>
      </c>
      <c r="B62" t="s">
        <v>344</v>
      </c>
      <c r="C62">
        <v>5.8717949999999998E-2</v>
      </c>
    </row>
    <row r="63" spans="1:3" x14ac:dyDescent="0.3">
      <c r="A63" t="s">
        <v>407</v>
      </c>
      <c r="B63" t="s">
        <v>344</v>
      </c>
      <c r="C63">
        <v>-9.5000000000000001E-2</v>
      </c>
    </row>
    <row r="64" spans="1:3" x14ac:dyDescent="0.3">
      <c r="A64" t="s">
        <v>10</v>
      </c>
      <c r="B64" t="s">
        <v>344</v>
      </c>
      <c r="C64">
        <v>0.59550000000000003</v>
      </c>
    </row>
    <row r="65" spans="1:3" x14ac:dyDescent="0.3">
      <c r="A65" t="s">
        <v>408</v>
      </c>
      <c r="B65" t="s">
        <v>344</v>
      </c>
      <c r="C65">
        <v>0.77538461999999997</v>
      </c>
    </row>
    <row r="66" spans="1:3" x14ac:dyDescent="0.3">
      <c r="A66" t="s">
        <v>409</v>
      </c>
      <c r="B66" t="s">
        <v>344</v>
      </c>
      <c r="C66">
        <v>0.91711111000000001</v>
      </c>
    </row>
    <row r="67" spans="1:3" x14ac:dyDescent="0.3">
      <c r="A67" t="s">
        <v>410</v>
      </c>
      <c r="B67" t="s">
        <v>344</v>
      </c>
      <c r="C67">
        <v>1.5230189000000001</v>
      </c>
    </row>
    <row r="68" spans="1:3" x14ac:dyDescent="0.3">
      <c r="A68" t="s">
        <v>19</v>
      </c>
      <c r="B68" t="s">
        <v>344</v>
      </c>
      <c r="C68">
        <v>-0.62972222</v>
      </c>
    </row>
    <row r="69" spans="1:3" x14ac:dyDescent="0.3">
      <c r="A69" t="s">
        <v>20</v>
      </c>
      <c r="B69" t="s">
        <v>344</v>
      </c>
      <c r="C69">
        <v>-0.70057142999999999</v>
      </c>
    </row>
    <row r="70" spans="1:3" x14ac:dyDescent="0.3">
      <c r="A70" t="s">
        <v>21</v>
      </c>
      <c r="B70" t="s">
        <v>344</v>
      </c>
      <c r="C70">
        <v>0.48297297</v>
      </c>
    </row>
    <row r="71" spans="1:3" x14ac:dyDescent="0.3">
      <c r="A71" t="s">
        <v>22</v>
      </c>
      <c r="B71" t="s">
        <v>345</v>
      </c>
      <c r="C71">
        <v>0.87065574000000001</v>
      </c>
    </row>
    <row r="72" spans="1:3" x14ac:dyDescent="0.3">
      <c r="A72" t="s">
        <v>23</v>
      </c>
      <c r="B72" t="s">
        <v>346</v>
      </c>
      <c r="C72">
        <v>-0.35314286</v>
      </c>
    </row>
    <row r="73" spans="1:3" x14ac:dyDescent="0.3">
      <c r="A73" t="s">
        <v>24</v>
      </c>
      <c r="B73" t="s">
        <v>346</v>
      </c>
      <c r="C73">
        <v>0.13285714000000001</v>
      </c>
    </row>
    <row r="74" spans="1:3" x14ac:dyDescent="0.3">
      <c r="A74" t="s">
        <v>25</v>
      </c>
      <c r="B74" t="s">
        <v>346</v>
      </c>
      <c r="C74">
        <v>-0.53870967999999997</v>
      </c>
    </row>
    <row r="75" spans="1:3" x14ac:dyDescent="0.3">
      <c r="A75" t="s">
        <v>14</v>
      </c>
      <c r="B75" t="s">
        <v>346</v>
      </c>
      <c r="C75">
        <v>0.26406832000000002</v>
      </c>
    </row>
    <row r="76" spans="1:3" x14ac:dyDescent="0.3">
      <c r="A76" t="s">
        <v>26</v>
      </c>
      <c r="B76" t="s">
        <v>346</v>
      </c>
      <c r="C76">
        <v>0.11757576</v>
      </c>
    </row>
    <row r="77" spans="1:3" x14ac:dyDescent="0.3">
      <c r="A77" t="s">
        <v>27</v>
      </c>
      <c r="B77" t="s">
        <v>346</v>
      </c>
      <c r="C77">
        <v>-6.6470589999999996E-2</v>
      </c>
    </row>
    <row r="78" spans="1:3" x14ac:dyDescent="0.3">
      <c r="A78" t="s">
        <v>28</v>
      </c>
      <c r="B78" t="s">
        <v>346</v>
      </c>
      <c r="C78">
        <v>1.3775805999999999</v>
      </c>
    </row>
    <row r="79" spans="1:3" x14ac:dyDescent="0.3">
      <c r="A79" t="s">
        <v>16</v>
      </c>
      <c r="B79" t="s">
        <v>346</v>
      </c>
      <c r="C79">
        <v>0.26403360999999997</v>
      </c>
    </row>
    <row r="80" spans="1:3" x14ac:dyDescent="0.3">
      <c r="A80" t="s">
        <v>29</v>
      </c>
      <c r="B80" t="s">
        <v>346</v>
      </c>
      <c r="C80">
        <v>-1.4672940999999999</v>
      </c>
    </row>
    <row r="81" spans="1:3" x14ac:dyDescent="0.3">
      <c r="A81" t="s">
        <v>30</v>
      </c>
      <c r="B81" t="s">
        <v>346</v>
      </c>
      <c r="C81">
        <v>-0.31411765000000003</v>
      </c>
    </row>
    <row r="82" spans="1:3" x14ac:dyDescent="0.3">
      <c r="A82" t="s">
        <v>31</v>
      </c>
      <c r="B82" t="s">
        <v>345</v>
      </c>
      <c r="C82">
        <v>-1.8756618</v>
      </c>
    </row>
    <row r="83" spans="1:3" x14ac:dyDescent="0.3">
      <c r="A83" t="s">
        <v>32</v>
      </c>
      <c r="B83" t="s">
        <v>346</v>
      </c>
      <c r="C83">
        <v>0.31303029999999998</v>
      </c>
    </row>
    <row r="84" spans="1:3" x14ac:dyDescent="0.3">
      <c r="A84" t="s">
        <v>33</v>
      </c>
      <c r="B84" t="s">
        <v>346</v>
      </c>
      <c r="C84">
        <v>-0.66039999999999999</v>
      </c>
    </row>
    <row r="85" spans="1:3" x14ac:dyDescent="0.3">
      <c r="A85" t="s">
        <v>34</v>
      </c>
      <c r="B85" t="s">
        <v>346</v>
      </c>
    </row>
    <row r="86" spans="1:3" x14ac:dyDescent="0.3">
      <c r="A86" t="s">
        <v>35</v>
      </c>
      <c r="B86" t="s">
        <v>346</v>
      </c>
      <c r="C86">
        <v>0.37272727</v>
      </c>
    </row>
    <row r="87" spans="1:3" x14ac:dyDescent="0.3">
      <c r="A87" t="s">
        <v>36</v>
      </c>
      <c r="B87" t="s">
        <v>346</v>
      </c>
      <c r="C87">
        <v>5.4444439999999997E-2</v>
      </c>
    </row>
    <row r="88" spans="1:3" x14ac:dyDescent="0.3">
      <c r="A88" t="s">
        <v>37</v>
      </c>
      <c r="B88" t="s">
        <v>346</v>
      </c>
      <c r="C88">
        <v>-1.7575759999999999E-2</v>
      </c>
    </row>
    <row r="89" spans="1:3" x14ac:dyDescent="0.3">
      <c r="A89" t="s">
        <v>38</v>
      </c>
      <c r="B89" t="s">
        <v>346</v>
      </c>
      <c r="C89">
        <v>1.6407843</v>
      </c>
    </row>
    <row r="90" spans="1:3" x14ac:dyDescent="0.3">
      <c r="A90" t="s">
        <v>39</v>
      </c>
      <c r="B90" t="s">
        <v>346</v>
      </c>
      <c r="C90">
        <v>-0.47362069000000001</v>
      </c>
    </row>
    <row r="91" spans="1:3" x14ac:dyDescent="0.3">
      <c r="A91" t="s">
        <v>6</v>
      </c>
      <c r="B91" t="s">
        <v>346</v>
      </c>
      <c r="C91">
        <v>0.25490195999999998</v>
      </c>
    </row>
    <row r="92" spans="1:3" x14ac:dyDescent="0.3">
      <c r="A92" t="s">
        <v>40</v>
      </c>
      <c r="B92" t="s">
        <v>346</v>
      </c>
      <c r="C92">
        <v>-5.3529409999999999E-2</v>
      </c>
    </row>
    <row r="93" spans="1:3" x14ac:dyDescent="0.3">
      <c r="A93" t="s">
        <v>41</v>
      </c>
      <c r="B93" t="s">
        <v>346</v>
      </c>
      <c r="C93">
        <v>0.34147059000000002</v>
      </c>
    </row>
    <row r="94" spans="1:3" x14ac:dyDescent="0.3">
      <c r="A94" t="s">
        <v>42</v>
      </c>
      <c r="B94" t="s">
        <v>346</v>
      </c>
      <c r="C94">
        <v>0.30242424000000001</v>
      </c>
    </row>
    <row r="95" spans="1:3" x14ac:dyDescent="0.3">
      <c r="A95" t="s">
        <v>43</v>
      </c>
      <c r="B95" t="s">
        <v>346</v>
      </c>
      <c r="C95">
        <v>-0.61799999999999999</v>
      </c>
    </row>
    <row r="96" spans="1:3" x14ac:dyDescent="0.3">
      <c r="A96" t="s">
        <v>44</v>
      </c>
      <c r="B96" t="s">
        <v>346</v>
      </c>
      <c r="C96">
        <v>-2.774194E-2</v>
      </c>
    </row>
    <row r="97" spans="1:3" x14ac:dyDescent="0.3">
      <c r="A97" t="s">
        <v>45</v>
      </c>
      <c r="B97" t="s">
        <v>346</v>
      </c>
      <c r="C97">
        <v>-2.193548E-2</v>
      </c>
    </row>
    <row r="98" spans="1:3" x14ac:dyDescent="0.3">
      <c r="A98" t="s">
        <v>46</v>
      </c>
      <c r="B98" t="s">
        <v>346</v>
      </c>
      <c r="C98">
        <v>-1.8709679999999999E-2</v>
      </c>
    </row>
    <row r="99" spans="1:3" x14ac:dyDescent="0.3">
      <c r="A99" t="s">
        <v>47</v>
      </c>
      <c r="B99" t="s">
        <v>346</v>
      </c>
      <c r="C99">
        <v>0.15812499999999999</v>
      </c>
    </row>
    <row r="100" spans="1:3" x14ac:dyDescent="0.3">
      <c r="A100" t="s">
        <v>48</v>
      </c>
      <c r="B100" t="s">
        <v>346</v>
      </c>
      <c r="C100">
        <v>-0.21562500000000001</v>
      </c>
    </row>
    <row r="101" spans="1:3" x14ac:dyDescent="0.3">
      <c r="A101" t="s">
        <v>49</v>
      </c>
      <c r="B101" t="s">
        <v>346</v>
      </c>
      <c r="C101">
        <v>0.10947368</v>
      </c>
    </row>
    <row r="102" spans="1:3" x14ac:dyDescent="0.3">
      <c r="A102" t="s">
        <v>50</v>
      </c>
      <c r="B102" t="s">
        <v>346</v>
      </c>
      <c r="C102">
        <v>-6.5294119999999997E-2</v>
      </c>
    </row>
    <row r="103" spans="1:3" x14ac:dyDescent="0.3">
      <c r="A103" t="s">
        <v>51</v>
      </c>
      <c r="B103" t="s">
        <v>346</v>
      </c>
      <c r="C103">
        <v>-0.37212120999999998</v>
      </c>
    </row>
    <row r="104" spans="1:3" x14ac:dyDescent="0.3">
      <c r="A104" t="s">
        <v>52</v>
      </c>
      <c r="B104" t="s">
        <v>346</v>
      </c>
      <c r="C104">
        <v>-8.4444439999999996E-2</v>
      </c>
    </row>
    <row r="105" spans="1:3" x14ac:dyDescent="0.3">
      <c r="A105" t="s">
        <v>53</v>
      </c>
      <c r="B105" t="s">
        <v>346</v>
      </c>
      <c r="C105">
        <v>-3.3000000000000002E-2</v>
      </c>
    </row>
    <row r="106" spans="1:3" x14ac:dyDescent="0.3">
      <c r="A106" t="s">
        <v>54</v>
      </c>
      <c r="B106" t="s">
        <v>346</v>
      </c>
      <c r="C106">
        <v>0.60945945999999995</v>
      </c>
    </row>
    <row r="107" spans="1:3" x14ac:dyDescent="0.3">
      <c r="A107" t="s">
        <v>55</v>
      </c>
      <c r="B107" t="s">
        <v>346</v>
      </c>
      <c r="C107">
        <v>-0.3155</v>
      </c>
    </row>
    <row r="108" spans="1:3" x14ac:dyDescent="0.3">
      <c r="A108" t="s">
        <v>56</v>
      </c>
      <c r="B108" t="s">
        <v>346</v>
      </c>
      <c r="C108">
        <v>-0.32641026000000001</v>
      </c>
    </row>
    <row r="109" spans="1:3" x14ac:dyDescent="0.3">
      <c r="A109" t="s">
        <v>57</v>
      </c>
      <c r="B109" t="s">
        <v>346</v>
      </c>
      <c r="C109">
        <v>-9.1578950000000006E-2</v>
      </c>
    </row>
    <row r="110" spans="1:3" x14ac:dyDescent="0.3">
      <c r="A110" t="s">
        <v>58</v>
      </c>
      <c r="B110" t="s">
        <v>346</v>
      </c>
      <c r="C110">
        <v>-0.46944444000000002</v>
      </c>
    </row>
    <row r="111" spans="1:3" x14ac:dyDescent="0.3">
      <c r="A111" t="s">
        <v>0</v>
      </c>
      <c r="B111" t="s">
        <v>346</v>
      </c>
      <c r="C111">
        <v>-0.90473683999999999</v>
      </c>
    </row>
    <row r="112" spans="1:3" x14ac:dyDescent="0.3">
      <c r="A112" t="s">
        <v>59</v>
      </c>
      <c r="B112" t="s">
        <v>346</v>
      </c>
      <c r="C112">
        <v>0.21249999999999999</v>
      </c>
    </row>
    <row r="113" spans="1:3" x14ac:dyDescent="0.3">
      <c r="A113" t="s">
        <v>60</v>
      </c>
      <c r="B113" t="s">
        <v>346</v>
      </c>
      <c r="C113">
        <v>-0.17224999999999999</v>
      </c>
    </row>
    <row r="114" spans="1:3" x14ac:dyDescent="0.3">
      <c r="A114" t="s">
        <v>61</v>
      </c>
      <c r="B114" t="s">
        <v>346</v>
      </c>
      <c r="C114">
        <v>-0.37176471</v>
      </c>
    </row>
    <row r="115" spans="1:3" x14ac:dyDescent="0.3">
      <c r="A115" t="s">
        <v>62</v>
      </c>
      <c r="B115" t="s">
        <v>346</v>
      </c>
      <c r="C115">
        <v>2.7168800000000002</v>
      </c>
    </row>
    <row r="116" spans="1:3" x14ac:dyDescent="0.3">
      <c r="A116" t="s">
        <v>63</v>
      </c>
      <c r="B116" t="s">
        <v>346</v>
      </c>
      <c r="C116">
        <v>0.17857143</v>
      </c>
    </row>
    <row r="117" spans="1:3" x14ac:dyDescent="0.3">
      <c r="A117" t="s">
        <v>64</v>
      </c>
      <c r="B117" t="s">
        <v>346</v>
      </c>
      <c r="C117">
        <v>0.3621875</v>
      </c>
    </row>
    <row r="118" spans="1:3" x14ac:dyDescent="0.3">
      <c r="A118" t="s">
        <v>65</v>
      </c>
      <c r="B118" t="s">
        <v>346</v>
      </c>
      <c r="C118">
        <v>-0.51090908999999995</v>
      </c>
    </row>
    <row r="119" spans="1:3" x14ac:dyDescent="0.3">
      <c r="A119" t="s">
        <v>66</v>
      </c>
      <c r="B119" t="s">
        <v>346</v>
      </c>
    </row>
    <row r="120" spans="1:3" x14ac:dyDescent="0.3">
      <c r="A120" t="s">
        <v>67</v>
      </c>
      <c r="B120" t="s">
        <v>346</v>
      </c>
      <c r="C120">
        <v>5.8064520000000001E-2</v>
      </c>
    </row>
    <row r="121" spans="1:3" x14ac:dyDescent="0.3">
      <c r="A121" t="s">
        <v>68</v>
      </c>
      <c r="B121" t="s">
        <v>346</v>
      </c>
      <c r="C121">
        <v>0.10548386999999999</v>
      </c>
    </row>
    <row r="122" spans="1:3" x14ac:dyDescent="0.3">
      <c r="A122" t="s">
        <v>69</v>
      </c>
      <c r="B122" t="s">
        <v>346</v>
      </c>
    </row>
    <row r="123" spans="1:3" x14ac:dyDescent="0.3">
      <c r="A123" t="s">
        <v>70</v>
      </c>
      <c r="B123" t="s">
        <v>346</v>
      </c>
    </row>
    <row r="124" spans="1:3" x14ac:dyDescent="0.3">
      <c r="A124" t="s">
        <v>71</v>
      </c>
      <c r="B124" t="s">
        <v>346</v>
      </c>
      <c r="C124">
        <v>1.0952778000000001</v>
      </c>
    </row>
    <row r="125" spans="1:3" x14ac:dyDescent="0.3">
      <c r="A125" t="s">
        <v>72</v>
      </c>
      <c r="B125" t="s">
        <v>346</v>
      </c>
      <c r="C125">
        <v>0.32468750000000002</v>
      </c>
    </row>
    <row r="126" spans="1:3" x14ac:dyDescent="0.3">
      <c r="A126" t="s">
        <v>73</v>
      </c>
      <c r="B126" t="s">
        <v>346</v>
      </c>
      <c r="C126">
        <v>-0.15677419000000001</v>
      </c>
    </row>
    <row r="127" spans="1:3" x14ac:dyDescent="0.3">
      <c r="A127" t="s">
        <v>8</v>
      </c>
      <c r="B127" t="s">
        <v>346</v>
      </c>
      <c r="C127">
        <v>-0.97508196999999996</v>
      </c>
    </row>
    <row r="128" spans="1:3" x14ac:dyDescent="0.3">
      <c r="A128" t="s">
        <v>74</v>
      </c>
      <c r="B128" t="s">
        <v>346</v>
      </c>
      <c r="C128">
        <v>1.0111110999999999</v>
      </c>
    </row>
    <row r="129" spans="1:3" x14ac:dyDescent="0.3">
      <c r="A129" t="s">
        <v>75</v>
      </c>
      <c r="B129" t="s">
        <v>347</v>
      </c>
      <c r="C129">
        <v>8.5483870000000003E-2</v>
      </c>
    </row>
    <row r="130" spans="1:3" x14ac:dyDescent="0.3">
      <c r="A130" t="s">
        <v>76</v>
      </c>
      <c r="B130" t="s">
        <v>347</v>
      </c>
      <c r="C130">
        <v>-0.10909091</v>
      </c>
    </row>
    <row r="131" spans="1:3" x14ac:dyDescent="0.3">
      <c r="A131" t="s">
        <v>77</v>
      </c>
      <c r="B131" t="s">
        <v>347</v>
      </c>
      <c r="C131">
        <v>0.21437500000000001</v>
      </c>
    </row>
    <row r="132" spans="1:3" x14ac:dyDescent="0.3">
      <c r="A132" t="s">
        <v>78</v>
      </c>
      <c r="B132" t="s">
        <v>347</v>
      </c>
    </row>
    <row r="133" spans="1:3" x14ac:dyDescent="0.3">
      <c r="A133" t="s">
        <v>79</v>
      </c>
      <c r="B133" t="s">
        <v>347</v>
      </c>
      <c r="C133">
        <v>0.14451612999999999</v>
      </c>
    </row>
    <row r="134" spans="1:3" x14ac:dyDescent="0.3">
      <c r="A134" t="s">
        <v>80</v>
      </c>
      <c r="B134" t="s">
        <v>347</v>
      </c>
    </row>
    <row r="135" spans="1:3" x14ac:dyDescent="0.3">
      <c r="A135" t="s">
        <v>81</v>
      </c>
      <c r="B135" t="s">
        <v>347</v>
      </c>
      <c r="C135">
        <v>-7.3225810000000002E-2</v>
      </c>
    </row>
    <row r="136" spans="1:3" x14ac:dyDescent="0.3">
      <c r="A136" t="s">
        <v>82</v>
      </c>
      <c r="B136" t="s">
        <v>347</v>
      </c>
      <c r="C136">
        <v>0.12451613</v>
      </c>
    </row>
    <row r="137" spans="1:3" x14ac:dyDescent="0.3">
      <c r="A137" t="s">
        <v>83</v>
      </c>
      <c r="B137" t="s">
        <v>347</v>
      </c>
      <c r="C137">
        <v>9.8437499999999997E-2</v>
      </c>
    </row>
    <row r="138" spans="1:3" x14ac:dyDescent="0.3">
      <c r="A138" t="s">
        <v>84</v>
      </c>
      <c r="B138" t="s">
        <v>347</v>
      </c>
      <c r="C138">
        <v>0.20781250000000001</v>
      </c>
    </row>
    <row r="139" spans="1:3" x14ac:dyDescent="0.3">
      <c r="A139" t="s">
        <v>85</v>
      </c>
      <c r="B139" t="s">
        <v>347</v>
      </c>
      <c r="C139">
        <v>4.1621619999999998E-2</v>
      </c>
    </row>
    <row r="140" spans="1:3" x14ac:dyDescent="0.3">
      <c r="A140" t="s">
        <v>11</v>
      </c>
      <c r="B140" t="s">
        <v>347</v>
      </c>
      <c r="C140">
        <v>0.62980391999999996</v>
      </c>
    </row>
    <row r="141" spans="1:3" x14ac:dyDescent="0.3">
      <c r="A141" t="s">
        <v>86</v>
      </c>
      <c r="B141" t="s">
        <v>347</v>
      </c>
      <c r="C141">
        <v>-6.4687499999999995E-2</v>
      </c>
    </row>
    <row r="142" spans="1:3" x14ac:dyDescent="0.3">
      <c r="A142" t="s">
        <v>87</v>
      </c>
      <c r="B142" t="s">
        <v>347</v>
      </c>
      <c r="C142">
        <v>0.61393938999999997</v>
      </c>
    </row>
    <row r="143" spans="1:3" x14ac:dyDescent="0.3">
      <c r="A143" t="s">
        <v>88</v>
      </c>
      <c r="B143" t="s">
        <v>347</v>
      </c>
      <c r="C143">
        <v>-0.65888888999999995</v>
      </c>
    </row>
    <row r="144" spans="1:3" x14ac:dyDescent="0.3">
      <c r="A144" t="s">
        <v>89</v>
      </c>
      <c r="B144" t="s">
        <v>347</v>
      </c>
      <c r="C144">
        <v>-0.46264706</v>
      </c>
    </row>
    <row r="145" spans="1:3" x14ac:dyDescent="0.3">
      <c r="A145" t="s">
        <v>90</v>
      </c>
      <c r="B145" t="s">
        <v>347</v>
      </c>
      <c r="C145">
        <v>-0.42096773999999998</v>
      </c>
    </row>
    <row r="146" spans="1:3" x14ac:dyDescent="0.3">
      <c r="A146" t="s">
        <v>91</v>
      </c>
      <c r="B146" t="s">
        <v>347</v>
      </c>
      <c r="C146">
        <v>-0.27685714</v>
      </c>
    </row>
    <row r="147" spans="1:3" x14ac:dyDescent="0.3">
      <c r="A147" t="s">
        <v>92</v>
      </c>
      <c r="B147" t="s">
        <v>347</v>
      </c>
    </row>
    <row r="148" spans="1:3" x14ac:dyDescent="0.3">
      <c r="A148" t="s">
        <v>93</v>
      </c>
      <c r="B148" t="s">
        <v>347</v>
      </c>
      <c r="C148">
        <v>0.1169697</v>
      </c>
    </row>
    <row r="149" spans="1:3" x14ac:dyDescent="0.3">
      <c r="A149" t="s">
        <v>94</v>
      </c>
      <c r="B149" t="s">
        <v>347</v>
      </c>
      <c r="C149">
        <v>0.25967741999999999</v>
      </c>
    </row>
    <row r="150" spans="1:3" x14ac:dyDescent="0.3">
      <c r="A150" t="s">
        <v>95</v>
      </c>
      <c r="B150" t="s">
        <v>347</v>
      </c>
      <c r="C150">
        <v>0.66800000000000004</v>
      </c>
    </row>
    <row r="151" spans="1:3" x14ac:dyDescent="0.3">
      <c r="A151" t="s">
        <v>96</v>
      </c>
      <c r="B151" t="s">
        <v>347</v>
      </c>
      <c r="C151">
        <v>-0.12027778</v>
      </c>
    </row>
    <row r="152" spans="1:3" x14ac:dyDescent="0.3">
      <c r="A152" t="s">
        <v>2</v>
      </c>
      <c r="B152" t="s">
        <v>347</v>
      </c>
      <c r="C152">
        <v>8.7878789999999998E-2</v>
      </c>
    </row>
    <row r="153" spans="1:3" x14ac:dyDescent="0.3">
      <c r="A153" t="s">
        <v>97</v>
      </c>
      <c r="B153" t="s">
        <v>347</v>
      </c>
      <c r="C153">
        <v>9.8139530000000003E-2</v>
      </c>
    </row>
    <row r="154" spans="1:3" x14ac:dyDescent="0.3">
      <c r="A154" t="s">
        <v>98</v>
      </c>
      <c r="B154" t="s">
        <v>347</v>
      </c>
      <c r="C154">
        <v>-0.52277777999999997</v>
      </c>
    </row>
    <row r="155" spans="1:3" x14ac:dyDescent="0.3">
      <c r="A155" t="s">
        <v>99</v>
      </c>
      <c r="B155" t="s">
        <v>347</v>
      </c>
      <c r="C155">
        <v>-0.22870968</v>
      </c>
    </row>
    <row r="156" spans="1:3" x14ac:dyDescent="0.3">
      <c r="A156" t="s">
        <v>100</v>
      </c>
      <c r="B156" t="s">
        <v>347</v>
      </c>
      <c r="C156">
        <v>0.65666667000000001</v>
      </c>
    </row>
    <row r="157" spans="1:3" x14ac:dyDescent="0.3">
      <c r="A157" t="s">
        <v>101</v>
      </c>
      <c r="B157" t="s">
        <v>347</v>
      </c>
      <c r="C157">
        <v>6.7058820000000005E-2</v>
      </c>
    </row>
    <row r="158" spans="1:3" x14ac:dyDescent="0.3">
      <c r="A158" t="s">
        <v>102</v>
      </c>
      <c r="B158" t="s">
        <v>347</v>
      </c>
      <c r="C158">
        <v>2.4472152</v>
      </c>
    </row>
    <row r="159" spans="1:3" x14ac:dyDescent="0.3">
      <c r="A159" t="s">
        <v>103</v>
      </c>
      <c r="B159" t="s">
        <v>347</v>
      </c>
      <c r="C159">
        <v>-0.27483870999999999</v>
      </c>
    </row>
    <row r="160" spans="1:3" x14ac:dyDescent="0.3">
      <c r="A160" t="s">
        <v>104</v>
      </c>
      <c r="B160" t="s">
        <v>347</v>
      </c>
      <c r="C160">
        <v>0.13543478</v>
      </c>
    </row>
    <row r="161" spans="1:3" x14ac:dyDescent="0.3">
      <c r="A161" t="s">
        <v>105</v>
      </c>
      <c r="B161" t="s">
        <v>347</v>
      </c>
      <c r="C161">
        <v>1.0481081000000001</v>
      </c>
    </row>
    <row r="162" spans="1:3" x14ac:dyDescent="0.3">
      <c r="A162" t="s">
        <v>106</v>
      </c>
      <c r="B162" t="s">
        <v>347</v>
      </c>
      <c r="C162">
        <v>1.6890244000000001</v>
      </c>
    </row>
    <row r="163" spans="1:3" x14ac:dyDescent="0.3">
      <c r="A163" t="s">
        <v>107</v>
      </c>
      <c r="B163" t="s">
        <v>347</v>
      </c>
      <c r="C163">
        <v>1.9237209</v>
      </c>
    </row>
    <row r="164" spans="1:3" x14ac:dyDescent="0.3">
      <c r="A164" t="s">
        <v>108</v>
      </c>
      <c r="B164" t="s">
        <v>347</v>
      </c>
      <c r="C164">
        <v>1.4521052999999999</v>
      </c>
    </row>
    <row r="165" spans="1:3" x14ac:dyDescent="0.3">
      <c r="A165" t="s">
        <v>109</v>
      </c>
      <c r="B165" t="s">
        <v>347</v>
      </c>
      <c r="C165">
        <v>-0.50777777999999996</v>
      </c>
    </row>
    <row r="166" spans="1:3" x14ac:dyDescent="0.3">
      <c r="A166" t="s">
        <v>110</v>
      </c>
      <c r="B166" t="s">
        <v>347</v>
      </c>
      <c r="C166">
        <v>0.10057143</v>
      </c>
    </row>
    <row r="167" spans="1:3" x14ac:dyDescent="0.3">
      <c r="A167" t="s">
        <v>111</v>
      </c>
      <c r="B167" t="s">
        <v>347</v>
      </c>
      <c r="C167">
        <v>0.10483871</v>
      </c>
    </row>
    <row r="168" spans="1:3" x14ac:dyDescent="0.3">
      <c r="A168" t="s">
        <v>112</v>
      </c>
      <c r="B168" t="s">
        <v>347</v>
      </c>
      <c r="C168">
        <v>0.55861110999999997</v>
      </c>
    </row>
    <row r="169" spans="1:3" x14ac:dyDescent="0.3">
      <c r="A169" t="s">
        <v>113</v>
      </c>
      <c r="B169" t="s">
        <v>345</v>
      </c>
    </row>
    <row r="170" spans="1:3" x14ac:dyDescent="0.3">
      <c r="A170" t="s">
        <v>114</v>
      </c>
      <c r="B170" t="s">
        <v>347</v>
      </c>
      <c r="C170">
        <v>-0.12589744</v>
      </c>
    </row>
    <row r="171" spans="1:3" x14ac:dyDescent="0.3">
      <c r="A171" t="s">
        <v>115</v>
      </c>
      <c r="B171" t="s">
        <v>347</v>
      </c>
      <c r="C171">
        <v>0.34838710000000001</v>
      </c>
    </row>
    <row r="172" spans="1:3" x14ac:dyDescent="0.3">
      <c r="A172" t="s">
        <v>116</v>
      </c>
      <c r="B172" t="s">
        <v>347</v>
      </c>
      <c r="C172">
        <v>-0.44631578999999999</v>
      </c>
    </row>
    <row r="173" spans="1:3" x14ac:dyDescent="0.3">
      <c r="A173" t="s">
        <v>117</v>
      </c>
      <c r="B173" t="s">
        <v>347</v>
      </c>
      <c r="C173">
        <v>1.2797619</v>
      </c>
    </row>
    <row r="174" spans="1:3" x14ac:dyDescent="0.3">
      <c r="A174" t="s">
        <v>118</v>
      </c>
      <c r="B174" t="s">
        <v>347</v>
      </c>
      <c r="C174">
        <v>0.5575</v>
      </c>
    </row>
    <row r="175" spans="1:3" x14ac:dyDescent="0.3">
      <c r="A175" t="s">
        <v>119</v>
      </c>
      <c r="B175" t="s">
        <v>345</v>
      </c>
      <c r="C175">
        <v>1.4021091000000001</v>
      </c>
    </row>
    <row r="176" spans="1:3" x14ac:dyDescent="0.3">
      <c r="A176" t="s">
        <v>120</v>
      </c>
      <c r="B176" t="s">
        <v>347</v>
      </c>
      <c r="C176">
        <v>0.19414634</v>
      </c>
    </row>
    <row r="177" spans="1:3" x14ac:dyDescent="0.3">
      <c r="A177" t="s">
        <v>121</v>
      </c>
      <c r="B177" t="s">
        <v>347</v>
      </c>
      <c r="C177">
        <v>-0.37156250000000002</v>
      </c>
    </row>
    <row r="178" spans="1:3" x14ac:dyDescent="0.3">
      <c r="A178" t="s">
        <v>122</v>
      </c>
      <c r="B178" t="s">
        <v>347</v>
      </c>
      <c r="C178">
        <v>-0.38374999999999998</v>
      </c>
    </row>
    <row r="179" spans="1:3" x14ac:dyDescent="0.3">
      <c r="A179" t="s">
        <v>123</v>
      </c>
      <c r="B179" t="s">
        <v>347</v>
      </c>
      <c r="C179">
        <v>0.98416667000000002</v>
      </c>
    </row>
    <row r="180" spans="1:3" x14ac:dyDescent="0.3">
      <c r="A180" t="s">
        <v>124</v>
      </c>
      <c r="B180" t="s">
        <v>347</v>
      </c>
      <c r="C180">
        <v>-9.6969700000000006E-2</v>
      </c>
    </row>
    <row r="181" spans="1:3" x14ac:dyDescent="0.3">
      <c r="A181" t="s">
        <v>125</v>
      </c>
      <c r="B181" t="s">
        <v>347</v>
      </c>
      <c r="C181">
        <v>-0.4478125</v>
      </c>
    </row>
    <row r="182" spans="1:3" x14ac:dyDescent="0.3">
      <c r="A182" t="s">
        <v>126</v>
      </c>
      <c r="B182" t="s">
        <v>347</v>
      </c>
      <c r="C182">
        <v>0.12852941000000001</v>
      </c>
    </row>
    <row r="183" spans="1:3" x14ac:dyDescent="0.3">
      <c r="A183" t="s">
        <v>127</v>
      </c>
      <c r="B183" t="s">
        <v>347</v>
      </c>
    </row>
    <row r="184" spans="1:3" x14ac:dyDescent="0.3">
      <c r="A184" t="s">
        <v>128</v>
      </c>
      <c r="B184" t="s">
        <v>347</v>
      </c>
      <c r="C184">
        <v>-0.39088234999999999</v>
      </c>
    </row>
    <row r="185" spans="1:3" x14ac:dyDescent="0.3">
      <c r="A185" t="s">
        <v>129</v>
      </c>
      <c r="B185" t="s">
        <v>347</v>
      </c>
      <c r="C185">
        <v>-6.5294119999999997E-2</v>
      </c>
    </row>
    <row r="186" spans="1:3" x14ac:dyDescent="0.3">
      <c r="A186" t="s">
        <v>130</v>
      </c>
      <c r="B186" t="s">
        <v>347</v>
      </c>
    </row>
    <row r="187" spans="1:3" x14ac:dyDescent="0.3">
      <c r="A187" t="s">
        <v>131</v>
      </c>
      <c r="B187" t="s">
        <v>347</v>
      </c>
      <c r="C187">
        <v>-0.2</v>
      </c>
    </row>
    <row r="188" spans="1:3" x14ac:dyDescent="0.3">
      <c r="A188" t="s">
        <v>132</v>
      </c>
      <c r="B188" t="s">
        <v>347</v>
      </c>
      <c r="C188">
        <v>0.57263158000000003</v>
      </c>
    </row>
    <row r="189" spans="1:3" x14ac:dyDescent="0.3">
      <c r="A189" t="s">
        <v>133</v>
      </c>
      <c r="B189" t="s">
        <v>347</v>
      </c>
      <c r="C189">
        <v>-0.77048779999999994</v>
      </c>
    </row>
    <row r="190" spans="1:3" x14ac:dyDescent="0.3">
      <c r="A190" t="s">
        <v>134</v>
      </c>
      <c r="B190" t="s">
        <v>347</v>
      </c>
      <c r="C190">
        <v>-0.36645160999999998</v>
      </c>
    </row>
    <row r="191" spans="1:3" x14ac:dyDescent="0.3">
      <c r="A191" t="s">
        <v>135</v>
      </c>
      <c r="B191" t="s">
        <v>347</v>
      </c>
      <c r="C191">
        <v>0.19264706000000001</v>
      </c>
    </row>
    <row r="192" spans="1:3" x14ac:dyDescent="0.3">
      <c r="A192" t="s">
        <v>136</v>
      </c>
      <c r="B192" t="s">
        <v>347</v>
      </c>
      <c r="C192">
        <v>1.38</v>
      </c>
    </row>
    <row r="193" spans="1:3" x14ac:dyDescent="0.3">
      <c r="A193" t="s">
        <v>137</v>
      </c>
      <c r="B193" t="s">
        <v>347</v>
      </c>
      <c r="C193">
        <v>-0.25371429000000001</v>
      </c>
    </row>
    <row r="194" spans="1:3" x14ac:dyDescent="0.3">
      <c r="A194" t="s">
        <v>138</v>
      </c>
      <c r="B194" t="s">
        <v>347</v>
      </c>
      <c r="C194">
        <v>0.54529411999999999</v>
      </c>
    </row>
    <row r="195" spans="1:3" x14ac:dyDescent="0.3">
      <c r="A195" t="s">
        <v>139</v>
      </c>
      <c r="B195" t="s">
        <v>347</v>
      </c>
      <c r="C195">
        <v>2.5287500000000001</v>
      </c>
    </row>
    <row r="196" spans="1:3" x14ac:dyDescent="0.3">
      <c r="A196" t="s">
        <v>140</v>
      </c>
      <c r="B196" t="s">
        <v>347</v>
      </c>
      <c r="C196">
        <v>0.75454544999999995</v>
      </c>
    </row>
    <row r="197" spans="1:3" x14ac:dyDescent="0.3">
      <c r="A197" t="s">
        <v>141</v>
      </c>
      <c r="B197" t="s">
        <v>347</v>
      </c>
      <c r="C197">
        <v>9.5277780000000006E-2</v>
      </c>
    </row>
    <row r="198" spans="1:3" x14ac:dyDescent="0.3">
      <c r="A198" t="s">
        <v>142</v>
      </c>
      <c r="B198" t="s">
        <v>347</v>
      </c>
      <c r="C198">
        <v>0.90900000000000003</v>
      </c>
    </row>
    <row r="199" spans="1:3" x14ac:dyDescent="0.3">
      <c r="A199" t="s">
        <v>143</v>
      </c>
      <c r="B199" t="s">
        <v>347</v>
      </c>
      <c r="C199">
        <v>-0.45451613000000002</v>
      </c>
    </row>
    <row r="200" spans="1:3" x14ac:dyDescent="0.3">
      <c r="A200" t="s">
        <v>144</v>
      </c>
      <c r="B200" t="s">
        <v>347</v>
      </c>
      <c r="C200">
        <v>-0.16333333</v>
      </c>
    </row>
    <row r="201" spans="1:3" x14ac:dyDescent="0.3">
      <c r="A201" t="s">
        <v>145</v>
      </c>
      <c r="B201" t="s">
        <v>347</v>
      </c>
      <c r="C201">
        <v>-7.6666670000000006E-2</v>
      </c>
    </row>
    <row r="202" spans="1:3" x14ac:dyDescent="0.3">
      <c r="A202" t="s">
        <v>146</v>
      </c>
      <c r="B202" t="s">
        <v>347</v>
      </c>
      <c r="C202">
        <v>0.31515152000000002</v>
      </c>
    </row>
    <row r="203" spans="1:3" x14ac:dyDescent="0.3">
      <c r="A203" t="s">
        <v>147</v>
      </c>
      <c r="B203" t="s">
        <v>347</v>
      </c>
    </row>
    <row r="204" spans="1:3" x14ac:dyDescent="0.3">
      <c r="A204" t="s">
        <v>148</v>
      </c>
      <c r="B204" t="s">
        <v>347</v>
      </c>
      <c r="C204">
        <v>-0.18937499999999999</v>
      </c>
    </row>
    <row r="205" spans="1:3" x14ac:dyDescent="0.3">
      <c r="A205" t="s">
        <v>149</v>
      </c>
      <c r="B205" t="s">
        <v>348</v>
      </c>
      <c r="C205">
        <v>0.32939394</v>
      </c>
    </row>
    <row r="206" spans="1:3" x14ac:dyDescent="0.3">
      <c r="A206" t="s">
        <v>150</v>
      </c>
      <c r="B206" t="s">
        <v>348</v>
      </c>
      <c r="C206">
        <v>-0.40794871999999999</v>
      </c>
    </row>
    <row r="207" spans="1:3" x14ac:dyDescent="0.3">
      <c r="A207" t="s">
        <v>151</v>
      </c>
      <c r="B207" t="s">
        <v>348</v>
      </c>
      <c r="C207">
        <v>-9.5151520000000003E-2</v>
      </c>
    </row>
    <row r="208" spans="1:3" x14ac:dyDescent="0.3">
      <c r="A208" t="s">
        <v>152</v>
      </c>
      <c r="B208" t="s">
        <v>348</v>
      </c>
      <c r="C208">
        <v>0.44580645000000002</v>
      </c>
    </row>
    <row r="209" spans="1:3" x14ac:dyDescent="0.3">
      <c r="A209" t="s">
        <v>153</v>
      </c>
      <c r="B209" t="s">
        <v>348</v>
      </c>
      <c r="C209">
        <v>-7.8125E-3</v>
      </c>
    </row>
    <row r="210" spans="1:3" x14ac:dyDescent="0.3">
      <c r="A210" t="s">
        <v>154</v>
      </c>
      <c r="B210" t="s">
        <v>348</v>
      </c>
      <c r="C210">
        <v>-0.48030303000000002</v>
      </c>
    </row>
    <row r="211" spans="1:3" x14ac:dyDescent="0.3">
      <c r="A211" t="s">
        <v>155</v>
      </c>
      <c r="B211" t="s">
        <v>348</v>
      </c>
      <c r="C211">
        <v>-0.46</v>
      </c>
    </row>
    <row r="212" spans="1:3" x14ac:dyDescent="0.3">
      <c r="A212" t="s">
        <v>156</v>
      </c>
      <c r="B212" t="s">
        <v>348</v>
      </c>
      <c r="C212">
        <v>-0.35529411999999999</v>
      </c>
    </row>
    <row r="213" spans="1:3" x14ac:dyDescent="0.3">
      <c r="A213" t="s">
        <v>157</v>
      </c>
      <c r="B213" t="s">
        <v>348</v>
      </c>
      <c r="C213">
        <v>4.4999999999999998E-2</v>
      </c>
    </row>
    <row r="214" spans="1:3" x14ac:dyDescent="0.3">
      <c r="A214" t="s">
        <v>158</v>
      </c>
      <c r="B214" t="s">
        <v>348</v>
      </c>
      <c r="C214">
        <v>-0.19312499999999999</v>
      </c>
    </row>
    <row r="215" spans="1:3" x14ac:dyDescent="0.3">
      <c r="A215" t="s">
        <v>159</v>
      </c>
      <c r="B215" t="s">
        <v>348</v>
      </c>
      <c r="C215">
        <v>5.6250000000000001E-2</v>
      </c>
    </row>
    <row r="216" spans="1:3" x14ac:dyDescent="0.3">
      <c r="A216" t="s">
        <v>160</v>
      </c>
      <c r="B216" t="s">
        <v>348</v>
      </c>
    </row>
    <row r="217" spans="1:3" x14ac:dyDescent="0.3">
      <c r="A217" t="s">
        <v>161</v>
      </c>
      <c r="B217" t="s">
        <v>348</v>
      </c>
      <c r="C217">
        <v>-7.0000000000000007E-2</v>
      </c>
    </row>
    <row r="218" spans="1:3" x14ac:dyDescent="0.3">
      <c r="A218" t="s">
        <v>162</v>
      </c>
      <c r="B218" t="s">
        <v>348</v>
      </c>
    </row>
    <row r="219" spans="1:3" x14ac:dyDescent="0.3">
      <c r="A219" t="s">
        <v>163</v>
      </c>
      <c r="B219" t="s">
        <v>348</v>
      </c>
      <c r="C219">
        <v>-0.25812499999999999</v>
      </c>
    </row>
    <row r="220" spans="1:3" x14ac:dyDescent="0.3">
      <c r="A220" t="s">
        <v>164</v>
      </c>
      <c r="B220" t="s">
        <v>348</v>
      </c>
      <c r="C220">
        <v>8.1562499999999996E-2</v>
      </c>
    </row>
    <row r="221" spans="1:3" x14ac:dyDescent="0.3">
      <c r="A221" t="s">
        <v>165</v>
      </c>
      <c r="B221" t="s">
        <v>348</v>
      </c>
      <c r="C221">
        <v>0.25812499999999999</v>
      </c>
    </row>
    <row r="222" spans="1:3" x14ac:dyDescent="0.3">
      <c r="A222" t="s">
        <v>166</v>
      </c>
      <c r="B222" t="s">
        <v>348</v>
      </c>
    </row>
    <row r="223" spans="1:3" x14ac:dyDescent="0.3">
      <c r="A223" t="s">
        <v>167</v>
      </c>
      <c r="B223" t="s">
        <v>348</v>
      </c>
      <c r="C223">
        <v>-0.51375000000000004</v>
      </c>
    </row>
    <row r="224" spans="1:3" x14ac:dyDescent="0.3">
      <c r="A224" t="s">
        <v>168</v>
      </c>
      <c r="B224" t="s">
        <v>348</v>
      </c>
      <c r="C224">
        <v>1.0585245999999999</v>
      </c>
    </row>
    <row r="225" spans="1:3" x14ac:dyDescent="0.3">
      <c r="A225" t="s">
        <v>169</v>
      </c>
      <c r="B225" t="s">
        <v>348</v>
      </c>
      <c r="C225">
        <v>-0.22110092000000001</v>
      </c>
    </row>
    <row r="226" spans="1:3" x14ac:dyDescent="0.3">
      <c r="A226" t="s">
        <v>7</v>
      </c>
      <c r="B226" t="s">
        <v>348</v>
      </c>
      <c r="C226">
        <v>-1.4892512</v>
      </c>
    </row>
    <row r="227" spans="1:3" x14ac:dyDescent="0.3">
      <c r="A227" t="s">
        <v>170</v>
      </c>
      <c r="B227" t="s">
        <v>348</v>
      </c>
      <c r="C227">
        <v>0.53882353000000005</v>
      </c>
    </row>
    <row r="228" spans="1:3" x14ac:dyDescent="0.3">
      <c r="A228" t="s">
        <v>171</v>
      </c>
      <c r="B228" t="s">
        <v>348</v>
      </c>
      <c r="C228">
        <v>-0.16967742</v>
      </c>
    </row>
    <row r="229" spans="1:3" x14ac:dyDescent="0.3">
      <c r="A229" t="s">
        <v>172</v>
      </c>
      <c r="B229" t="s">
        <v>348</v>
      </c>
      <c r="C229">
        <v>0.91416666999999996</v>
      </c>
    </row>
    <row r="230" spans="1:3" x14ac:dyDescent="0.3">
      <c r="A230" t="s">
        <v>173</v>
      </c>
      <c r="B230" t="s">
        <v>348</v>
      </c>
      <c r="C230">
        <v>1.0833333000000001</v>
      </c>
    </row>
    <row r="231" spans="1:3" x14ac:dyDescent="0.3">
      <c r="A231" t="s">
        <v>174</v>
      </c>
      <c r="B231" t="s">
        <v>348</v>
      </c>
      <c r="C231">
        <v>-0.18</v>
      </c>
    </row>
    <row r="232" spans="1:3" x14ac:dyDescent="0.3">
      <c r="A232" t="s">
        <v>175</v>
      </c>
      <c r="B232" t="s">
        <v>348</v>
      </c>
      <c r="C232">
        <v>0.18567568000000001</v>
      </c>
    </row>
    <row r="233" spans="1:3" x14ac:dyDescent="0.3">
      <c r="A233" t="s">
        <v>176</v>
      </c>
      <c r="B233" t="s">
        <v>348</v>
      </c>
      <c r="C233">
        <v>-2.9677419999999999E-2</v>
      </c>
    </row>
    <row r="234" spans="1:3" x14ac:dyDescent="0.3">
      <c r="A234" t="s">
        <v>177</v>
      </c>
      <c r="B234" t="s">
        <v>348</v>
      </c>
    </row>
    <row r="235" spans="1:3" x14ac:dyDescent="0.3">
      <c r="A235" t="s">
        <v>178</v>
      </c>
      <c r="B235" t="s">
        <v>348</v>
      </c>
      <c r="C235">
        <v>-8.8064519999999993E-2</v>
      </c>
    </row>
    <row r="236" spans="1:3" x14ac:dyDescent="0.3">
      <c r="A236" t="s">
        <v>179</v>
      </c>
      <c r="B236" t="s">
        <v>348</v>
      </c>
      <c r="C236">
        <v>-3.5483870000000001E-2</v>
      </c>
    </row>
    <row r="237" spans="1:3" x14ac:dyDescent="0.3">
      <c r="A237" t="s">
        <v>180</v>
      </c>
      <c r="B237" t="s">
        <v>348</v>
      </c>
      <c r="C237">
        <v>9.7096769999999999E-2</v>
      </c>
    </row>
    <row r="238" spans="1:3" x14ac:dyDescent="0.3">
      <c r="A238" t="s">
        <v>181</v>
      </c>
      <c r="B238" t="s">
        <v>348</v>
      </c>
      <c r="C238">
        <v>-8.5161290000000001E-2</v>
      </c>
    </row>
    <row r="239" spans="1:3" x14ac:dyDescent="0.3">
      <c r="A239" t="s">
        <v>182</v>
      </c>
      <c r="B239" t="s">
        <v>348</v>
      </c>
      <c r="C239">
        <v>-5.4838709999999999E-2</v>
      </c>
    </row>
    <row r="240" spans="1:3" x14ac:dyDescent="0.3">
      <c r="A240" t="s">
        <v>183</v>
      </c>
      <c r="B240" t="s">
        <v>348</v>
      </c>
      <c r="C240">
        <v>7.9354839999999996E-2</v>
      </c>
    </row>
    <row r="241" spans="1:3" x14ac:dyDescent="0.3">
      <c r="A241" t="s">
        <v>184</v>
      </c>
      <c r="B241" t="s">
        <v>348</v>
      </c>
      <c r="C241">
        <v>2.7096769999999999E-2</v>
      </c>
    </row>
    <row r="242" spans="1:3" x14ac:dyDescent="0.3">
      <c r="A242" t="s">
        <v>185</v>
      </c>
      <c r="B242" t="s">
        <v>348</v>
      </c>
      <c r="C242">
        <v>6.4193550000000002E-2</v>
      </c>
    </row>
    <row r="243" spans="1:3" x14ac:dyDescent="0.3">
      <c r="A243" t="s">
        <v>186</v>
      </c>
      <c r="B243" t="s">
        <v>348</v>
      </c>
      <c r="C243">
        <v>-0.11193548</v>
      </c>
    </row>
    <row r="244" spans="1:3" x14ac:dyDescent="0.3">
      <c r="A244" t="s">
        <v>187</v>
      </c>
      <c r="B244" t="s">
        <v>348</v>
      </c>
      <c r="C244">
        <v>5.3870969999999997E-2</v>
      </c>
    </row>
    <row r="245" spans="1:3" x14ac:dyDescent="0.3">
      <c r="A245" t="s">
        <v>188</v>
      </c>
      <c r="B245" t="s">
        <v>348</v>
      </c>
      <c r="C245">
        <v>5.1612900000000003E-2</v>
      </c>
    </row>
    <row r="246" spans="1:3" x14ac:dyDescent="0.3">
      <c r="A246" t="s">
        <v>189</v>
      </c>
      <c r="B246" t="s">
        <v>348</v>
      </c>
      <c r="C246">
        <v>-1.5161289999999999E-2</v>
      </c>
    </row>
    <row r="247" spans="1:3" x14ac:dyDescent="0.3">
      <c r="A247" t="s">
        <v>190</v>
      </c>
      <c r="B247" t="s">
        <v>348</v>
      </c>
      <c r="C247">
        <v>-2.5806450000000002E-2</v>
      </c>
    </row>
    <row r="248" spans="1:3" x14ac:dyDescent="0.3">
      <c r="A248" t="s">
        <v>191</v>
      </c>
      <c r="B248" t="s">
        <v>348</v>
      </c>
      <c r="C248">
        <v>-0.14096774000000001</v>
      </c>
    </row>
    <row r="249" spans="1:3" x14ac:dyDescent="0.3">
      <c r="A249" t="s">
        <v>192</v>
      </c>
      <c r="B249" t="s">
        <v>348</v>
      </c>
    </row>
    <row r="250" spans="1:3" x14ac:dyDescent="0.3">
      <c r="A250" t="s">
        <v>193</v>
      </c>
      <c r="B250" t="s">
        <v>348</v>
      </c>
      <c r="C250">
        <v>0.20451612999999999</v>
      </c>
    </row>
    <row r="251" spans="1:3" x14ac:dyDescent="0.3">
      <c r="A251" t="s">
        <v>194</v>
      </c>
      <c r="B251" t="s">
        <v>348</v>
      </c>
      <c r="C251">
        <v>-0.16096774</v>
      </c>
    </row>
    <row r="252" spans="1:3" x14ac:dyDescent="0.3">
      <c r="A252" t="s">
        <v>195</v>
      </c>
      <c r="B252" t="s">
        <v>348</v>
      </c>
      <c r="C252">
        <v>0.14354839</v>
      </c>
    </row>
    <row r="253" spans="1:3" x14ac:dyDescent="0.3">
      <c r="A253" t="s">
        <v>196</v>
      </c>
      <c r="B253" t="s">
        <v>348</v>
      </c>
      <c r="C253">
        <v>-0.21612903</v>
      </c>
    </row>
    <row r="254" spans="1:3" x14ac:dyDescent="0.3">
      <c r="A254" t="s">
        <v>197</v>
      </c>
      <c r="B254" t="s">
        <v>345</v>
      </c>
      <c r="C254">
        <v>8.2903229999999994E-2</v>
      </c>
    </row>
    <row r="255" spans="1:3" x14ac:dyDescent="0.3">
      <c r="A255" t="s">
        <v>198</v>
      </c>
      <c r="B255" t="s">
        <v>348</v>
      </c>
      <c r="C255">
        <v>0.13483871</v>
      </c>
    </row>
    <row r="256" spans="1:3" x14ac:dyDescent="0.3">
      <c r="A256" t="s">
        <v>199</v>
      </c>
      <c r="B256" t="s">
        <v>348</v>
      </c>
      <c r="C256">
        <v>-0.11064516000000001</v>
      </c>
    </row>
    <row r="257" spans="1:3" x14ac:dyDescent="0.3">
      <c r="A257" t="s">
        <v>200</v>
      </c>
      <c r="B257" t="s">
        <v>348</v>
      </c>
      <c r="C257">
        <v>-4.1935479999999997E-2</v>
      </c>
    </row>
    <row r="258" spans="1:3" x14ac:dyDescent="0.3">
      <c r="A258" t="s">
        <v>201</v>
      </c>
      <c r="B258" t="s">
        <v>348</v>
      </c>
      <c r="C258">
        <v>-1.0215789</v>
      </c>
    </row>
    <row r="259" spans="1:3" x14ac:dyDescent="0.3">
      <c r="A259" t="s">
        <v>202</v>
      </c>
      <c r="B259" t="s">
        <v>348</v>
      </c>
      <c r="C259">
        <v>-0.27121212</v>
      </c>
    </row>
    <row r="260" spans="1:3" x14ac:dyDescent="0.3">
      <c r="A260" t="s">
        <v>203</v>
      </c>
      <c r="B260" t="s">
        <v>348</v>
      </c>
      <c r="C260" s="4">
        <v>2.5</v>
      </c>
    </row>
    <row r="261" spans="1:3" x14ac:dyDescent="0.3">
      <c r="A261" t="s">
        <v>204</v>
      </c>
      <c r="B261" t="s">
        <v>348</v>
      </c>
      <c r="C261">
        <v>0.20225805999999999</v>
      </c>
    </row>
    <row r="262" spans="1:3" x14ac:dyDescent="0.3">
      <c r="A262" t="s">
        <v>205</v>
      </c>
      <c r="B262" t="s">
        <v>348</v>
      </c>
    </row>
    <row r="263" spans="1:3" x14ac:dyDescent="0.3">
      <c r="A263" t="s">
        <v>206</v>
      </c>
      <c r="B263" t="s">
        <v>348</v>
      </c>
      <c r="C263">
        <v>0.43820513</v>
      </c>
    </row>
    <row r="264" spans="1:3" x14ac:dyDescent="0.3">
      <c r="A264" t="s">
        <v>207</v>
      </c>
      <c r="B264" t="s">
        <v>348</v>
      </c>
      <c r="C264">
        <v>-0.13612903000000001</v>
      </c>
    </row>
    <row r="265" spans="1:3" x14ac:dyDescent="0.3">
      <c r="A265" t="s">
        <v>208</v>
      </c>
      <c r="B265" t="s">
        <v>348</v>
      </c>
      <c r="C265">
        <v>8.3870970000000003E-2</v>
      </c>
    </row>
    <row r="266" spans="1:3" x14ac:dyDescent="0.3">
      <c r="A266" t="s">
        <v>209</v>
      </c>
      <c r="B266" t="s">
        <v>348</v>
      </c>
      <c r="C266">
        <v>0.16823529000000001</v>
      </c>
    </row>
    <row r="267" spans="1:3" x14ac:dyDescent="0.3">
      <c r="A267" t="s">
        <v>210</v>
      </c>
      <c r="B267" t="s">
        <v>348</v>
      </c>
      <c r="C267">
        <v>0.14193548</v>
      </c>
    </row>
    <row r="268" spans="1:3" x14ac:dyDescent="0.3">
      <c r="A268" t="s">
        <v>211</v>
      </c>
      <c r="B268" t="s">
        <v>348</v>
      </c>
      <c r="C268">
        <v>0.12903226000000001</v>
      </c>
    </row>
    <row r="269" spans="1:3" x14ac:dyDescent="0.3">
      <c r="A269" t="s">
        <v>212</v>
      </c>
      <c r="B269" t="s">
        <v>348</v>
      </c>
      <c r="C269">
        <v>-0.3959375</v>
      </c>
    </row>
    <row r="270" spans="1:3" x14ac:dyDescent="0.3">
      <c r="A270" t="s">
        <v>213</v>
      </c>
      <c r="B270" t="s">
        <v>348</v>
      </c>
      <c r="C270">
        <v>-1.0977778</v>
      </c>
    </row>
    <row r="271" spans="1:3" x14ac:dyDescent="0.3">
      <c r="A271" t="s">
        <v>214</v>
      </c>
      <c r="B271" t="s">
        <v>348</v>
      </c>
      <c r="C271">
        <v>-0.1183871</v>
      </c>
    </row>
    <row r="272" spans="1:3" x14ac:dyDescent="0.3">
      <c r="A272" t="s">
        <v>215</v>
      </c>
      <c r="B272" t="s">
        <v>348</v>
      </c>
      <c r="C272">
        <v>9.1612899999999997E-2</v>
      </c>
    </row>
    <row r="273" spans="1:3" x14ac:dyDescent="0.3">
      <c r="A273" t="s">
        <v>216</v>
      </c>
      <c r="B273" t="s">
        <v>348</v>
      </c>
      <c r="C273">
        <v>1.4786842</v>
      </c>
    </row>
    <row r="274" spans="1:3" x14ac:dyDescent="0.3">
      <c r="A274" t="s">
        <v>217</v>
      </c>
      <c r="B274" t="s">
        <v>348</v>
      </c>
      <c r="C274">
        <v>1.0591429000000001</v>
      </c>
    </row>
    <row r="275" spans="1:3" x14ac:dyDescent="0.3">
      <c r="A275" t="s">
        <v>218</v>
      </c>
      <c r="B275" t="s">
        <v>348</v>
      </c>
      <c r="C275">
        <v>0.39787878999999998</v>
      </c>
    </row>
    <row r="276" spans="1:3" x14ac:dyDescent="0.3">
      <c r="A276" t="s">
        <v>219</v>
      </c>
      <c r="B276" t="s">
        <v>348</v>
      </c>
      <c r="C276">
        <v>0.14838709999999999</v>
      </c>
    </row>
    <row r="277" spans="1:3" x14ac:dyDescent="0.3">
      <c r="A277" t="s">
        <v>220</v>
      </c>
      <c r="B277" t="s">
        <v>348</v>
      </c>
      <c r="C277">
        <v>1.2500000000000001E-2</v>
      </c>
    </row>
    <row r="278" spans="1:3" x14ac:dyDescent="0.3">
      <c r="A278" t="s">
        <v>221</v>
      </c>
      <c r="B278" t="s">
        <v>348</v>
      </c>
      <c r="C278">
        <v>0.17870968000000001</v>
      </c>
    </row>
    <row r="279" spans="1:3" x14ac:dyDescent="0.3">
      <c r="A279" t="s">
        <v>222</v>
      </c>
      <c r="B279" t="s">
        <v>348</v>
      </c>
      <c r="C279">
        <v>1.2902127999999999</v>
      </c>
    </row>
    <row r="280" spans="1:3" x14ac:dyDescent="0.3">
      <c r="A280" t="s">
        <v>223</v>
      </c>
      <c r="B280" t="s">
        <v>348</v>
      </c>
      <c r="C280">
        <v>-0.21322580999999999</v>
      </c>
    </row>
    <row r="281" spans="1:3" x14ac:dyDescent="0.3">
      <c r="A281" t="s">
        <v>224</v>
      </c>
      <c r="B281" t="s">
        <v>348</v>
      </c>
      <c r="C281">
        <v>0.36781249999999999</v>
      </c>
    </row>
    <row r="282" spans="1:3" x14ac:dyDescent="0.3">
      <c r="A282" t="s">
        <v>225</v>
      </c>
      <c r="B282" t="s">
        <v>348</v>
      </c>
      <c r="C282" s="4">
        <v>-1.5</v>
      </c>
    </row>
    <row r="283" spans="1:3" x14ac:dyDescent="0.3">
      <c r="A283" t="s">
        <v>226</v>
      </c>
      <c r="B283" t="s">
        <v>348</v>
      </c>
      <c r="C283">
        <v>1.4763415</v>
      </c>
    </row>
    <row r="284" spans="1:3" x14ac:dyDescent="0.3">
      <c r="A284" t="s">
        <v>227</v>
      </c>
      <c r="B284" t="s">
        <v>348</v>
      </c>
      <c r="C284">
        <v>-0.34687499999999999</v>
      </c>
    </row>
    <row r="285" spans="1:3" x14ac:dyDescent="0.3">
      <c r="A285" t="s">
        <v>228</v>
      </c>
      <c r="B285" t="s">
        <v>348</v>
      </c>
      <c r="C285" s="4">
        <v>0.4</v>
      </c>
    </row>
    <row r="286" spans="1:3" x14ac:dyDescent="0.3">
      <c r="A286" t="s">
        <v>229</v>
      </c>
      <c r="B286" t="s">
        <v>348</v>
      </c>
      <c r="C286">
        <v>-0.12580644999999999</v>
      </c>
    </row>
    <row r="287" spans="1:3" x14ac:dyDescent="0.3">
      <c r="A287" t="s">
        <v>230</v>
      </c>
      <c r="B287" t="s">
        <v>348</v>
      </c>
    </row>
    <row r="288" spans="1:3" x14ac:dyDescent="0.3">
      <c r="A288" t="s">
        <v>231</v>
      </c>
      <c r="B288" t="s">
        <v>345</v>
      </c>
      <c r="C288">
        <v>-0.26878787999999998</v>
      </c>
    </row>
    <row r="289" spans="1:3" x14ac:dyDescent="0.3">
      <c r="A289" t="s">
        <v>232</v>
      </c>
      <c r="B289" t="s">
        <v>348</v>
      </c>
      <c r="C289">
        <v>0.29393939000000002</v>
      </c>
    </row>
    <row r="290" spans="1:3" x14ac:dyDescent="0.3">
      <c r="A290" t="s">
        <v>233</v>
      </c>
      <c r="B290" t="s">
        <v>348</v>
      </c>
      <c r="C290">
        <v>0.13580645</v>
      </c>
    </row>
    <row r="291" spans="1:3" x14ac:dyDescent="0.3">
      <c r="A291" t="s">
        <v>234</v>
      </c>
      <c r="B291" t="s">
        <v>348</v>
      </c>
      <c r="C291">
        <v>0.17709676999999999</v>
      </c>
    </row>
    <row r="292" spans="1:3" x14ac:dyDescent="0.3">
      <c r="A292" t="s">
        <v>235</v>
      </c>
      <c r="B292" t="s">
        <v>348</v>
      </c>
      <c r="C292">
        <v>1.0844118</v>
      </c>
    </row>
    <row r="293" spans="1:3" x14ac:dyDescent="0.3">
      <c r="A293" t="s">
        <v>236</v>
      </c>
      <c r="B293" t="s">
        <v>348</v>
      </c>
      <c r="C293">
        <v>-0.95294118000000005</v>
      </c>
    </row>
    <row r="294" spans="1:3" x14ac:dyDescent="0.3">
      <c r="A294" t="s">
        <v>237</v>
      </c>
      <c r="B294" t="s">
        <v>348</v>
      </c>
      <c r="C294">
        <v>-0.52473683999999998</v>
      </c>
    </row>
    <row r="295" spans="1:3" x14ac:dyDescent="0.3">
      <c r="A295" t="s">
        <v>238</v>
      </c>
      <c r="B295" t="s">
        <v>348</v>
      </c>
      <c r="C295">
        <v>0.69151514999999997</v>
      </c>
    </row>
    <row r="296" spans="1:3" x14ac:dyDescent="0.3">
      <c r="A296" t="s">
        <v>239</v>
      </c>
      <c r="B296" t="s">
        <v>348</v>
      </c>
      <c r="C296">
        <v>0.40312500000000001</v>
      </c>
    </row>
    <row r="297" spans="1:3" x14ac:dyDescent="0.3">
      <c r="A297" t="s">
        <v>240</v>
      </c>
      <c r="B297" t="s">
        <v>348</v>
      </c>
    </row>
    <row r="298" spans="1:3" x14ac:dyDescent="0.3">
      <c r="A298" t="s">
        <v>241</v>
      </c>
      <c r="B298" t="s">
        <v>348</v>
      </c>
      <c r="C298">
        <v>-0.67911765000000002</v>
      </c>
    </row>
    <row r="299" spans="1:3" x14ac:dyDescent="0.3">
      <c r="A299" t="s">
        <v>242</v>
      </c>
      <c r="B299" t="s">
        <v>348</v>
      </c>
      <c r="C299">
        <v>0.22258064999999999</v>
      </c>
    </row>
    <row r="300" spans="1:3" x14ac:dyDescent="0.3">
      <c r="A300" t="s">
        <v>243</v>
      </c>
      <c r="B300" t="s">
        <v>348</v>
      </c>
    </row>
    <row r="301" spans="1:3" x14ac:dyDescent="0.3">
      <c r="A301" t="s">
        <v>244</v>
      </c>
      <c r="B301" t="s">
        <v>348</v>
      </c>
    </row>
    <row r="302" spans="1:3" x14ac:dyDescent="0.3">
      <c r="A302" t="s">
        <v>245</v>
      </c>
      <c r="B302" t="s">
        <v>348</v>
      </c>
      <c r="C302">
        <v>1.9519230999999999</v>
      </c>
    </row>
    <row r="303" spans="1:3" x14ac:dyDescent="0.3">
      <c r="A303" t="s">
        <v>246</v>
      </c>
      <c r="B303" t="s">
        <v>348</v>
      </c>
    </row>
    <row r="304" spans="1:3" x14ac:dyDescent="0.3">
      <c r="A304" t="s">
        <v>247</v>
      </c>
      <c r="B304" t="s">
        <v>348</v>
      </c>
      <c r="C304">
        <v>-0.40437499999999998</v>
      </c>
    </row>
    <row r="305" spans="1:3" x14ac:dyDescent="0.3">
      <c r="A305" t="s">
        <v>248</v>
      </c>
      <c r="B305" t="s">
        <v>348</v>
      </c>
      <c r="C305">
        <v>0.333125</v>
      </c>
    </row>
    <row r="306" spans="1:3" x14ac:dyDescent="0.3">
      <c r="A306" t="s">
        <v>249</v>
      </c>
      <c r="B306" t="s">
        <v>348</v>
      </c>
    </row>
    <row r="307" spans="1:3" x14ac:dyDescent="0.3">
      <c r="A307" t="s">
        <v>250</v>
      </c>
      <c r="B307" t="s">
        <v>348</v>
      </c>
      <c r="C307">
        <v>-0.48125000000000001</v>
      </c>
    </row>
    <row r="308" spans="1:3" x14ac:dyDescent="0.3">
      <c r="A308" t="s">
        <v>251</v>
      </c>
      <c r="B308" t="s">
        <v>348</v>
      </c>
      <c r="C308">
        <v>-0.25580645000000002</v>
      </c>
    </row>
    <row r="309" spans="1:3" x14ac:dyDescent="0.3">
      <c r="A309" t="s">
        <v>252</v>
      </c>
      <c r="B309" t="s">
        <v>348</v>
      </c>
      <c r="C309">
        <v>-0.31548387</v>
      </c>
    </row>
    <row r="310" spans="1:3" x14ac:dyDescent="0.3">
      <c r="A310" t="s">
        <v>253</v>
      </c>
      <c r="B310" t="s">
        <v>348</v>
      </c>
      <c r="C310">
        <v>0.53636364000000003</v>
      </c>
    </row>
    <row r="311" spans="1:3" x14ac:dyDescent="0.3">
      <c r="A311" t="s">
        <v>254</v>
      </c>
      <c r="B311" t="s">
        <v>348</v>
      </c>
      <c r="C311">
        <v>-1.5215757999999999</v>
      </c>
    </row>
    <row r="312" spans="1:3" x14ac:dyDescent="0.3">
      <c r="A312" t="s">
        <v>255</v>
      </c>
      <c r="B312" t="s">
        <v>348</v>
      </c>
      <c r="C312">
        <v>-0.24516129</v>
      </c>
    </row>
    <row r="313" spans="1:3" x14ac:dyDescent="0.3">
      <c r="A313" t="s">
        <v>256</v>
      </c>
      <c r="B313" t="s">
        <v>349</v>
      </c>
      <c r="C313">
        <v>-0.32580645000000003</v>
      </c>
    </row>
    <row r="314" spans="1:3" x14ac:dyDescent="0.3">
      <c r="A314" t="s">
        <v>257</v>
      </c>
      <c r="B314" t="s">
        <v>349</v>
      </c>
    </row>
    <row r="315" spans="1:3" x14ac:dyDescent="0.3">
      <c r="A315" t="s">
        <v>258</v>
      </c>
      <c r="B315" t="s">
        <v>349</v>
      </c>
      <c r="C315">
        <v>0.66212121000000002</v>
      </c>
    </row>
    <row r="316" spans="1:3" x14ac:dyDescent="0.3">
      <c r="A316" t="s">
        <v>259</v>
      </c>
      <c r="B316" t="s">
        <v>349</v>
      </c>
      <c r="C316">
        <v>0.49031249999999998</v>
      </c>
    </row>
    <row r="317" spans="1:3" x14ac:dyDescent="0.3">
      <c r="A317" t="s">
        <v>260</v>
      </c>
      <c r="B317" t="s">
        <v>349</v>
      </c>
      <c r="C317">
        <v>-0.74242423999999996</v>
      </c>
    </row>
    <row r="318" spans="1:3" x14ac:dyDescent="0.3">
      <c r="A318" t="s">
        <v>261</v>
      </c>
      <c r="B318" t="s">
        <v>349</v>
      </c>
      <c r="C318">
        <v>0.22290323000000001</v>
      </c>
    </row>
    <row r="319" spans="1:3" x14ac:dyDescent="0.3">
      <c r="A319" t="s">
        <v>262</v>
      </c>
      <c r="B319" t="s">
        <v>349</v>
      </c>
      <c r="C319">
        <v>-0.254</v>
      </c>
    </row>
    <row r="320" spans="1:3" x14ac:dyDescent="0.3">
      <c r="A320" t="s">
        <v>263</v>
      </c>
      <c r="B320" t="s">
        <v>349</v>
      </c>
      <c r="C320">
        <v>0.30322580999999998</v>
      </c>
    </row>
    <row r="321" spans="1:3" x14ac:dyDescent="0.3">
      <c r="A321" t="s">
        <v>264</v>
      </c>
      <c r="B321" t="s">
        <v>349</v>
      </c>
      <c r="C321">
        <v>-0.41454544999999998</v>
      </c>
    </row>
    <row r="322" spans="1:3" x14ac:dyDescent="0.3">
      <c r="A322" t="s">
        <v>265</v>
      </c>
      <c r="B322" t="s">
        <v>349</v>
      </c>
      <c r="C322">
        <v>-0.12878787999999999</v>
      </c>
    </row>
    <row r="323" spans="1:3" x14ac:dyDescent="0.3">
      <c r="A323" t="s">
        <v>266</v>
      </c>
      <c r="B323" t="s">
        <v>349</v>
      </c>
      <c r="C323">
        <v>-0.2783871</v>
      </c>
    </row>
    <row r="324" spans="1:3" x14ac:dyDescent="0.3">
      <c r="A324" t="s">
        <v>267</v>
      </c>
      <c r="B324" t="s">
        <v>349</v>
      </c>
      <c r="C324">
        <v>-0.38387096999999998</v>
      </c>
    </row>
    <row r="325" spans="1:3" x14ac:dyDescent="0.3">
      <c r="A325" t="s">
        <v>268</v>
      </c>
      <c r="B325" t="s">
        <v>349</v>
      </c>
    </row>
    <row r="326" spans="1:3" x14ac:dyDescent="0.3">
      <c r="A326" t="s">
        <v>269</v>
      </c>
      <c r="B326" t="s">
        <v>349</v>
      </c>
      <c r="C326">
        <v>-0.31774194</v>
      </c>
    </row>
    <row r="327" spans="1:3" x14ac:dyDescent="0.3">
      <c r="A327" t="s">
        <v>270</v>
      </c>
      <c r="B327" t="s">
        <v>349</v>
      </c>
      <c r="C327">
        <v>-0.23870968000000001</v>
      </c>
    </row>
    <row r="328" spans="1:3" x14ac:dyDescent="0.3">
      <c r="A328" t="s">
        <v>271</v>
      </c>
      <c r="B328" t="s">
        <v>349</v>
      </c>
      <c r="C328">
        <v>0.60419354999999997</v>
      </c>
    </row>
    <row r="329" spans="1:3" x14ac:dyDescent="0.3">
      <c r="A329" t="s">
        <v>272</v>
      </c>
      <c r="B329" t="s">
        <v>349</v>
      </c>
      <c r="C329">
        <v>1.3474286</v>
      </c>
    </row>
    <row r="330" spans="1:3" x14ac:dyDescent="0.3">
      <c r="A330" t="s">
        <v>273</v>
      </c>
      <c r="B330" t="s">
        <v>349</v>
      </c>
      <c r="C330">
        <v>0.48272726999999999</v>
      </c>
    </row>
    <row r="331" spans="1:3" x14ac:dyDescent="0.3">
      <c r="A331" t="s">
        <v>274</v>
      </c>
      <c r="B331" t="s">
        <v>349</v>
      </c>
      <c r="C331">
        <v>-0.31451613</v>
      </c>
    </row>
    <row r="332" spans="1:3" x14ac:dyDescent="0.3">
      <c r="A332" t="s">
        <v>275</v>
      </c>
      <c r="B332" t="s">
        <v>349</v>
      </c>
    </row>
    <row r="333" spans="1:3" x14ac:dyDescent="0.3">
      <c r="A333" t="s">
        <v>276</v>
      </c>
      <c r="B333" t="s">
        <v>349</v>
      </c>
      <c r="C333">
        <v>-0.38903226000000002</v>
      </c>
    </row>
    <row r="334" spans="1:3" x14ac:dyDescent="0.3">
      <c r="A334" t="s">
        <v>277</v>
      </c>
      <c r="B334" t="s">
        <v>349</v>
      </c>
      <c r="C334">
        <v>-0.37030302999999998</v>
      </c>
    </row>
    <row r="335" spans="1:3" x14ac:dyDescent="0.3">
      <c r="A335" t="s">
        <v>278</v>
      </c>
      <c r="B335" t="s">
        <v>349</v>
      </c>
      <c r="C335">
        <v>-0.24687500000000001</v>
      </c>
    </row>
    <row r="336" spans="1:3" x14ac:dyDescent="0.3">
      <c r="A336" t="s">
        <v>279</v>
      </c>
      <c r="B336" t="s">
        <v>349</v>
      </c>
      <c r="C336">
        <v>0.32945945999999998</v>
      </c>
    </row>
    <row r="337" spans="1:3" x14ac:dyDescent="0.3">
      <c r="A337" t="s">
        <v>280</v>
      </c>
      <c r="B337" t="s">
        <v>349</v>
      </c>
      <c r="C337">
        <v>0.51593750000000005</v>
      </c>
    </row>
    <row r="338" spans="1:3" x14ac:dyDescent="0.3">
      <c r="A338" t="s">
        <v>281</v>
      </c>
      <c r="B338" t="s">
        <v>349</v>
      </c>
      <c r="C338">
        <v>-0.44096774</v>
      </c>
    </row>
    <row r="339" spans="1:3" x14ac:dyDescent="0.3">
      <c r="A339" t="s">
        <v>282</v>
      </c>
      <c r="B339" t="s">
        <v>349</v>
      </c>
      <c r="C339">
        <v>1.1232500000000001</v>
      </c>
    </row>
    <row r="340" spans="1:3" x14ac:dyDescent="0.3">
      <c r="A340" t="s">
        <v>283</v>
      </c>
      <c r="B340" t="s">
        <v>349</v>
      </c>
    </row>
    <row r="341" spans="1:3" x14ac:dyDescent="0.3">
      <c r="A341" t="s">
        <v>284</v>
      </c>
      <c r="B341" t="s">
        <v>349</v>
      </c>
      <c r="C341">
        <v>-0.10709676999999999</v>
      </c>
    </row>
    <row r="342" spans="1:3" x14ac:dyDescent="0.3">
      <c r="A342" t="s">
        <v>285</v>
      </c>
      <c r="B342" t="s">
        <v>349</v>
      </c>
      <c r="C342">
        <v>-2.5493332999999998</v>
      </c>
    </row>
    <row r="343" spans="1:3" x14ac:dyDescent="0.3">
      <c r="A343" t="s">
        <v>286</v>
      </c>
      <c r="B343" t="s">
        <v>349</v>
      </c>
      <c r="C343">
        <v>1.36</v>
      </c>
    </row>
    <row r="344" spans="1:3" x14ac:dyDescent="0.3">
      <c r="A344" t="s">
        <v>287</v>
      </c>
      <c r="B344" t="s">
        <v>349</v>
      </c>
      <c r="C344">
        <v>-0.91216216000000006</v>
      </c>
    </row>
    <row r="345" spans="1:3" x14ac:dyDescent="0.3">
      <c r="A345" t="s">
        <v>288</v>
      </c>
      <c r="B345" t="s">
        <v>349</v>
      </c>
      <c r="C345">
        <v>0.52212121</v>
      </c>
    </row>
    <row r="346" spans="1:3" x14ac:dyDescent="0.3">
      <c r="A346" t="s">
        <v>289</v>
      </c>
      <c r="B346" t="s">
        <v>349</v>
      </c>
      <c r="C346">
        <v>0.36129032</v>
      </c>
    </row>
    <row r="347" spans="1:3" x14ac:dyDescent="0.3">
      <c r="A347" t="s">
        <v>290</v>
      </c>
      <c r="B347" t="s">
        <v>349</v>
      </c>
      <c r="C347">
        <v>0.3125</v>
      </c>
    </row>
    <row r="348" spans="1:3" x14ac:dyDescent="0.3">
      <c r="A348" t="s">
        <v>291</v>
      </c>
      <c r="B348" t="s">
        <v>349</v>
      </c>
      <c r="C348">
        <v>0.64812499999999995</v>
      </c>
    </row>
    <row r="349" spans="1:3" x14ac:dyDescent="0.3">
      <c r="A349" t="s">
        <v>292</v>
      </c>
      <c r="B349" t="s">
        <v>349</v>
      </c>
      <c r="C349">
        <v>-0.64764706000000005</v>
      </c>
    </row>
    <row r="350" spans="1:3" x14ac:dyDescent="0.3">
      <c r="A350" t="s">
        <v>293</v>
      </c>
      <c r="B350" t="s">
        <v>349</v>
      </c>
      <c r="C350">
        <v>-0.91666667000000002</v>
      </c>
    </row>
    <row r="351" spans="1:3" x14ac:dyDescent="0.3">
      <c r="A351" t="s">
        <v>294</v>
      </c>
      <c r="B351" t="s">
        <v>349</v>
      </c>
      <c r="C351">
        <v>1.0727419</v>
      </c>
    </row>
    <row r="352" spans="1:3" x14ac:dyDescent="0.3">
      <c r="A352" t="s">
        <v>295</v>
      </c>
      <c r="B352" t="s">
        <v>349</v>
      </c>
      <c r="C352">
        <v>-0.35161290000000001</v>
      </c>
    </row>
    <row r="353" spans="1:3" x14ac:dyDescent="0.3">
      <c r="A353" t="s">
        <v>296</v>
      </c>
      <c r="B353" t="s">
        <v>349</v>
      </c>
      <c r="C353">
        <v>0.29799999999999999</v>
      </c>
    </row>
    <row r="354" spans="1:3" x14ac:dyDescent="0.3">
      <c r="A354" t="s">
        <v>297</v>
      </c>
      <c r="B354" t="s">
        <v>349</v>
      </c>
      <c r="C354">
        <v>-0.88022842999999995</v>
      </c>
    </row>
    <row r="355" spans="1:3" x14ac:dyDescent="0.3">
      <c r="A355" t="s">
        <v>298</v>
      </c>
      <c r="B355" t="s">
        <v>349</v>
      </c>
      <c r="C355">
        <v>-0.40971428999999998</v>
      </c>
    </row>
    <row r="356" spans="1:3" x14ac:dyDescent="0.3">
      <c r="A356" t="s">
        <v>299</v>
      </c>
      <c r="B356" t="s">
        <v>349</v>
      </c>
      <c r="C356">
        <v>-0.28384615000000002</v>
      </c>
    </row>
    <row r="357" spans="1:3" x14ac:dyDescent="0.3">
      <c r="A357" t="s">
        <v>300</v>
      </c>
      <c r="B357" t="s">
        <v>349</v>
      </c>
      <c r="C357">
        <v>0.28789473999999998</v>
      </c>
    </row>
    <row r="358" spans="1:3" x14ac:dyDescent="0.3">
      <c r="A358" t="s">
        <v>301</v>
      </c>
      <c r="B358" t="s">
        <v>349</v>
      </c>
    </row>
    <row r="359" spans="1:3" x14ac:dyDescent="0.3">
      <c r="A359" t="s">
        <v>302</v>
      </c>
      <c r="B359" t="s">
        <v>349</v>
      </c>
      <c r="C359">
        <v>-9.4259259999999997E-2</v>
      </c>
    </row>
    <row r="360" spans="1:3" x14ac:dyDescent="0.3">
      <c r="A360" t="s">
        <v>303</v>
      </c>
      <c r="B360" t="s">
        <v>349</v>
      </c>
      <c r="C360">
        <v>1.2185714000000001</v>
      </c>
    </row>
    <row r="361" spans="1:3" x14ac:dyDescent="0.3">
      <c r="A361" t="s">
        <v>304</v>
      </c>
      <c r="B361" t="s">
        <v>349</v>
      </c>
      <c r="C361">
        <v>-2.9062500000000002E-2</v>
      </c>
    </row>
    <row r="362" spans="1:3" x14ac:dyDescent="0.3">
      <c r="A362" t="s">
        <v>305</v>
      </c>
      <c r="B362" t="s">
        <v>349</v>
      </c>
    </row>
    <row r="363" spans="1:3" x14ac:dyDescent="0.3">
      <c r="A363" t="s">
        <v>306</v>
      </c>
      <c r="B363" t="s">
        <v>349</v>
      </c>
      <c r="C363">
        <v>-0.44333333000000003</v>
      </c>
    </row>
    <row r="364" spans="1:3" x14ac:dyDescent="0.3">
      <c r="A364" t="s">
        <v>307</v>
      </c>
      <c r="B364" t="s">
        <v>349</v>
      </c>
      <c r="C364">
        <v>0.41032257999999999</v>
      </c>
    </row>
    <row r="365" spans="1:3" x14ac:dyDescent="0.3">
      <c r="A365" t="s">
        <v>308</v>
      </c>
      <c r="B365" t="s">
        <v>349</v>
      </c>
      <c r="C365">
        <v>0.63852940999999996</v>
      </c>
    </row>
    <row r="366" spans="1:3" x14ac:dyDescent="0.3">
      <c r="A366" t="s">
        <v>309</v>
      </c>
      <c r="B366" t="s">
        <v>349</v>
      </c>
      <c r="C366">
        <v>-1.6939024</v>
      </c>
    </row>
    <row r="367" spans="1:3" x14ac:dyDescent="0.3">
      <c r="A367" t="s">
        <v>310</v>
      </c>
      <c r="B367" t="s">
        <v>349</v>
      </c>
      <c r="C367">
        <v>0.45214285999999998</v>
      </c>
    </row>
    <row r="368" spans="1:3" x14ac:dyDescent="0.3">
      <c r="A368" t="s">
        <v>311</v>
      </c>
      <c r="B368" t="s">
        <v>349</v>
      </c>
      <c r="C368">
        <v>-0.55903225999999995</v>
      </c>
    </row>
    <row r="369" spans="1:3" x14ac:dyDescent="0.3">
      <c r="A369" t="s">
        <v>312</v>
      </c>
      <c r="B369" t="s">
        <v>349</v>
      </c>
      <c r="C369">
        <v>-0.75156250000000002</v>
      </c>
    </row>
    <row r="370" spans="1:3" x14ac:dyDescent="0.3">
      <c r="A370" t="s">
        <v>313</v>
      </c>
      <c r="B370" t="s">
        <v>350</v>
      </c>
      <c r="C370">
        <v>0.81843750000000004</v>
      </c>
    </row>
    <row r="371" spans="1:3" x14ac:dyDescent="0.3">
      <c r="A371" t="s">
        <v>314</v>
      </c>
      <c r="B371" t="s">
        <v>350</v>
      </c>
      <c r="C371">
        <v>0.54937499999999995</v>
      </c>
    </row>
    <row r="372" spans="1:3" x14ac:dyDescent="0.3">
      <c r="A372" t="s">
        <v>315</v>
      </c>
      <c r="B372" t="s">
        <v>350</v>
      </c>
      <c r="C372">
        <v>-0.55129032</v>
      </c>
    </row>
    <row r="373" spans="1:3" x14ac:dyDescent="0.3">
      <c r="A373" t="s">
        <v>316</v>
      </c>
      <c r="B373" t="s">
        <v>350</v>
      </c>
      <c r="C373">
        <v>1.7485714000000001</v>
      </c>
    </row>
    <row r="374" spans="1:3" x14ac:dyDescent="0.3">
      <c r="A374" t="s">
        <v>317</v>
      </c>
      <c r="B374" t="s">
        <v>350</v>
      </c>
    </row>
    <row r="375" spans="1:3" x14ac:dyDescent="0.3">
      <c r="A375" t="s">
        <v>318</v>
      </c>
      <c r="B375" t="s">
        <v>350</v>
      </c>
      <c r="C375">
        <v>-1.0291176</v>
      </c>
    </row>
    <row r="376" spans="1:3" x14ac:dyDescent="0.3">
      <c r="A376" t="s">
        <v>319</v>
      </c>
      <c r="B376" t="s">
        <v>350</v>
      </c>
      <c r="C376">
        <v>-0.40756756999999999</v>
      </c>
    </row>
    <row r="377" spans="1:3" x14ac:dyDescent="0.3">
      <c r="A377" t="s">
        <v>320</v>
      </c>
      <c r="B377" t="s">
        <v>350</v>
      </c>
      <c r="C377">
        <v>0.32027027000000002</v>
      </c>
    </row>
    <row r="378" spans="1:3" x14ac:dyDescent="0.3">
      <c r="A378" t="s">
        <v>321</v>
      </c>
      <c r="B378" t="s">
        <v>350</v>
      </c>
      <c r="C378">
        <v>-2.2164000000000001</v>
      </c>
    </row>
    <row r="379" spans="1:3" x14ac:dyDescent="0.3">
      <c r="A379" t="s">
        <v>322</v>
      </c>
      <c r="B379" t="s">
        <v>350</v>
      </c>
      <c r="C379">
        <v>-0.43634614999999999</v>
      </c>
    </row>
    <row r="380" spans="1:3" x14ac:dyDescent="0.3">
      <c r="A380" t="s">
        <v>323</v>
      </c>
      <c r="B380" t="s">
        <v>350</v>
      </c>
      <c r="C380">
        <v>-0.98757576000000002</v>
      </c>
    </row>
    <row r="381" spans="1:3" x14ac:dyDescent="0.3">
      <c r="A381" t="s">
        <v>324</v>
      </c>
      <c r="B381" t="s">
        <v>350</v>
      </c>
      <c r="C381">
        <v>-1.1434375000000001</v>
      </c>
    </row>
    <row r="382" spans="1:3" x14ac:dyDescent="0.3">
      <c r="A382" t="s">
        <v>325</v>
      </c>
      <c r="B382" t="s">
        <v>350</v>
      </c>
      <c r="C382">
        <v>0.29702703000000003</v>
      </c>
    </row>
    <row r="383" spans="1:3" x14ac:dyDescent="0.3">
      <c r="A383" t="s">
        <v>326</v>
      </c>
      <c r="B383" t="s">
        <v>350</v>
      </c>
      <c r="C383">
        <v>0.89676471000000002</v>
      </c>
    </row>
    <row r="384" spans="1:3" x14ac:dyDescent="0.3">
      <c r="A384" t="s">
        <v>327</v>
      </c>
      <c r="B384" t="s">
        <v>350</v>
      </c>
    </row>
    <row r="385" spans="1:3" x14ac:dyDescent="0.3">
      <c r="A385" t="s">
        <v>328</v>
      </c>
      <c r="B385" t="s">
        <v>351</v>
      </c>
      <c r="C385">
        <v>0.40027778000000003</v>
      </c>
    </row>
    <row r="386" spans="1:3" x14ac:dyDescent="0.3">
      <c r="A386" t="s">
        <v>329</v>
      </c>
      <c r="B386" t="s">
        <v>351</v>
      </c>
      <c r="C386">
        <v>1.0870968000000001</v>
      </c>
    </row>
    <row r="387" spans="1:3" x14ac:dyDescent="0.3">
      <c r="A387" t="s">
        <v>330</v>
      </c>
      <c r="B387" t="s">
        <v>351</v>
      </c>
      <c r="C387">
        <v>-1.325</v>
      </c>
    </row>
    <row r="388" spans="1:3" x14ac:dyDescent="0.3">
      <c r="A388" t="s">
        <v>331</v>
      </c>
      <c r="B388" t="s">
        <v>351</v>
      </c>
      <c r="C388">
        <v>-1.4945714000000001</v>
      </c>
    </row>
    <row r="389" spans="1:3" x14ac:dyDescent="0.3">
      <c r="A389" t="s">
        <v>332</v>
      </c>
      <c r="B389" t="s">
        <v>351</v>
      </c>
      <c r="C389">
        <v>-1.4937499999999999</v>
      </c>
    </row>
    <row r="390" spans="1:3" x14ac:dyDescent="0.3">
      <c r="A390" t="s">
        <v>333</v>
      </c>
      <c r="B390" t="s">
        <v>18</v>
      </c>
      <c r="C390">
        <v>1.9435294000000001</v>
      </c>
    </row>
    <row r="391" spans="1:3" x14ac:dyDescent="0.3">
      <c r="A391" t="s">
        <v>334</v>
      </c>
      <c r="B391" t="s">
        <v>18</v>
      </c>
      <c r="C391">
        <v>1.3851613</v>
      </c>
    </row>
    <row r="392" spans="1:3" x14ac:dyDescent="0.3">
      <c r="A392" t="s">
        <v>335</v>
      </c>
      <c r="B392" t="s">
        <v>18</v>
      </c>
      <c r="C392">
        <v>-1.17625</v>
      </c>
    </row>
    <row r="393" spans="1:3" x14ac:dyDescent="0.3">
      <c r="A393" t="s">
        <v>336</v>
      </c>
      <c r="B393" t="s">
        <v>352</v>
      </c>
      <c r="C393">
        <v>0.87062499999999998</v>
      </c>
    </row>
    <row r="394" spans="1:3" x14ac:dyDescent="0.3">
      <c r="A394" t="s">
        <v>337</v>
      </c>
      <c r="B394" t="s">
        <v>352</v>
      </c>
      <c r="C394">
        <v>0.79815789000000004</v>
      </c>
    </row>
    <row r="395" spans="1:3" x14ac:dyDescent="0.3">
      <c r="A395" t="s">
        <v>338</v>
      </c>
      <c r="B395" t="s">
        <v>352</v>
      </c>
      <c r="C395">
        <v>2.8133333</v>
      </c>
    </row>
    <row r="396" spans="1:3" x14ac:dyDescent="0.3">
      <c r="A396" t="s">
        <v>339</v>
      </c>
      <c r="B396" t="s">
        <v>352</v>
      </c>
      <c r="C396">
        <v>4.8670403999999996</v>
      </c>
    </row>
    <row r="397" spans="1:3" x14ac:dyDescent="0.3">
      <c r="A397" t="s">
        <v>340</v>
      </c>
      <c r="B397" t="s">
        <v>345</v>
      </c>
      <c r="C397">
        <v>-4.5101290000000001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6B3FA-0A23-4250-92B1-938D1960CAA6}">
  <dimension ref="A1:S18"/>
  <sheetViews>
    <sheetView topLeftCell="B1" workbookViewId="0">
      <selection activeCell="O3" activeCellId="2" sqref="O2 O5 O3"/>
    </sheetView>
  </sheetViews>
  <sheetFormatPr defaultRowHeight="14.4" x14ac:dyDescent="0.3"/>
  <cols>
    <col min="1" max="1" width="51.21875" bestFit="1" customWidth="1"/>
    <col min="2" max="2" width="12.109375" bestFit="1" customWidth="1"/>
    <col min="3" max="3" width="11" style="2" bestFit="1" customWidth="1"/>
    <col min="10" max="11" width="12" bestFit="1" customWidth="1"/>
    <col min="12" max="16" width="12" customWidth="1"/>
    <col min="17" max="17" width="11.44140625" bestFit="1" customWidth="1"/>
    <col min="18" max="18" width="9.5546875" bestFit="1" customWidth="1"/>
  </cols>
  <sheetData>
    <row r="1" spans="1:19" x14ac:dyDescent="0.3">
      <c r="A1" t="s">
        <v>17</v>
      </c>
      <c r="C1" s="2" t="s">
        <v>413</v>
      </c>
      <c r="D1" t="s">
        <v>2228</v>
      </c>
      <c r="E1" t="s">
        <v>2130</v>
      </c>
      <c r="F1" t="s">
        <v>2229</v>
      </c>
      <c r="G1" t="s">
        <v>341</v>
      </c>
      <c r="H1" t="s">
        <v>411</v>
      </c>
      <c r="I1" t="s">
        <v>1350</v>
      </c>
      <c r="J1" t="s">
        <v>1351</v>
      </c>
      <c r="K1" t="s">
        <v>1352</v>
      </c>
      <c r="L1" t="s">
        <v>1353</v>
      </c>
      <c r="M1" t="s">
        <v>2231</v>
      </c>
      <c r="N1" t="s">
        <v>2230</v>
      </c>
      <c r="O1" t="s">
        <v>2232</v>
      </c>
      <c r="P1" t="s">
        <v>2233</v>
      </c>
      <c r="Q1" t="s">
        <v>2234</v>
      </c>
      <c r="R1" s="2">
        <v>39028</v>
      </c>
    </row>
    <row r="2" spans="1:19" x14ac:dyDescent="0.3">
      <c r="A2" t="s">
        <v>366</v>
      </c>
      <c r="B2" t="s">
        <v>2216</v>
      </c>
      <c r="C2" s="2" t="str">
        <f>RIGHT(B2,FIND("-",B2)-1)&amp;"/2006"</f>
        <v xml:space="preserve"> 11/5/2006</v>
      </c>
      <c r="D2">
        <v>36</v>
      </c>
      <c r="E2">
        <v>49</v>
      </c>
      <c r="F2">
        <f t="shared" ref="F2:F14" si="0">_xlfn.DAYS($R$1,C2)</f>
        <v>2</v>
      </c>
      <c r="G2" t="str">
        <f>IFERROR(VLOOKUP($A2,Sheet2!$A$2:$C$397,2,FALSE),"C")</f>
        <v>A</v>
      </c>
      <c r="H2">
        <f>IFERROR(VLOOKUP($A2,Sheet2!$A$2:$C$397,3,FALSE),0)</f>
        <v>-1.5</v>
      </c>
      <c r="I2">
        <f>VLOOKUP($G2,Sheet2!$F$4:$G$16,2,FALSE)</f>
        <v>4</v>
      </c>
      <c r="J2">
        <f>D2+(H2/2)</f>
        <v>35.25</v>
      </c>
      <c r="K2">
        <f>E2-(H2/2)</f>
        <v>49.75</v>
      </c>
      <c r="L2">
        <f>J2-K2</f>
        <v>-14.5</v>
      </c>
      <c r="M2">
        <f>(I2-$S$3)/($S$2-$S$3)</f>
        <v>1</v>
      </c>
      <c r="N2">
        <f>($R$2-F2)/($R$2-$R$3)</f>
        <v>1</v>
      </c>
      <c r="O2">
        <f>0.6*ASIN(M2)+0.4*ASIN(N2)</f>
        <v>1.5707963267948966</v>
      </c>
      <c r="P2">
        <f>J2*O2</f>
        <v>55.370570519520101</v>
      </c>
      <c r="Q2">
        <f>K2*O2</f>
        <v>78.147117258046109</v>
      </c>
      <c r="R2">
        <f>MAX(F2:F14)</f>
        <v>15</v>
      </c>
      <c r="S2">
        <f>MAX(I2:I14)</f>
        <v>4</v>
      </c>
    </row>
    <row r="3" spans="1:19" x14ac:dyDescent="0.3">
      <c r="A3" t="s">
        <v>9</v>
      </c>
      <c r="B3" t="s">
        <v>2217</v>
      </c>
      <c r="C3" s="2" t="str">
        <f t="shared" ref="C3:C14" si="1">RIGHT(B3,FIND("-",B3)-1)&amp;"/2006"</f>
        <v xml:space="preserve"> 11/5/2006</v>
      </c>
      <c r="D3">
        <v>38</v>
      </c>
      <c r="E3">
        <v>58</v>
      </c>
      <c r="F3">
        <f t="shared" si="0"/>
        <v>2</v>
      </c>
      <c r="G3" t="str">
        <f>IFERROR(VLOOKUP($A3,Sheet2!$A$2:$C$397,2,FALSE),"C")</f>
        <v>B+</v>
      </c>
      <c r="H3">
        <f>IFERROR(VLOOKUP($A3,Sheet2!$A$2:$C$397,3,FALSE),0)</f>
        <v>6.0699999999999997E-2</v>
      </c>
      <c r="I3">
        <f>VLOOKUP($G3,Sheet2!$F$4:$G$16,2,FALSE)</f>
        <v>3.3</v>
      </c>
      <c r="J3">
        <f t="shared" ref="J3:J14" si="2">D3+(H3/2)</f>
        <v>38.030349999999999</v>
      </c>
      <c r="K3">
        <f t="shared" ref="K3:K14" si="3">E3-(H3/2)</f>
        <v>57.969650000000001</v>
      </c>
      <c r="L3">
        <f t="shared" ref="L3:L14" si="4">J3-K3</f>
        <v>-19.939300000000003</v>
      </c>
      <c r="M3">
        <f t="shared" ref="M3:M14" si="5">(I3-$S$3)/($S$2-$S$3)</f>
        <v>0.64999999999999991</v>
      </c>
      <c r="N3">
        <f t="shared" ref="N3:N14" si="6">($R$2-F3)/($R$2-$R$3)</f>
        <v>1</v>
      </c>
      <c r="O3">
        <f t="shared" ref="O3:O14" si="7">0.6*ASIN(M3)+0.4*ASIN(N3)</f>
        <v>1.0528691927531719</v>
      </c>
      <c r="P3">
        <f t="shared" ref="P3:P14" si="8">J3*O3</f>
        <v>40.040983904620589</v>
      </c>
      <c r="Q3">
        <f t="shared" ref="Q3:Q14" si="9">K3*O3</f>
        <v>61.034458599683916</v>
      </c>
      <c r="R3">
        <f>MIN(F2:F14)</f>
        <v>2</v>
      </c>
      <c r="S3">
        <f>MIN(I2:I14)</f>
        <v>2</v>
      </c>
    </row>
    <row r="4" spans="1:19" x14ac:dyDescent="0.3">
      <c r="A4" t="s">
        <v>0</v>
      </c>
      <c r="B4" t="s">
        <v>2218</v>
      </c>
      <c r="C4" s="2" t="str">
        <f t="shared" si="1"/>
        <v xml:space="preserve"> 11/5/2006</v>
      </c>
      <c r="D4">
        <v>44</v>
      </c>
      <c r="E4">
        <v>51</v>
      </c>
      <c r="F4">
        <f t="shared" si="0"/>
        <v>2</v>
      </c>
      <c r="G4" t="str">
        <f>IFERROR(VLOOKUP($A4,Sheet2!$A$2:$C$397,2,FALSE),"C")</f>
        <v>B</v>
      </c>
      <c r="H4">
        <f>IFERROR(VLOOKUP($A4,Sheet2!$A$2:$C$397,3,FALSE),0)</f>
        <v>-0.90473683999999999</v>
      </c>
      <c r="I4">
        <f>VLOOKUP($G4,Sheet2!$F$4:$G$16,2,FALSE)</f>
        <v>3</v>
      </c>
      <c r="J4">
        <f t="shared" si="2"/>
        <v>43.547631580000001</v>
      </c>
      <c r="K4">
        <f t="shared" si="3"/>
        <v>51.452368419999999</v>
      </c>
      <c r="L4">
        <f t="shared" si="4"/>
        <v>-7.9047368399999982</v>
      </c>
      <c r="M4">
        <f t="shared" si="5"/>
        <v>0.5</v>
      </c>
      <c r="N4">
        <f t="shared" si="6"/>
        <v>1</v>
      </c>
      <c r="O4">
        <f t="shared" si="7"/>
        <v>0.94247779607693793</v>
      </c>
      <c r="P4">
        <f t="shared" si="8"/>
        <v>41.042675835888865</v>
      </c>
      <c r="Q4">
        <f t="shared" si="9"/>
        <v>48.492714791420241</v>
      </c>
    </row>
    <row r="5" spans="1:19" x14ac:dyDescent="0.3">
      <c r="A5" t="s">
        <v>13</v>
      </c>
      <c r="B5" t="s">
        <v>2219</v>
      </c>
      <c r="C5" s="2" t="str">
        <f t="shared" si="1"/>
        <v xml:space="preserve"> 11/4/2006</v>
      </c>
      <c r="D5">
        <v>45</v>
      </c>
      <c r="E5">
        <v>51</v>
      </c>
      <c r="F5">
        <f t="shared" si="0"/>
        <v>3</v>
      </c>
      <c r="G5" t="str">
        <f>IFERROR(VLOOKUP($A5,Sheet2!$A$2:$C$397,2,FALSE),"C")</f>
        <v>A+</v>
      </c>
      <c r="H5">
        <f>IFERROR(VLOOKUP($A5,Sheet2!$A$2:$C$397,3,FALSE),0)</f>
        <v>0.61341175999999997</v>
      </c>
      <c r="I5">
        <f>VLOOKUP($G5,Sheet2!$F$4:$G$16,2,FALSE)</f>
        <v>4</v>
      </c>
      <c r="J5">
        <f t="shared" si="2"/>
        <v>45.306705880000003</v>
      </c>
      <c r="K5">
        <f t="shared" si="3"/>
        <v>50.693294119999997</v>
      </c>
      <c r="L5">
        <f t="shared" si="4"/>
        <v>-5.3865882399999947</v>
      </c>
      <c r="M5">
        <f t="shared" si="5"/>
        <v>1</v>
      </c>
      <c r="N5">
        <f t="shared" si="6"/>
        <v>0.92307692307692313</v>
      </c>
      <c r="O5">
        <f t="shared" si="7"/>
        <v>1.4128798789149921</v>
      </c>
      <c r="P5">
        <f t="shared" si="8"/>
        <v>64.012933117771567</v>
      </c>
      <c r="Q5">
        <f t="shared" si="9"/>
        <v>71.623535258067676</v>
      </c>
    </row>
    <row r="6" spans="1:19" x14ac:dyDescent="0.3">
      <c r="A6" t="s">
        <v>11</v>
      </c>
      <c r="B6" t="s">
        <v>2219</v>
      </c>
      <c r="C6" s="2" t="str">
        <f t="shared" si="1"/>
        <v xml:space="preserve"> 11/4/2006</v>
      </c>
      <c r="D6">
        <v>43</v>
      </c>
      <c r="E6">
        <v>47</v>
      </c>
      <c r="F6">
        <f t="shared" si="0"/>
        <v>3</v>
      </c>
      <c r="G6" t="str">
        <f>IFERROR(VLOOKUP($A6,Sheet2!$A$2:$C$397,2,FALSE),"C")</f>
        <v>B-</v>
      </c>
      <c r="H6">
        <f>IFERROR(VLOOKUP($A6,Sheet2!$A$2:$C$397,3,FALSE),0)</f>
        <v>0.62980391999999996</v>
      </c>
      <c r="I6">
        <f>VLOOKUP($G6,Sheet2!$F$4:$G$16,2,FALSE)</f>
        <v>2.7</v>
      </c>
      <c r="J6">
        <f t="shared" si="2"/>
        <v>43.31490196</v>
      </c>
      <c r="K6">
        <f t="shared" si="3"/>
        <v>46.68509804</v>
      </c>
      <c r="L6">
        <f t="shared" si="4"/>
        <v>-3.3701960799999995</v>
      </c>
      <c r="M6">
        <f t="shared" si="5"/>
        <v>0.35000000000000009</v>
      </c>
      <c r="N6">
        <f t="shared" si="6"/>
        <v>0.92307692307692313</v>
      </c>
      <c r="O6">
        <f t="shared" si="7"/>
        <v>0.68494474502536029</v>
      </c>
      <c r="P6">
        <f t="shared" si="8"/>
        <v>29.668314478790681</v>
      </c>
      <c r="Q6">
        <f t="shared" si="9"/>
        <v>31.976712573491746</v>
      </c>
    </row>
    <row r="7" spans="1:19" x14ac:dyDescent="0.3">
      <c r="A7" t="s">
        <v>457</v>
      </c>
      <c r="B7" t="s">
        <v>2220</v>
      </c>
      <c r="C7" s="2" t="str">
        <f t="shared" si="1"/>
        <v xml:space="preserve"> 11/3/2006</v>
      </c>
      <c r="D7">
        <v>38</v>
      </c>
      <c r="E7">
        <v>54</v>
      </c>
      <c r="F7">
        <f t="shared" si="0"/>
        <v>4</v>
      </c>
      <c r="G7" t="str">
        <f>IFERROR(VLOOKUP($A7,Sheet2!$A$2:$C$397,2,FALSE),"C")</f>
        <v>C</v>
      </c>
      <c r="H7">
        <f>IFERROR(VLOOKUP($A7,Sheet2!$A$2:$C$397,3,FALSE),0)</f>
        <v>0</v>
      </c>
      <c r="I7">
        <f>VLOOKUP($G7,Sheet2!$F$4:$G$16,2,FALSE)</f>
        <v>2</v>
      </c>
      <c r="J7">
        <f t="shared" si="2"/>
        <v>38</v>
      </c>
      <c r="K7">
        <f t="shared" si="3"/>
        <v>54</v>
      </c>
      <c r="L7">
        <f t="shared" si="4"/>
        <v>-16</v>
      </c>
      <c r="M7">
        <f t="shared" si="5"/>
        <v>0</v>
      </c>
      <c r="N7">
        <f t="shared" si="6"/>
        <v>0.84615384615384615</v>
      </c>
      <c r="O7">
        <f t="shared" si="7"/>
        <v>0.40349060951570781</v>
      </c>
      <c r="P7">
        <f t="shared" si="8"/>
        <v>15.332643161596897</v>
      </c>
      <c r="Q7">
        <f t="shared" si="9"/>
        <v>21.788492913848224</v>
      </c>
    </row>
    <row r="8" spans="1:19" x14ac:dyDescent="0.3">
      <c r="A8" t="s">
        <v>445</v>
      </c>
      <c r="B8" t="s">
        <v>2221</v>
      </c>
      <c r="C8" s="2" t="str">
        <f t="shared" si="1"/>
        <v xml:space="preserve"> 11/3/2006</v>
      </c>
      <c r="D8">
        <v>40</v>
      </c>
      <c r="E8">
        <v>55</v>
      </c>
      <c r="F8">
        <f t="shared" si="0"/>
        <v>4</v>
      </c>
      <c r="G8" t="str">
        <f>IFERROR(VLOOKUP($A8,Sheet2!$A$2:$C$397,2,FALSE),"C")</f>
        <v>C</v>
      </c>
      <c r="H8">
        <f>IFERROR(VLOOKUP($A8,Sheet2!$A$2:$C$397,3,FALSE),0)</f>
        <v>0</v>
      </c>
      <c r="I8">
        <f>VLOOKUP($G8,Sheet2!$F$4:$G$16,2,FALSE)</f>
        <v>2</v>
      </c>
      <c r="J8">
        <f t="shared" si="2"/>
        <v>40</v>
      </c>
      <c r="K8">
        <f t="shared" si="3"/>
        <v>55</v>
      </c>
      <c r="L8">
        <f t="shared" si="4"/>
        <v>-15</v>
      </c>
      <c r="M8">
        <f t="shared" si="5"/>
        <v>0</v>
      </c>
      <c r="N8">
        <f t="shared" si="6"/>
        <v>0.84615384615384615</v>
      </c>
      <c r="O8">
        <f t="shared" si="7"/>
        <v>0.40349060951570781</v>
      </c>
      <c r="P8">
        <f t="shared" si="8"/>
        <v>16.139624380628312</v>
      </c>
      <c r="Q8">
        <f t="shared" si="9"/>
        <v>22.19198352336393</v>
      </c>
    </row>
    <row r="9" spans="1:19" x14ac:dyDescent="0.3">
      <c r="A9" t="s">
        <v>5</v>
      </c>
      <c r="B9" t="s">
        <v>2222</v>
      </c>
      <c r="C9" s="2" t="str">
        <f t="shared" si="1"/>
        <v xml:space="preserve"> 10/31/2006</v>
      </c>
      <c r="D9">
        <v>34</v>
      </c>
      <c r="E9">
        <v>52</v>
      </c>
      <c r="F9">
        <f t="shared" si="0"/>
        <v>7</v>
      </c>
      <c r="G9" t="str">
        <f>IFERROR(VLOOKUP($A9,Sheet2!$A$2:$C$397,2,FALSE),"C")</f>
        <v>A-</v>
      </c>
      <c r="H9">
        <f>IFERROR(VLOOKUP($A9,Sheet2!$A$2:$C$397,3,FALSE),0)</f>
        <v>0.43547944999999999</v>
      </c>
      <c r="I9">
        <f>VLOOKUP($G9,Sheet2!$F$4:$G$16,2,FALSE)</f>
        <v>3.7</v>
      </c>
      <c r="J9">
        <f t="shared" si="2"/>
        <v>34.217739725000001</v>
      </c>
      <c r="K9">
        <f t="shared" si="3"/>
        <v>51.782260274999999</v>
      </c>
      <c r="L9">
        <f t="shared" si="4"/>
        <v>-17.564520549999997</v>
      </c>
      <c r="M9">
        <f t="shared" si="5"/>
        <v>0.85000000000000009</v>
      </c>
      <c r="N9">
        <f t="shared" si="6"/>
        <v>0.61538461538461542</v>
      </c>
      <c r="O9">
        <f t="shared" si="7"/>
        <v>0.87474070574894947</v>
      </c>
      <c r="P9">
        <f t="shared" si="8"/>
        <v>29.931649796180366</v>
      </c>
      <c r="Q9">
        <f t="shared" si="9"/>
        <v>45.296050898229289</v>
      </c>
    </row>
    <row r="10" spans="1:19" x14ac:dyDescent="0.3">
      <c r="A10" t="s">
        <v>4</v>
      </c>
      <c r="B10" t="s">
        <v>2223</v>
      </c>
      <c r="C10" s="2" t="str">
        <f t="shared" si="1"/>
        <v xml:space="preserve"> 10/30/2006</v>
      </c>
      <c r="D10">
        <v>37</v>
      </c>
      <c r="E10">
        <v>52</v>
      </c>
      <c r="F10">
        <f t="shared" si="0"/>
        <v>8</v>
      </c>
      <c r="G10" t="str">
        <f>IFERROR(VLOOKUP($A10,Sheet2!$A$2:$C$397,2,FALSE),"C")</f>
        <v>A-</v>
      </c>
      <c r="H10">
        <f>IFERROR(VLOOKUP($A10,Sheet2!$A$2:$C$397,3,FALSE),0)</f>
        <v>0.80923076999999999</v>
      </c>
      <c r="I10">
        <f>VLOOKUP($G10,Sheet2!$F$4:$G$16,2,FALSE)</f>
        <v>3.7</v>
      </c>
      <c r="J10">
        <f t="shared" si="2"/>
        <v>37.404615385</v>
      </c>
      <c r="K10">
        <f t="shared" si="3"/>
        <v>51.595384615</v>
      </c>
      <c r="L10">
        <f t="shared" si="4"/>
        <v>-14.190769230000001</v>
      </c>
      <c r="M10">
        <f t="shared" si="5"/>
        <v>0.85000000000000009</v>
      </c>
      <c r="N10">
        <f t="shared" si="6"/>
        <v>0.53846153846153844</v>
      </c>
      <c r="O10">
        <f t="shared" si="7"/>
        <v>0.83703529639456808</v>
      </c>
      <c r="P10">
        <f t="shared" si="8"/>
        <v>31.308983325308297</v>
      </c>
      <c r="Q10">
        <f t="shared" si="9"/>
        <v>43.187158053808261</v>
      </c>
    </row>
    <row r="11" spans="1:19" x14ac:dyDescent="0.3">
      <c r="A11" t="s">
        <v>405</v>
      </c>
      <c r="B11" t="s">
        <v>2224</v>
      </c>
      <c r="C11" s="2" t="str">
        <f t="shared" si="1"/>
        <v xml:space="preserve"> 10/29/2006</v>
      </c>
      <c r="D11">
        <v>36</v>
      </c>
      <c r="E11">
        <v>59</v>
      </c>
      <c r="F11">
        <f t="shared" si="0"/>
        <v>9</v>
      </c>
      <c r="G11" t="str">
        <f>IFERROR(VLOOKUP($A11,Sheet2!$A$2:$C$397,2,FALSE),"C")</f>
        <v>B+</v>
      </c>
      <c r="H11">
        <f>IFERROR(VLOOKUP($A11,Sheet2!$A$2:$C$397,3,FALSE),0)</f>
        <v>1.0919444</v>
      </c>
      <c r="I11">
        <f>VLOOKUP($G11,Sheet2!$F$4:$G$16,2,FALSE)</f>
        <v>3.3</v>
      </c>
      <c r="J11">
        <f t="shared" si="2"/>
        <v>36.545972200000001</v>
      </c>
      <c r="K11">
        <f t="shared" si="3"/>
        <v>58.454027799999999</v>
      </c>
      <c r="L11">
        <f t="shared" si="4"/>
        <v>-21.908055599999997</v>
      </c>
      <c r="M11">
        <f t="shared" si="5"/>
        <v>0.64999999999999991</v>
      </c>
      <c r="N11">
        <f t="shared" si="6"/>
        <v>0.46153846153846156</v>
      </c>
      <c r="O11">
        <f t="shared" si="7"/>
        <v>0.61644211710551433</v>
      </c>
      <c r="P11">
        <f t="shared" si="8"/>
        <v>22.52847647464727</v>
      </c>
      <c r="Q11">
        <f t="shared" si="9"/>
        <v>36.033524650376592</v>
      </c>
    </row>
    <row r="12" spans="1:19" x14ac:dyDescent="0.3">
      <c r="A12" t="s">
        <v>10</v>
      </c>
      <c r="B12" t="s">
        <v>2225</v>
      </c>
      <c r="C12" s="2" t="str">
        <f t="shared" si="1"/>
        <v xml:space="preserve"> 10/25/2006</v>
      </c>
      <c r="D12">
        <v>37</v>
      </c>
      <c r="E12">
        <v>56</v>
      </c>
      <c r="F12">
        <f t="shared" si="0"/>
        <v>13</v>
      </c>
      <c r="G12" t="str">
        <f>IFERROR(VLOOKUP($A12,Sheet2!$A$2:$C$397,2,FALSE),"C")</f>
        <v>B+</v>
      </c>
      <c r="H12">
        <f>IFERROR(VLOOKUP($A12,Sheet2!$A$2:$C$397,3,FALSE),0)</f>
        <v>0.59550000000000003</v>
      </c>
      <c r="I12">
        <f>VLOOKUP($G12,Sheet2!$F$4:$G$16,2,FALSE)</f>
        <v>3.3</v>
      </c>
      <c r="J12">
        <f t="shared" si="2"/>
        <v>37.297750000000001</v>
      </c>
      <c r="K12">
        <f t="shared" si="3"/>
        <v>55.702249999999999</v>
      </c>
      <c r="L12">
        <f t="shared" si="4"/>
        <v>-18.404499999999999</v>
      </c>
      <c r="M12">
        <f t="shared" si="5"/>
        <v>0.64999999999999991</v>
      </c>
      <c r="N12">
        <f t="shared" si="6"/>
        <v>0.15384615384615385</v>
      </c>
      <c r="O12">
        <f t="shared" si="7"/>
        <v>0.4863345014288869</v>
      </c>
      <c r="P12">
        <f t="shared" si="8"/>
        <v>18.139182650669266</v>
      </c>
      <c r="Q12">
        <f t="shared" si="9"/>
        <v>27.089925982217213</v>
      </c>
    </row>
    <row r="13" spans="1:19" x14ac:dyDescent="0.3">
      <c r="A13" t="s">
        <v>264</v>
      </c>
      <c r="B13" t="s">
        <v>2226</v>
      </c>
      <c r="C13" s="2" t="str">
        <f t="shared" si="1"/>
        <v xml:space="preserve"> 10/23/2006</v>
      </c>
      <c r="D13">
        <v>34</v>
      </c>
      <c r="E13">
        <v>52</v>
      </c>
      <c r="F13">
        <f t="shared" si="0"/>
        <v>15</v>
      </c>
      <c r="G13" t="str">
        <f>IFERROR(VLOOKUP($A13,Sheet2!$A$2:$C$397,2,FALSE),"C")</f>
        <v>C</v>
      </c>
      <c r="H13">
        <f>IFERROR(VLOOKUP($A13,Sheet2!$A$2:$C$397,3,FALSE),0)</f>
        <v>-0.41454544999999998</v>
      </c>
      <c r="I13">
        <f>VLOOKUP($G13,Sheet2!$F$4:$G$16,2,FALSE)</f>
        <v>2</v>
      </c>
      <c r="J13">
        <f t="shared" si="2"/>
        <v>33.792727274999997</v>
      </c>
      <c r="K13">
        <f t="shared" si="3"/>
        <v>52.207272725000003</v>
      </c>
      <c r="L13">
        <f t="shared" si="4"/>
        <v>-18.414545450000006</v>
      </c>
      <c r="M13">
        <f t="shared" si="5"/>
        <v>0</v>
      </c>
      <c r="N13">
        <f t="shared" si="6"/>
        <v>0</v>
      </c>
      <c r="O13">
        <f t="shared" si="7"/>
        <v>0</v>
      </c>
      <c r="P13">
        <f t="shared" si="8"/>
        <v>0</v>
      </c>
      <c r="Q13">
        <f t="shared" si="9"/>
        <v>0</v>
      </c>
    </row>
    <row r="14" spans="1:19" x14ac:dyDescent="0.3">
      <c r="A14" t="s">
        <v>297</v>
      </c>
      <c r="B14" t="s">
        <v>2227</v>
      </c>
      <c r="C14" s="2" t="str">
        <f t="shared" si="1"/>
        <v xml:space="preserve"> 10/23/2006</v>
      </c>
      <c r="D14">
        <v>33</v>
      </c>
      <c r="E14">
        <v>44</v>
      </c>
      <c r="F14">
        <f t="shared" si="0"/>
        <v>15</v>
      </c>
      <c r="G14" t="str">
        <f>IFERROR(VLOOKUP($A14,Sheet2!$A$2:$C$397,2,FALSE),"C")</f>
        <v>C</v>
      </c>
      <c r="H14">
        <f>IFERROR(VLOOKUP($A14,Sheet2!$A$2:$C$397,3,FALSE),0)</f>
        <v>-0.88022842999999995</v>
      </c>
      <c r="I14">
        <f>VLOOKUP($G14,Sheet2!$F$4:$G$16,2,FALSE)</f>
        <v>2</v>
      </c>
      <c r="J14">
        <f t="shared" si="2"/>
        <v>32.559885784999999</v>
      </c>
      <c r="K14">
        <f t="shared" si="3"/>
        <v>44.440114215000001</v>
      </c>
      <c r="L14">
        <f t="shared" si="4"/>
        <v>-11.880228430000003</v>
      </c>
      <c r="M14">
        <f t="shared" si="5"/>
        <v>0</v>
      </c>
      <c r="N14">
        <f t="shared" si="6"/>
        <v>0</v>
      </c>
      <c r="O14">
        <f t="shared" si="7"/>
        <v>0</v>
      </c>
      <c r="P14">
        <f t="shared" si="8"/>
        <v>0</v>
      </c>
      <c r="Q14">
        <f t="shared" si="9"/>
        <v>0</v>
      </c>
    </row>
    <row r="16" spans="1:19" x14ac:dyDescent="0.3">
      <c r="P16">
        <f>SUM(P2:P14)/SUM(O2:O14)</f>
        <v>39.148776909072666</v>
      </c>
      <c r="Q16">
        <f>SUM(Q2:Q14)/SUM(O2:O14)</f>
        <v>52.432457187099139</v>
      </c>
    </row>
    <row r="18" spans="16:16" x14ac:dyDescent="0.3">
      <c r="P18">
        <f>Q16-P16</f>
        <v>13.283680278026473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Generic Ballot</vt:lpstr>
      <vt:lpstr>Presidential Approval</vt:lpstr>
      <vt:lpstr>District Polls</vt:lpstr>
      <vt:lpstr>2006 District Polls</vt:lpstr>
      <vt:lpstr>Sheet2</vt:lpstr>
      <vt:lpstr>2006 GB by Hand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Onestak</dc:creator>
  <cp:lastModifiedBy>Scott Onestak</cp:lastModifiedBy>
  <dcterms:created xsi:type="dcterms:W3CDTF">2018-08-22T00:26:42Z</dcterms:created>
  <dcterms:modified xsi:type="dcterms:W3CDTF">2018-11-05T23:45:05Z</dcterms:modified>
</cp:coreProperties>
</file>