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MU\Doing Data Science\Unit 10 Case Study\"/>
    </mc:Choice>
  </mc:AlternateContent>
  <bookViews>
    <workbookView xWindow="0" yWindow="0" windowWidth="28800" windowHeight="12210" activeTab="1"/>
  </bookViews>
  <sheets>
    <sheet name="Sheet1" sheetId="1" r:id="rId1"/>
    <sheet name="MAP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F3" i="2"/>
  <c r="E3" i="2"/>
  <c r="H3" i="2" s="1"/>
  <c r="I6" i="2" l="1"/>
  <c r="I10" i="2"/>
  <c r="I3" i="2"/>
  <c r="I9" i="2"/>
  <c r="I13" i="2"/>
  <c r="I7" i="2"/>
  <c r="I11" i="2"/>
  <c r="I14" i="2"/>
  <c r="I4" i="2"/>
  <c r="I8" i="2"/>
  <c r="I12" i="2"/>
  <c r="I5" i="2"/>
  <c r="H6" i="2"/>
  <c r="H11" i="2"/>
  <c r="H7" i="2"/>
  <c r="H13" i="2"/>
  <c r="H12" i="2"/>
  <c r="H10" i="2"/>
  <c r="H5" i="2"/>
  <c r="H14" i="2"/>
  <c r="H8" i="2"/>
  <c r="H9" i="2"/>
  <c r="H4" i="2"/>
</calcChain>
</file>

<file path=xl/sharedStrings.xml><?xml version="1.0" encoding="utf-8"?>
<sst xmlns="http://schemas.openxmlformats.org/spreadsheetml/2006/main" count="99" uniqueCount="62">
  <si>
    <t>Measure</t>
  </si>
  <si>
    <t>Correlation</t>
  </si>
  <si>
    <t>Efak Actual vs Coffee Planned</t>
  </si>
  <si>
    <t>Wuge Actual vs Spices Planned</t>
  </si>
  <si>
    <t>Blue Etel Actual vs Tea Planned</t>
  </si>
  <si>
    <t>Red Etel Actual vs Loose TeaPlanned</t>
  </si>
  <si>
    <t>Total Etel Actual vs Tea Bag Planned</t>
  </si>
  <si>
    <t>Total Flowers Actual vs Total Exports Planned</t>
  </si>
  <si>
    <t>Satisfaction index (government) vs total exports</t>
  </si>
  <si>
    <t>Change in export price index vs total exports</t>
  </si>
  <si>
    <t>Temperature vs total exports</t>
  </si>
  <si>
    <t>Monthly Births vs total exports</t>
  </si>
  <si>
    <t>Satisfaction index (external) vs total exports</t>
  </si>
  <si>
    <t>Urbano total exports vs Chulwahla total exports</t>
  </si>
  <si>
    <t>Average export price index vs total exports</t>
  </si>
  <si>
    <t>Producer price index of Etel vs total exports</t>
  </si>
  <si>
    <t>National holidays vs total exports</t>
  </si>
  <si>
    <t>Chulwalar index vs total exports</t>
  </si>
  <si>
    <t>Monthly inflation vs total exports</t>
  </si>
  <si>
    <t>Independence day presents vs total exports</t>
  </si>
  <si>
    <t>Influence of national holidays vs total exports</t>
  </si>
  <si>
    <t>Strength</t>
  </si>
  <si>
    <t>Moderate</t>
  </si>
  <si>
    <t>Low</t>
  </si>
  <si>
    <t>High Moderate</t>
  </si>
  <si>
    <t>Low Moderate</t>
  </si>
  <si>
    <t>Globalisation party members vs total exports</t>
  </si>
  <si>
    <t>FC Method</t>
  </si>
  <si>
    <t>AIC</t>
  </si>
  <si>
    <t>MAPE</t>
  </si>
  <si>
    <t>Simple exponential smoothing</t>
  </si>
  <si>
    <t>Holt's exponential trend</t>
  </si>
  <si>
    <t>Holt’s linear trend</t>
  </si>
  <si>
    <t>Holt's linear trend w/ dampening</t>
  </si>
  <si>
    <t>Holt's exponential trend w/ dampening</t>
  </si>
  <si>
    <t>MASE</t>
  </si>
  <si>
    <t>MPE</t>
  </si>
  <si>
    <t>ME</t>
  </si>
  <si>
    <t>RMSE</t>
  </si>
  <si>
    <t>MAE</t>
  </si>
  <si>
    <t>BIC</t>
  </si>
  <si>
    <t>AICc</t>
  </si>
  <si>
    <t>ACF1</t>
  </si>
  <si>
    <t>Holt-Winters' additive seasonal</t>
  </si>
  <si>
    <t>Holt-Winters' multiplicative seasonal</t>
  </si>
  <si>
    <t>HW Additive</t>
  </si>
  <si>
    <t>Actuals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</si>
  <si>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</si>
  <si>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</si>
  <si>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</si>
  <si>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</si>
  <si>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</si>
  <si>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</si>
  <si>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</si>
  <si>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</si>
  <si>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</si>
  <si>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</si>
  <si>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</si>
  <si>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</si>
  <si>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HW Multiplic</t>
  </si>
  <si>
    <t>Total Exports</t>
  </si>
  <si>
    <t>ABS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</si>
</sst>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2" applyNumberFormat="1" applyFont="1"/>
    <xf numFmtId="0" fontId="2" fillId="0" borderId="1" xfId="0" applyFont="1" applyBorder="1"/>
    <xf numFmtId="43" fontId="0" fillId="0" borderId="0" xfId="1" applyFont="1"/>
    <xf numFmtId="43" fontId="0" fillId="2" borderId="0" xfId="1" applyFont="1" applyFill="1"/>
    <xf numFmtId="0" fontId="0" fillId="2" borderId="0" xfId="0" applyFill="1"/>
    <xf numFmtId="0" fontId="2" fillId="0" borderId="1" xfId="0" applyFont="1" applyFill="1" applyBorder="1"/>
    <xf numFmtId="0" fontId="0" fillId="0" borderId="0" xfId="0" applyFill="1"/>
    <xf numFmtId="43" fontId="0" fillId="0" borderId="0" xfId="1" applyFont="1" applyFill="1"/>
    <xf numFmtId="43" fontId="0" fillId="2" borderId="0" xfId="1" applyNumberFormat="1" applyFont="1" applyFill="1"/>
    <xf numFmtId="43" fontId="0" fillId="3" borderId="0" xfId="1" applyFont="1" applyFill="1"/>
    <xf numFmtId="0" fontId="0" fillId="3" borderId="0" xfId="0" applyFill="1"/>
    <xf numFmtId="0" fontId="2" fillId="0" borderId="3" xfId="0" applyFont="1" applyBorder="1"/>
    <xf numFmtId="0" fontId="0" fillId="0" borderId="2" xfId="0" applyBorder="1"/>
    <xf numFmtId="170" fontId="0" fillId="0" borderId="0" xfId="1" applyNumberFormat="1" applyFont="1"/>
    <xf numFmtId="0" fontId="2" fillId="0" borderId="3" xfId="0" applyFont="1" applyBorder="1" applyAlignment="1">
      <alignment horizontal="left"/>
    </xf>
    <xf numFmtId="170" fontId="0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zoomScale="85" zoomScaleNormal="85" workbookViewId="0">
      <selection activeCell="C13" sqref="C13"/>
    </sheetView>
  </sheetViews>
  <sheetFormatPr defaultRowHeight="15" x14ac:dyDescent="0.25"/>
  <cols>
    <col min="1" max="1" width="46" bestFit="1" customWidth="1"/>
    <col min="2" max="2" width="11" bestFit="1" customWidth="1"/>
    <col min="3" max="3" width="15" bestFit="1" customWidth="1"/>
    <col min="6" max="6" width="38.28515625" bestFit="1" customWidth="1"/>
    <col min="7" max="8" width="9.5703125" bestFit="1" customWidth="1"/>
    <col min="9" max="9" width="9.5703125" customWidth="1"/>
    <col min="10" max="10" width="11.28515625" bestFit="1" customWidth="1"/>
    <col min="11" max="12" width="11.5703125" bestFit="1" customWidth="1"/>
    <col min="13" max="13" width="6.85546875" bestFit="1" customWidth="1"/>
    <col min="14" max="14" width="7" bestFit="1" customWidth="1"/>
    <col min="15" max="15" width="6.140625" bestFit="1" customWidth="1"/>
    <col min="16" max="16" width="6.85546875" bestFit="1" customWidth="1"/>
  </cols>
  <sheetData>
    <row r="2" spans="1:16" x14ac:dyDescent="0.25">
      <c r="A2" s="2" t="s">
        <v>0</v>
      </c>
      <c r="B2" s="2" t="s">
        <v>1</v>
      </c>
      <c r="F2" s="12" t="s">
        <v>27</v>
      </c>
      <c r="G2" s="2" t="s">
        <v>28</v>
      </c>
      <c r="H2" s="2" t="s">
        <v>41</v>
      </c>
      <c r="I2" s="6" t="s">
        <v>40</v>
      </c>
      <c r="J2" s="6" t="s">
        <v>37</v>
      </c>
      <c r="K2" s="6" t="s">
        <v>38</v>
      </c>
      <c r="L2" s="6" t="s">
        <v>39</v>
      </c>
      <c r="M2" s="6" t="s">
        <v>36</v>
      </c>
      <c r="N2" s="2" t="s">
        <v>29</v>
      </c>
      <c r="O2" s="6" t="s">
        <v>35</v>
      </c>
      <c r="P2" s="6" t="s">
        <v>42</v>
      </c>
    </row>
    <row r="3" spans="1:16" x14ac:dyDescent="0.25">
      <c r="A3" t="s">
        <v>2</v>
      </c>
      <c r="B3" s="1">
        <v>0.90550810000000004</v>
      </c>
      <c r="F3" s="13" t="s">
        <v>30</v>
      </c>
      <c r="G3" s="3">
        <v>2230.06</v>
      </c>
      <c r="H3" s="3">
        <v>2230.23</v>
      </c>
      <c r="I3" s="3">
        <v>2234.61</v>
      </c>
      <c r="J3" s="8">
        <v>47469.84</v>
      </c>
      <c r="K3" s="8">
        <v>609507</v>
      </c>
      <c r="L3" s="8">
        <v>429997.1</v>
      </c>
      <c r="M3">
        <v>-1.5109999999999999</v>
      </c>
      <c r="N3" s="3">
        <v>15.02</v>
      </c>
      <c r="O3" s="3">
        <v>1.17</v>
      </c>
      <c r="P3" s="7">
        <v>2.4E-2</v>
      </c>
    </row>
    <row r="4" spans="1:16" x14ac:dyDescent="0.25">
      <c r="A4" t="s">
        <v>3</v>
      </c>
      <c r="B4" s="1">
        <v>0.87884739999999995</v>
      </c>
      <c r="F4" s="13" t="s">
        <v>32</v>
      </c>
      <c r="G4" s="3">
        <v>2233.73</v>
      </c>
      <c r="H4" s="3">
        <v>2234.33</v>
      </c>
      <c r="I4" s="3">
        <v>2242.84</v>
      </c>
      <c r="J4" s="10">
        <v>-16586.900000000001</v>
      </c>
      <c r="K4" s="8">
        <v>608119.1</v>
      </c>
      <c r="L4" s="8">
        <v>441110.7</v>
      </c>
      <c r="M4">
        <v>-3.8889999999999998</v>
      </c>
      <c r="N4" s="3">
        <v>15.75</v>
      </c>
      <c r="O4" s="3">
        <v>1.2</v>
      </c>
      <c r="P4" s="7">
        <v>3.5000000000000003E-2</v>
      </c>
    </row>
    <row r="5" spans="1:16" x14ac:dyDescent="0.25">
      <c r="A5" t="s">
        <v>4</v>
      </c>
      <c r="B5" s="1">
        <v>0.80441459999999998</v>
      </c>
      <c r="F5" s="13" t="s">
        <v>31</v>
      </c>
      <c r="G5" s="3">
        <v>2251.0100000000002</v>
      </c>
      <c r="H5" s="3">
        <v>2251.61</v>
      </c>
      <c r="I5" s="3">
        <v>2260.12</v>
      </c>
      <c r="J5" s="8">
        <v>37825.61</v>
      </c>
      <c r="K5" s="8">
        <v>609787.5</v>
      </c>
      <c r="L5" s="8">
        <v>433018.9</v>
      </c>
      <c r="M5">
        <v>-1.8380000000000001</v>
      </c>
      <c r="N5" s="3">
        <v>15.18</v>
      </c>
      <c r="O5" s="3">
        <v>1.18</v>
      </c>
      <c r="P5" s="7">
        <v>2.9000000000000001E-2</v>
      </c>
    </row>
    <row r="6" spans="1:16" x14ac:dyDescent="0.25">
      <c r="A6" t="s">
        <v>5</v>
      </c>
      <c r="B6" s="1">
        <v>0.91067019999999999</v>
      </c>
      <c r="F6" s="13" t="s">
        <v>33</v>
      </c>
      <c r="G6" s="3">
        <v>2235.89</v>
      </c>
      <c r="H6" s="3">
        <v>2236.8000000000002</v>
      </c>
      <c r="I6" s="3">
        <v>2247.27</v>
      </c>
      <c r="J6" s="4">
        <v>15578.94</v>
      </c>
      <c r="K6" s="8">
        <v>608787.19999999995</v>
      </c>
      <c r="L6" s="8">
        <v>436909.7</v>
      </c>
      <c r="M6">
        <v>-2.7970000000000002</v>
      </c>
      <c r="N6" s="3">
        <v>15.47</v>
      </c>
      <c r="O6" s="3">
        <v>1.1910000000000001</v>
      </c>
      <c r="P6" s="7">
        <v>3.4000000000000002E-2</v>
      </c>
    </row>
    <row r="7" spans="1:16" x14ac:dyDescent="0.25">
      <c r="A7" t="s">
        <v>6</v>
      </c>
      <c r="B7" s="1">
        <v>0.9159505</v>
      </c>
      <c r="F7" s="13" t="s">
        <v>34</v>
      </c>
      <c r="G7" s="3">
        <v>2253.2199999999998</v>
      </c>
      <c r="H7" s="3">
        <v>2254.13</v>
      </c>
      <c r="I7" s="3">
        <v>2264.6</v>
      </c>
      <c r="J7" s="8">
        <v>46119.56</v>
      </c>
      <c r="K7" s="8">
        <v>609906.69999999995</v>
      </c>
      <c r="L7" s="8">
        <v>432069.1</v>
      </c>
      <c r="M7">
        <v>-1.5489999999999999</v>
      </c>
      <c r="N7" s="3">
        <v>15.12</v>
      </c>
      <c r="O7" s="3">
        <v>1.1779999999999999</v>
      </c>
      <c r="P7" s="7">
        <v>2.5000000000000001E-2</v>
      </c>
    </row>
    <row r="8" spans="1:16" x14ac:dyDescent="0.25">
      <c r="A8" t="s">
        <v>7</v>
      </c>
      <c r="B8" s="1">
        <v>0.91834020000000005</v>
      </c>
      <c r="F8" s="13" t="s">
        <v>43</v>
      </c>
      <c r="G8" s="4">
        <v>2124.86</v>
      </c>
      <c r="H8" s="4">
        <v>2134.75</v>
      </c>
      <c r="I8" s="4">
        <v>2161.2800000000002</v>
      </c>
      <c r="J8" s="8">
        <v>21615.43</v>
      </c>
      <c r="K8" s="10">
        <v>241685</v>
      </c>
      <c r="L8" s="10">
        <v>202218.5</v>
      </c>
      <c r="M8" s="5">
        <v>-8.3000000000000004E-2</v>
      </c>
      <c r="N8" s="10">
        <v>7.33</v>
      </c>
      <c r="O8" s="11">
        <v>0.55100000000000005</v>
      </c>
      <c r="P8" s="7">
        <v>-0.28199999999999997</v>
      </c>
    </row>
    <row r="9" spans="1:16" x14ac:dyDescent="0.25">
      <c r="F9" s="13" t="s">
        <v>44</v>
      </c>
      <c r="G9" s="10">
        <v>2128.3000000000002</v>
      </c>
      <c r="H9" s="10">
        <v>2138.19</v>
      </c>
      <c r="I9" s="10">
        <v>2164.73</v>
      </c>
      <c r="J9" s="8">
        <v>17434.11</v>
      </c>
      <c r="K9" s="9">
        <v>235296.6</v>
      </c>
      <c r="L9" s="9">
        <v>191805.3</v>
      </c>
      <c r="M9" s="11">
        <v>-0.32900000000000001</v>
      </c>
      <c r="N9" s="4">
        <v>7.21</v>
      </c>
      <c r="O9" s="5">
        <v>0.52300000000000002</v>
      </c>
      <c r="P9" s="7">
        <v>-0.35099999999999998</v>
      </c>
    </row>
    <row r="10" spans="1:16" x14ac:dyDescent="0.25">
      <c r="A10" s="2" t="s">
        <v>0</v>
      </c>
      <c r="B10" s="2" t="s">
        <v>1</v>
      </c>
      <c r="C10" s="2" t="s">
        <v>21</v>
      </c>
    </row>
    <row r="11" spans="1:16" x14ac:dyDescent="0.25">
      <c r="A11" t="s">
        <v>9</v>
      </c>
      <c r="B11" s="1">
        <v>0.66392499999999999</v>
      </c>
      <c r="C11" t="s">
        <v>24</v>
      </c>
    </row>
    <row r="12" spans="1:16" x14ac:dyDescent="0.25">
      <c r="A12" t="s">
        <v>8</v>
      </c>
      <c r="B12" s="1">
        <v>0.20077680000000001</v>
      </c>
      <c r="C12" t="s">
        <v>25</v>
      </c>
    </row>
    <row r="13" spans="1:16" x14ac:dyDescent="0.25">
      <c r="A13" t="s">
        <v>10</v>
      </c>
      <c r="B13" s="1">
        <v>-0.34296840000000001</v>
      </c>
      <c r="C13" t="s">
        <v>25</v>
      </c>
    </row>
    <row r="14" spans="1:16" x14ac:dyDescent="0.25">
      <c r="A14" t="s">
        <v>11</v>
      </c>
      <c r="B14" s="1">
        <v>-0.1190228</v>
      </c>
      <c r="C14" t="s">
        <v>23</v>
      </c>
    </row>
    <row r="15" spans="1:16" x14ac:dyDescent="0.25">
      <c r="A15" t="s">
        <v>12</v>
      </c>
      <c r="B15" s="1">
        <v>0.58831219999999995</v>
      </c>
      <c r="C15" t="s">
        <v>22</v>
      </c>
    </row>
    <row r="16" spans="1:16" x14ac:dyDescent="0.25">
      <c r="A16" t="s">
        <v>13</v>
      </c>
      <c r="B16" s="1">
        <v>0.63817800000000002</v>
      </c>
      <c r="C16" t="s">
        <v>24</v>
      </c>
    </row>
    <row r="17" spans="1:3" x14ac:dyDescent="0.25">
      <c r="A17" t="s">
        <v>26</v>
      </c>
      <c r="B17" s="1">
        <v>0.63008399999999998</v>
      </c>
      <c r="C17" t="s">
        <v>24</v>
      </c>
    </row>
    <row r="18" spans="1:3" x14ac:dyDescent="0.25">
      <c r="A18" t="s">
        <v>14</v>
      </c>
      <c r="B18" s="1">
        <v>0.62523200000000001</v>
      </c>
      <c r="C18" t="s">
        <v>24</v>
      </c>
    </row>
    <row r="19" spans="1:3" x14ac:dyDescent="0.25">
      <c r="A19" t="s">
        <v>15</v>
      </c>
      <c r="B19" s="1">
        <v>0.48361290000000001</v>
      </c>
      <c r="C19" t="s">
        <v>22</v>
      </c>
    </row>
    <row r="20" spans="1:3" x14ac:dyDescent="0.25">
      <c r="A20" t="s">
        <v>16</v>
      </c>
      <c r="B20" s="1">
        <v>-7.8837079999999997E-3</v>
      </c>
      <c r="C20" t="s">
        <v>23</v>
      </c>
    </row>
    <row r="21" spans="1:3" x14ac:dyDescent="0.25">
      <c r="A21" t="s">
        <v>17</v>
      </c>
      <c r="B21" s="1">
        <v>0.48370170000000001</v>
      </c>
      <c r="C21" t="s">
        <v>22</v>
      </c>
    </row>
    <row r="22" spans="1:3" x14ac:dyDescent="0.25">
      <c r="A22" t="s">
        <v>18</v>
      </c>
      <c r="B22" s="1">
        <v>2.4387079999999999E-3</v>
      </c>
      <c r="C22" t="s">
        <v>23</v>
      </c>
    </row>
    <row r="23" spans="1:3" x14ac:dyDescent="0.25">
      <c r="A23" t="s">
        <v>19</v>
      </c>
      <c r="B23" s="1">
        <v>0.43595220000000001</v>
      </c>
      <c r="C23" t="s">
        <v>22</v>
      </c>
    </row>
    <row r="24" spans="1:3" x14ac:dyDescent="0.25">
      <c r="A24" t="s">
        <v>20</v>
      </c>
      <c r="B24" s="1">
        <v>0.37174629999999997</v>
      </c>
      <c r="C2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zoomScale="85" zoomScaleNormal="85" workbookViewId="0">
      <selection activeCell="L20" sqref="L20"/>
    </sheetView>
  </sheetViews>
  <sheetFormatPr defaultRowHeight="15" x14ac:dyDescent="0.25"/>
  <cols>
    <col min="2" max="2" width="10.5703125" bestFit="1" customWidth="1"/>
    <col min="3" max="3" width="12.28515625" bestFit="1" customWidth="1"/>
    <col min="4" max="4" width="12.7109375" bestFit="1" customWidth="1"/>
    <col min="8" max="8" width="12.28515625" bestFit="1" customWidth="1"/>
    <col min="9" max="9" width="12.7109375" bestFit="1" customWidth="1"/>
    <col min="11" max="11" width="12.85546875" bestFit="1" customWidth="1"/>
    <col min="12" max="14" width="12.7109375" customWidth="1"/>
    <col min="15" max="16" width="12.85546875" customWidth="1"/>
  </cols>
  <sheetData>
    <row r="1" spans="1:16" x14ac:dyDescent="0.25">
      <c r="E1" t="s">
        <v>61</v>
      </c>
      <c r="H1" t="s">
        <v>29</v>
      </c>
      <c r="I1" t="s">
        <v>29</v>
      </c>
      <c r="K1" t="s">
        <v>60</v>
      </c>
    </row>
    <row r="2" spans="1:16" x14ac:dyDescent="0.25">
      <c r="A2" s="15">
        <v>2014</v>
      </c>
      <c r="B2" s="2" t="s">
        <v>46</v>
      </c>
      <c r="C2" s="2" t="s">
        <v>45</v>
      </c>
      <c r="D2" s="2" t="s">
        <v>59</v>
      </c>
      <c r="E2" s="2" t="s">
        <v>45</v>
      </c>
      <c r="F2" s="2" t="s">
        <v>59</v>
      </c>
      <c r="H2" s="2" t="s">
        <v>45</v>
      </c>
      <c r="I2" s="2" t="s">
        <v>59</v>
      </c>
      <c r="O2" t="s">
        <v>29</v>
      </c>
      <c r="P2" t="s">
        <v>29</v>
      </c>
    </row>
    <row r="3" spans="1:16" x14ac:dyDescent="0.25">
      <c r="A3" s="13" t="s">
        <v>47</v>
      </c>
      <c r="B3" s="14">
        <v>4308161</v>
      </c>
      <c r="C3" s="14">
        <v>4614898</v>
      </c>
      <c r="D3" s="14">
        <v>4953876</v>
      </c>
      <c r="E3" s="1">
        <f>ABS(IFERROR((C3-B3)/B3,""))</f>
        <v>7.1199056859759885E-2</v>
      </c>
      <c r="F3" s="1">
        <f>ABS(IFERROR((D3-B3)/B3,""))</f>
        <v>0.14988181732298306</v>
      </c>
      <c r="G3" s="16">
        <v>1</v>
      </c>
      <c r="H3" s="1">
        <f>(1/G3)*SUM(E$3:E3)</f>
        <v>7.1199056859759885E-2</v>
      </c>
      <c r="I3" s="1">
        <f>(1/G3)*SUM(F$3:F3)</f>
        <v>0.14988181732298306</v>
      </c>
      <c r="K3" s="15">
        <v>2014</v>
      </c>
      <c r="L3" s="2" t="s">
        <v>46</v>
      </c>
      <c r="M3" s="2" t="s">
        <v>45</v>
      </c>
      <c r="N3" s="2" t="s">
        <v>59</v>
      </c>
      <c r="O3" s="2" t="s">
        <v>45</v>
      </c>
      <c r="P3" s="2" t="s">
        <v>59</v>
      </c>
    </row>
    <row r="4" spans="1:16" x14ac:dyDescent="0.25">
      <c r="A4" s="13" t="s">
        <v>48</v>
      </c>
      <c r="B4" s="14">
        <v>4155378</v>
      </c>
      <c r="C4" s="14">
        <v>4621165</v>
      </c>
      <c r="D4" s="14">
        <v>4833179</v>
      </c>
      <c r="E4" s="1">
        <f t="shared" ref="E4:E14" si="0">ABS(IFERROR((C4-B4)/B4,""))</f>
        <v>0.11209257015847897</v>
      </c>
      <c r="F4" s="1">
        <f t="shared" ref="F4:F14" si="1">ABS(IFERROR((D4-B4)/B4,""))</f>
        <v>0.16311416193665174</v>
      </c>
      <c r="G4" s="16">
        <v>2</v>
      </c>
      <c r="H4" s="1">
        <f>(1/G4)*SUM(E$3:E4)</f>
        <v>9.1645813509119434E-2</v>
      </c>
      <c r="I4" s="1">
        <f>(1/G4)*SUM(F$3:F4)</f>
        <v>0.1564979896298174</v>
      </c>
      <c r="K4" s="13" t="s">
        <v>47</v>
      </c>
      <c r="L4" s="14">
        <v>4308161</v>
      </c>
      <c r="M4" s="14">
        <v>4614898</v>
      </c>
      <c r="N4" s="14">
        <v>4953876</v>
      </c>
      <c r="O4" s="1">
        <v>7.1199056859759885E-2</v>
      </c>
      <c r="P4" s="1">
        <v>0.14988181732298306</v>
      </c>
    </row>
    <row r="5" spans="1:16" x14ac:dyDescent="0.25">
      <c r="A5" s="13" t="s">
        <v>49</v>
      </c>
      <c r="B5" s="14">
        <v>3924332</v>
      </c>
      <c r="C5" s="14">
        <v>4792680</v>
      </c>
      <c r="D5" s="14">
        <v>5099911</v>
      </c>
      <c r="E5" s="1">
        <f t="shared" si="0"/>
        <v>0.22127281789614131</v>
      </c>
      <c r="F5" s="1">
        <f t="shared" si="1"/>
        <v>0.29956155595398148</v>
      </c>
      <c r="G5" s="16">
        <v>3</v>
      </c>
      <c r="H5" s="1">
        <f>(1/G5)*SUM(E$3:E5)</f>
        <v>0.13485481497146004</v>
      </c>
      <c r="I5" s="1">
        <f>(1/G5)*SUM(F$3:F5)</f>
        <v>0.20418584507120544</v>
      </c>
      <c r="K5" s="13" t="s">
        <v>48</v>
      </c>
      <c r="L5" s="14">
        <v>4155378</v>
      </c>
      <c r="M5" s="14">
        <v>4621165</v>
      </c>
      <c r="N5" s="14">
        <v>4833179</v>
      </c>
      <c r="O5" s="1">
        <v>9.1645813509119434E-2</v>
      </c>
      <c r="P5" s="1">
        <v>0.1564979896298174</v>
      </c>
    </row>
    <row r="6" spans="1:16" x14ac:dyDescent="0.25">
      <c r="A6" s="13" t="s">
        <v>50</v>
      </c>
      <c r="B6" s="14">
        <v>3659121</v>
      </c>
      <c r="C6" s="14">
        <v>4117335</v>
      </c>
      <c r="D6" s="14">
        <v>4096370</v>
      </c>
      <c r="E6" s="1">
        <f t="shared" si="0"/>
        <v>0.12522515653349534</v>
      </c>
      <c r="F6" s="1">
        <f t="shared" si="1"/>
        <v>0.11949563843338332</v>
      </c>
      <c r="G6" s="16">
        <v>4</v>
      </c>
      <c r="H6" s="1">
        <f>(1/G6)*SUM(E$3:E6)</f>
        <v>0.13244740036196886</v>
      </c>
      <c r="I6" s="1">
        <f>(1/G6)*SUM(F$3:F6)</f>
        <v>0.18301329341174991</v>
      </c>
      <c r="K6" s="13" t="s">
        <v>49</v>
      </c>
      <c r="L6" s="14">
        <v>3924332</v>
      </c>
      <c r="M6" s="14">
        <v>4792680</v>
      </c>
      <c r="N6" s="14">
        <v>5099911</v>
      </c>
      <c r="O6" s="1">
        <v>0.13485481497146004</v>
      </c>
      <c r="P6" s="1">
        <v>0.20418584507120544</v>
      </c>
    </row>
    <row r="7" spans="1:16" x14ac:dyDescent="0.25">
      <c r="A7" s="13" t="s">
        <v>51</v>
      </c>
      <c r="B7" s="14">
        <v>3898758</v>
      </c>
      <c r="C7" s="14">
        <v>4180102</v>
      </c>
      <c r="D7" s="14">
        <v>4085963</v>
      </c>
      <c r="E7" s="1">
        <f t="shared" si="0"/>
        <v>7.2162468150113443E-2</v>
      </c>
      <c r="F7" s="1">
        <f t="shared" si="1"/>
        <v>4.8016573483145142E-2</v>
      </c>
      <c r="G7" s="16">
        <v>5</v>
      </c>
      <c r="H7" s="1">
        <f>(1/G7)*SUM(E$3:E7)</f>
        <v>0.12039041391959777</v>
      </c>
      <c r="I7" s="1">
        <f>(1/G7)*SUM(F$3:F7)</f>
        <v>0.15601394942602897</v>
      </c>
      <c r="K7" s="13" t="s">
        <v>50</v>
      </c>
      <c r="L7" s="14">
        <v>3659121</v>
      </c>
      <c r="M7" s="14">
        <v>4117335</v>
      </c>
      <c r="N7" s="14">
        <v>4096370</v>
      </c>
      <c r="O7" s="1">
        <v>0.13244740036196886</v>
      </c>
      <c r="P7" s="1">
        <v>0.18301329341174991</v>
      </c>
    </row>
    <row r="8" spans="1:16" x14ac:dyDescent="0.25">
      <c r="A8" s="13" t="s">
        <v>52</v>
      </c>
      <c r="B8" s="14">
        <v>3313891</v>
      </c>
      <c r="C8" s="14">
        <v>3964973</v>
      </c>
      <c r="D8" s="14">
        <v>3709234</v>
      </c>
      <c r="E8" s="1">
        <f t="shared" si="0"/>
        <v>0.19647055379914427</v>
      </c>
      <c r="F8" s="1">
        <f t="shared" si="1"/>
        <v>0.1192987337241931</v>
      </c>
      <c r="G8" s="16">
        <v>6</v>
      </c>
      <c r="H8" s="1">
        <f>(1/G8)*SUM(E$3:E8)</f>
        <v>0.1330704372328555</v>
      </c>
      <c r="I8" s="1">
        <f>(1/G8)*SUM(F$3:F8)</f>
        <v>0.14989474680905629</v>
      </c>
      <c r="K8" s="13" t="s">
        <v>51</v>
      </c>
      <c r="L8" s="14">
        <v>3898758</v>
      </c>
      <c r="M8" s="14">
        <v>4180102</v>
      </c>
      <c r="N8" s="14">
        <v>4085963</v>
      </c>
      <c r="O8" s="1">
        <v>0.12039041391959777</v>
      </c>
      <c r="P8" s="1">
        <v>0.15601394942602897</v>
      </c>
    </row>
    <row r="9" spans="1:16" x14ac:dyDescent="0.25">
      <c r="A9" s="13" t="s">
        <v>53</v>
      </c>
      <c r="B9" s="14">
        <v>3595106</v>
      </c>
      <c r="C9" s="14">
        <v>3813994</v>
      </c>
      <c r="D9" s="14">
        <v>3416474</v>
      </c>
      <c r="E9" s="1">
        <f t="shared" si="0"/>
        <v>6.0884991986328081E-2</v>
      </c>
      <c r="F9" s="1">
        <f t="shared" si="1"/>
        <v>4.9687547460353046E-2</v>
      </c>
      <c r="G9" s="16">
        <v>7</v>
      </c>
      <c r="H9" s="1">
        <f>(1/G9)*SUM(E$3:E9)</f>
        <v>0.12275823076906589</v>
      </c>
      <c r="I9" s="1">
        <f>(1/G9)*SUM(F$3:F9)</f>
        <v>0.13557943261638442</v>
      </c>
      <c r="K9" s="13" t="s">
        <v>52</v>
      </c>
      <c r="L9" s="14">
        <v>3313891</v>
      </c>
      <c r="M9" s="14">
        <v>3964973</v>
      </c>
      <c r="N9" s="14">
        <v>3709234</v>
      </c>
      <c r="O9" s="1">
        <v>0.1330704372328555</v>
      </c>
      <c r="P9" s="1">
        <v>0.14989474680905629</v>
      </c>
    </row>
    <row r="10" spans="1:16" x14ac:dyDescent="0.25">
      <c r="A10" s="13" t="s">
        <v>54</v>
      </c>
      <c r="B10" s="14">
        <v>3502426</v>
      </c>
      <c r="C10" s="14">
        <v>4229176</v>
      </c>
      <c r="D10" s="14">
        <v>4132425</v>
      </c>
      <c r="E10" s="1">
        <f t="shared" si="0"/>
        <v>0.20749903067188286</v>
      </c>
      <c r="F10" s="1">
        <f t="shared" si="1"/>
        <v>0.17987503518989409</v>
      </c>
      <c r="G10" s="16">
        <v>8</v>
      </c>
      <c r="H10" s="1">
        <f>(1/G10)*SUM(E$3:E10)</f>
        <v>0.133350830756918</v>
      </c>
      <c r="I10" s="1">
        <f>(1/G10)*SUM(F$3:F10)</f>
        <v>0.14111638293807313</v>
      </c>
      <c r="K10" s="13" t="s">
        <v>53</v>
      </c>
      <c r="L10" s="14">
        <v>3595106</v>
      </c>
      <c r="M10" s="14">
        <v>3813994</v>
      </c>
      <c r="N10" s="14">
        <v>3416474</v>
      </c>
      <c r="O10" s="1">
        <v>0.12275823076906589</v>
      </c>
      <c r="P10" s="1">
        <v>0.13557943261638442</v>
      </c>
    </row>
    <row r="11" spans="1:16" x14ac:dyDescent="0.25">
      <c r="A11" s="13" t="s">
        <v>55</v>
      </c>
      <c r="B11" s="14">
        <v>5619059</v>
      </c>
      <c r="C11" s="14">
        <v>5618244</v>
      </c>
      <c r="D11" s="14">
        <v>6504304</v>
      </c>
      <c r="E11" s="1">
        <f t="shared" si="0"/>
        <v>1.4504207910968724E-4</v>
      </c>
      <c r="F11" s="1">
        <f t="shared" si="1"/>
        <v>0.15754328260301234</v>
      </c>
      <c r="G11" s="16">
        <v>9</v>
      </c>
      <c r="H11" s="1">
        <f>(1/G11)*SUM(E$3:E11)</f>
        <v>0.11855018757049485</v>
      </c>
      <c r="I11" s="1">
        <f>(1/G11)*SUM(F$3:F11)</f>
        <v>0.14294159401195525</v>
      </c>
      <c r="K11" s="13" t="s">
        <v>54</v>
      </c>
      <c r="L11" s="14">
        <v>3502426</v>
      </c>
      <c r="M11" s="14">
        <v>4229176</v>
      </c>
      <c r="N11" s="14">
        <v>4132425</v>
      </c>
      <c r="O11" s="1">
        <v>0.133350830756918</v>
      </c>
      <c r="P11" s="1">
        <v>0.14111638293807313</v>
      </c>
    </row>
    <row r="12" spans="1:16" x14ac:dyDescent="0.25">
      <c r="A12" s="13" t="s">
        <v>56</v>
      </c>
      <c r="B12" s="14">
        <v>5274287</v>
      </c>
      <c r="C12" s="14">
        <v>5254949</v>
      </c>
      <c r="D12" s="14">
        <v>5895725</v>
      </c>
      <c r="E12" s="1">
        <f t="shared" si="0"/>
        <v>3.6664671452274022E-3</v>
      </c>
      <c r="F12" s="1">
        <f t="shared" si="1"/>
        <v>0.11782407745350225</v>
      </c>
      <c r="G12" s="16">
        <v>10</v>
      </c>
      <c r="H12" s="1">
        <f>(1/G12)*SUM(E$3:E12)</f>
        <v>0.1070618155279681</v>
      </c>
      <c r="I12" s="1">
        <f>(1/G12)*SUM(F$3:F12)</f>
        <v>0.14042984235610997</v>
      </c>
      <c r="K12" s="13" t="s">
        <v>55</v>
      </c>
      <c r="L12" s="14">
        <v>5619059</v>
      </c>
      <c r="M12" s="14">
        <v>5618244</v>
      </c>
      <c r="N12" s="14">
        <v>6504304</v>
      </c>
      <c r="O12" s="1">
        <v>0.11855018757049485</v>
      </c>
      <c r="P12" s="1">
        <v>0.14294159401195525</v>
      </c>
    </row>
    <row r="13" spans="1:16" x14ac:dyDescent="0.25">
      <c r="A13" s="13" t="s">
        <v>57</v>
      </c>
      <c r="B13" s="14">
        <v>4841693</v>
      </c>
      <c r="C13" s="14">
        <v>5473953</v>
      </c>
      <c r="D13" s="14">
        <v>6226547</v>
      </c>
      <c r="E13" s="1">
        <f t="shared" si="0"/>
        <v>0.13058655309206924</v>
      </c>
      <c r="F13" s="1">
        <f t="shared" si="1"/>
        <v>0.28602680921735435</v>
      </c>
      <c r="G13" s="16">
        <v>11</v>
      </c>
      <c r="H13" s="1">
        <f>(1/G13)*SUM(E$3:E13)</f>
        <v>0.10920042803379548</v>
      </c>
      <c r="I13" s="1">
        <f>(1/G13)*SUM(F$3:F13)</f>
        <v>0.15366593025258674</v>
      </c>
      <c r="K13" s="13" t="s">
        <v>56</v>
      </c>
      <c r="L13" s="14">
        <v>5274287</v>
      </c>
      <c r="M13" s="14">
        <v>5254949</v>
      </c>
      <c r="N13" s="14">
        <v>5895725</v>
      </c>
      <c r="O13" s="1">
        <v>0.1070618155279681</v>
      </c>
      <c r="P13" s="1">
        <v>0.14042984235610997</v>
      </c>
    </row>
    <row r="14" spans="1:16" x14ac:dyDescent="0.25">
      <c r="A14" s="13" t="s">
        <v>58</v>
      </c>
      <c r="B14" s="14">
        <v>4664854</v>
      </c>
      <c r="C14" s="14">
        <v>5117202</v>
      </c>
      <c r="D14" s="14">
        <v>5572052</v>
      </c>
      <c r="E14" s="1">
        <f t="shared" si="0"/>
        <v>9.6969379963445804E-2</v>
      </c>
      <c r="F14" s="1">
        <f t="shared" si="1"/>
        <v>0.19447511111816146</v>
      </c>
      <c r="G14" s="16">
        <v>12</v>
      </c>
      <c r="H14" s="1">
        <f>(1/G14)*SUM(E$3:E14)</f>
        <v>0.10818117402793301</v>
      </c>
      <c r="I14" s="1">
        <f>(1/G14)*SUM(F$3:F14)</f>
        <v>0.15706669532471795</v>
      </c>
      <c r="K14" s="13" t="s">
        <v>57</v>
      </c>
      <c r="L14" s="14">
        <v>4841693</v>
      </c>
      <c r="M14" s="14">
        <v>5473953</v>
      </c>
      <c r="N14" s="14">
        <v>6226547</v>
      </c>
      <c r="O14" s="1">
        <v>0.10920042803379548</v>
      </c>
      <c r="P14" s="1">
        <v>0.15366593025258674</v>
      </c>
    </row>
    <row r="15" spans="1:16" x14ac:dyDescent="0.25">
      <c r="K15" s="13" t="s">
        <v>58</v>
      </c>
      <c r="L15" s="14">
        <v>4664854</v>
      </c>
      <c r="M15" s="14">
        <v>5117202</v>
      </c>
      <c r="N15" s="14">
        <v>5572052</v>
      </c>
      <c r="O15" s="1">
        <v>0.10818117402793301</v>
      </c>
      <c r="P15" s="1">
        <v>0.15706669532471795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 Post</dc:creator>
  <cp:lastModifiedBy>Armand Post</cp:lastModifiedBy>
  <dcterms:created xsi:type="dcterms:W3CDTF">2016-07-24T02:12:22Z</dcterms:created>
  <dcterms:modified xsi:type="dcterms:W3CDTF">2016-07-25T13:36:18Z</dcterms:modified>
</cp:coreProperties>
</file>