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MATLAB/MAE312/"/>
    </mc:Choice>
  </mc:AlternateContent>
  <xr:revisionPtr revIDLastSave="0" documentId="13_ncr:1_{76FC37DA-2B2E-8847-934A-62B5FF8FE822}" xr6:coauthVersionLast="45" xr6:coauthVersionMax="45" xr10:uidLastSave="{00000000-0000-0000-0000-000000000000}"/>
  <bookViews>
    <workbookView xWindow="0" yWindow="460" windowWidth="28800" windowHeight="16460" xr2:uid="{E9AF50DB-CB56-9340-BAEC-B6911B7467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D14" i="1" l="1"/>
  <c r="D15" i="1" s="1"/>
  <c r="D16" i="1" s="1"/>
  <c r="D17" i="1" s="1"/>
  <c r="D5" i="1"/>
  <c r="D6" i="1" s="1"/>
  <c r="D7" i="1" s="1"/>
  <c r="D8" i="1" s="1"/>
  <c r="D9" i="1" s="1"/>
  <c r="D10" i="1" s="1"/>
  <c r="D11" i="1" s="1"/>
  <c r="D12" i="1" s="1"/>
  <c r="A15" i="1"/>
  <c r="A16" i="1" s="1"/>
  <c r="A17" i="1" s="1"/>
  <c r="A14" i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<sst xmlns="http://schemas.openxmlformats.org/spreadsheetml/2006/main" count="10" uniqueCount="10">
  <si>
    <t>H20</t>
  </si>
  <si>
    <t>CO2</t>
  </si>
  <si>
    <t>O2</t>
  </si>
  <si>
    <t>CH4</t>
  </si>
  <si>
    <t>Equivalence Ratio</t>
  </si>
  <si>
    <t>Mach Number</t>
  </si>
  <si>
    <t>AFT (K)</t>
  </si>
  <si>
    <t>Exit Velocity (m/s)</t>
  </si>
  <si>
    <t>Chamber Pressure (Kpa)</t>
  </si>
  <si>
    <t>Thrust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</si>
</sst>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DF37B-D946-F748-B708-B617D5ED7BD7}" name="Table1" displayName="Table1" ref="B2:G7" totalsRowShown="0" headerRowDxfId="0" headerRowBorderDxfId="8" tableBorderDxfId="9" totalsRowBorderDxfId="7">
  <autoFilter ref="B2:G7" xr:uid="{D9A30A65-1FD8-BF46-9188-63FF54775B1B}"/>
  <tableColumns count="6">
    <tableColumn id="1" xr3:uid="{2DD53AC1-B948-4044-97AB-988F511913D4}" name="Equivalence Ratio" dataDxfId="6"/>
    <tableColumn id="2" xr3:uid="{850C8622-7BCF-C349-9759-28DB455E2606}" name="AFT (K)" dataDxfId="5"/>
    <tableColumn id="3" xr3:uid="{BB3F46EE-764A-4144-94A5-6525C0CD0605}" name="Exit Velocity (m/s)" dataDxfId="4"/>
    <tableColumn id="4" xr3:uid="{01BF1A08-3595-7A45-B305-C852D928BF53}" name="Chamber Pressure (Kpa)" dataDxfId="3"/>
    <tableColumn id="5" xr3:uid="{305732EB-D831-CF41-8D91-F68CEB3C9C34}" name="Mach Number" dataDxfId="2"/>
    <tableColumn id="6" xr3:uid="{27DC5E17-ACF8-914A-9139-283BB81CEBBD}" name="Thrust (kN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DE24-1F8C-8D44-9F1D-372BC5964C90}">
  <dimension ref="A1:K17"/>
  <sheetViews>
    <sheetView tabSelected="1" workbookViewId="0">
      <selection activeCell="H24" sqref="H24"/>
    </sheetView>
  </sheetViews>
  <sheetFormatPr baseColWidth="10" defaultRowHeight="16" x14ac:dyDescent="0.2"/>
  <sheetData>
    <row r="1" spans="1:11" x14ac:dyDescent="0.2">
      <c r="A1" t="s">
        <v>0</v>
      </c>
      <c r="D1" t="s">
        <v>1</v>
      </c>
      <c r="G1" t="s">
        <v>2</v>
      </c>
      <c r="J1" t="s">
        <v>3</v>
      </c>
    </row>
    <row r="2" spans="1:11" x14ac:dyDescent="0.2">
      <c r="A2">
        <v>2000</v>
      </c>
      <c r="B2">
        <v>72788</v>
      </c>
      <c r="D2">
        <v>2000</v>
      </c>
      <c r="E2">
        <v>91439</v>
      </c>
      <c r="G2" s="1">
        <v>2000</v>
      </c>
      <c r="H2">
        <v>59176</v>
      </c>
      <c r="J2" s="1">
        <v>2000</v>
      </c>
      <c r="K2">
        <v>123600</v>
      </c>
    </row>
    <row r="3" spans="1:11" x14ac:dyDescent="0.2">
      <c r="A3">
        <v>2200</v>
      </c>
      <c r="B3">
        <v>83153</v>
      </c>
      <c r="D3">
        <v>2200</v>
      </c>
      <c r="E3">
        <v>103562</v>
      </c>
      <c r="G3" s="1">
        <v>2200</v>
      </c>
      <c r="H3">
        <v>66770</v>
      </c>
      <c r="J3" s="1">
        <v>2200</v>
      </c>
      <c r="K3">
        <v>142700</v>
      </c>
    </row>
    <row r="4" spans="1:11" x14ac:dyDescent="0.2">
      <c r="A4">
        <v>2400</v>
      </c>
      <c r="B4">
        <v>93741</v>
      </c>
      <c r="D4">
        <v>2400</v>
      </c>
      <c r="E4">
        <v>115779</v>
      </c>
      <c r="G4" s="1">
        <v>2400</v>
      </c>
      <c r="H4">
        <v>74453</v>
      </c>
      <c r="J4" s="1">
        <v>2400</v>
      </c>
      <c r="K4">
        <v>162100</v>
      </c>
    </row>
    <row r="5" spans="1:11" x14ac:dyDescent="0.2">
      <c r="A5">
        <f>A4+200</f>
        <v>2600</v>
      </c>
      <c r="B5">
        <v>104520</v>
      </c>
      <c r="D5">
        <f>D4+200</f>
        <v>2600</v>
      </c>
      <c r="E5">
        <v>128074</v>
      </c>
      <c r="G5" s="1">
        <v>2600</v>
      </c>
      <c r="H5">
        <v>82225</v>
      </c>
      <c r="J5" s="1">
        <v>2600</v>
      </c>
      <c r="K5">
        <v>181900</v>
      </c>
    </row>
    <row r="6" spans="1:11" x14ac:dyDescent="0.2">
      <c r="A6">
        <f t="shared" ref="A6:A12" si="0">A5+200</f>
        <v>2800</v>
      </c>
      <c r="B6">
        <v>115463</v>
      </c>
      <c r="D6">
        <f t="shared" ref="D6:D12" si="1">D5+200</f>
        <v>2800</v>
      </c>
      <c r="E6">
        <v>140435</v>
      </c>
      <c r="G6" s="1">
        <v>2800</v>
      </c>
      <c r="H6">
        <v>90080</v>
      </c>
      <c r="J6" s="1">
        <v>2800</v>
      </c>
      <c r="K6">
        <v>201900</v>
      </c>
    </row>
    <row r="7" spans="1:11" x14ac:dyDescent="0.2">
      <c r="A7">
        <f t="shared" si="0"/>
        <v>3000</v>
      </c>
      <c r="B7">
        <v>126548</v>
      </c>
      <c r="D7">
        <f t="shared" si="1"/>
        <v>3000</v>
      </c>
      <c r="E7">
        <v>152853</v>
      </c>
      <c r="G7" s="1">
        <v>3000</v>
      </c>
      <c r="H7">
        <v>98013</v>
      </c>
      <c r="J7" s="1">
        <v>3000</v>
      </c>
      <c r="K7">
        <v>222000</v>
      </c>
    </row>
    <row r="8" spans="1:11" x14ac:dyDescent="0.2">
      <c r="A8">
        <f t="shared" si="0"/>
        <v>3200</v>
      </c>
      <c r="B8">
        <v>137756</v>
      </c>
      <c r="D8">
        <f t="shared" si="1"/>
        <v>3200</v>
      </c>
      <c r="E8">
        <v>165321</v>
      </c>
      <c r="G8" s="1">
        <v>3200</v>
      </c>
      <c r="H8">
        <v>106022</v>
      </c>
      <c r="J8" s="1">
        <v>3200</v>
      </c>
      <c r="K8">
        <v>242400</v>
      </c>
    </row>
    <row r="9" spans="1:11" x14ac:dyDescent="0.2">
      <c r="A9">
        <f t="shared" si="0"/>
        <v>3400</v>
      </c>
      <c r="B9">
        <v>149073</v>
      </c>
      <c r="D9">
        <f t="shared" si="1"/>
        <v>3400</v>
      </c>
      <c r="E9">
        <v>177836</v>
      </c>
      <c r="G9" s="1">
        <v>3400</v>
      </c>
      <c r="H9">
        <v>114101</v>
      </c>
      <c r="J9" s="1">
        <v>3400</v>
      </c>
      <c r="K9">
        <v>262900</v>
      </c>
    </row>
    <row r="10" spans="1:11" x14ac:dyDescent="0.2">
      <c r="A10">
        <f t="shared" si="0"/>
        <v>3600</v>
      </c>
      <c r="B10">
        <v>160484</v>
      </c>
      <c r="D10">
        <f t="shared" si="1"/>
        <v>3600</v>
      </c>
      <c r="E10">
        <v>190394</v>
      </c>
      <c r="G10" s="1">
        <v>3600</v>
      </c>
      <c r="H10">
        <v>122245</v>
      </c>
      <c r="J10" s="1">
        <v>3600</v>
      </c>
      <c r="K10">
        <v>283500</v>
      </c>
    </row>
    <row r="11" spans="1:11" x14ac:dyDescent="0.2">
      <c r="A11">
        <f t="shared" si="0"/>
        <v>3800</v>
      </c>
      <c r="B11">
        <v>171981</v>
      </c>
      <c r="D11">
        <f t="shared" si="1"/>
        <v>3800</v>
      </c>
      <c r="E11">
        <v>202990</v>
      </c>
      <c r="G11" s="1">
        <v>3800</v>
      </c>
      <c r="H11">
        <v>130447</v>
      </c>
      <c r="J11" s="1">
        <v>3800</v>
      </c>
      <c r="K11">
        <v>304200</v>
      </c>
    </row>
    <row r="12" spans="1:11" x14ac:dyDescent="0.2">
      <c r="A12">
        <f t="shared" si="0"/>
        <v>4000</v>
      </c>
      <c r="B12">
        <v>183552</v>
      </c>
      <c r="D12">
        <f t="shared" si="1"/>
        <v>4000</v>
      </c>
      <c r="E12">
        <v>215624</v>
      </c>
      <c r="G12" s="1">
        <v>4000</v>
      </c>
      <c r="H12">
        <v>138705</v>
      </c>
      <c r="J12" s="1">
        <v>4000</v>
      </c>
      <c r="K12">
        <v>325100</v>
      </c>
    </row>
    <row r="13" spans="1:11" x14ac:dyDescent="0.2">
      <c r="A13">
        <v>4400</v>
      </c>
      <c r="B13">
        <v>206892</v>
      </c>
      <c r="D13">
        <v>4400</v>
      </c>
      <c r="E13">
        <v>240992</v>
      </c>
      <c r="G13" s="1">
        <v>4400</v>
      </c>
      <c r="H13">
        <v>155374</v>
      </c>
      <c r="J13" s="1">
        <v>4400</v>
      </c>
      <c r="K13">
        <v>366900</v>
      </c>
    </row>
    <row r="14" spans="1:11" x14ac:dyDescent="0.2">
      <c r="A14">
        <f>A13+400</f>
        <v>4800</v>
      </c>
      <c r="B14">
        <v>230456</v>
      </c>
      <c r="D14">
        <f>D13+400</f>
        <v>4800</v>
      </c>
      <c r="E14">
        <v>266488</v>
      </c>
      <c r="G14" s="1">
        <v>4800</v>
      </c>
      <c r="H14">
        <v>172240</v>
      </c>
      <c r="J14" s="1">
        <v>4800</v>
      </c>
      <c r="K14">
        <v>408900</v>
      </c>
    </row>
    <row r="15" spans="1:11" x14ac:dyDescent="0.2">
      <c r="A15">
        <f t="shared" ref="A15:A17" si="2">A14+400</f>
        <v>5200</v>
      </c>
      <c r="B15">
        <v>254216</v>
      </c>
      <c r="D15">
        <f t="shared" ref="D15:D17" si="3">D14+400</f>
        <v>5200</v>
      </c>
      <c r="E15">
        <v>292112</v>
      </c>
      <c r="G15" s="1">
        <v>5200</v>
      </c>
      <c r="H15">
        <v>189312</v>
      </c>
      <c r="J15" s="1">
        <v>5200</v>
      </c>
      <c r="K15">
        <v>451100</v>
      </c>
    </row>
    <row r="16" spans="1:11" x14ac:dyDescent="0.2">
      <c r="A16">
        <f t="shared" si="2"/>
        <v>5600</v>
      </c>
      <c r="B16">
        <v>278161</v>
      </c>
      <c r="D16">
        <f t="shared" si="3"/>
        <v>5600</v>
      </c>
      <c r="E16">
        <v>317870</v>
      </c>
      <c r="G16" s="1">
        <v>5600</v>
      </c>
      <c r="H16">
        <v>206618</v>
      </c>
      <c r="J16" s="1">
        <v>5600</v>
      </c>
      <c r="K16">
        <v>493500</v>
      </c>
    </row>
    <row r="17" spans="1:11" x14ac:dyDescent="0.2">
      <c r="A17">
        <f t="shared" si="2"/>
        <v>6000</v>
      </c>
      <c r="B17">
        <v>302295</v>
      </c>
      <c r="D17">
        <f t="shared" si="3"/>
        <v>6000</v>
      </c>
      <c r="E17">
        <v>343782</v>
      </c>
      <c r="G17" s="1">
        <v>6000</v>
      </c>
      <c r="H17">
        <v>224210</v>
      </c>
      <c r="J17" s="1">
        <v>6000</v>
      </c>
      <c r="K17">
        <v>535900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FED3-B32A-CF48-834D-F1E43E831E2B}">
  <dimension ref="B2:G7"/>
  <sheetViews>
    <sheetView workbookViewId="0">
      <selection activeCell="B2" sqref="B2:G7"/>
    </sheetView>
  </sheetViews>
  <sheetFormatPr baseColWidth="10" defaultRowHeight="16" x14ac:dyDescent="0.2"/>
  <cols>
    <col min="2" max="2" width="18" customWidth="1"/>
    <col min="3" max="3" width="9.5" customWidth="1"/>
    <col min="4" max="4" width="18.6640625" customWidth="1"/>
    <col min="5" max="5" width="23.1640625" customWidth="1"/>
    <col min="6" max="6" width="15.1640625" customWidth="1"/>
    <col min="7" max="7" width="12.6640625" customWidth="1"/>
  </cols>
  <sheetData>
    <row r="2" spans="2:7" x14ac:dyDescent="0.2">
      <c r="B2" s="2" t="s">
        <v>4</v>
      </c>
      <c r="C2" s="3" t="s">
        <v>6</v>
      </c>
      <c r="D2" s="3" t="s">
        <v>7</v>
      </c>
      <c r="E2" s="3" t="s">
        <v>8</v>
      </c>
      <c r="F2" s="3" t="s">
        <v>5</v>
      </c>
      <c r="G2" s="4" t="s">
        <v>9</v>
      </c>
    </row>
    <row r="3" spans="2:7" x14ac:dyDescent="0.2">
      <c r="B3" s="5">
        <v>0.6</v>
      </c>
      <c r="C3" s="6">
        <f>3.6383*1000</f>
        <v>3638.3</v>
      </c>
      <c r="D3" s="6">
        <v>2618.8000000000002</v>
      </c>
      <c r="E3" s="6">
        <v>21847</v>
      </c>
      <c r="F3" s="6">
        <v>4.9432999999999998</v>
      </c>
      <c r="G3" s="7">
        <v>1348</v>
      </c>
    </row>
    <row r="4" spans="2:7" x14ac:dyDescent="0.2">
      <c r="B4" s="5">
        <v>0.8</v>
      </c>
      <c r="C4" s="6">
        <f>4.2043*1000</f>
        <v>4204.3</v>
      </c>
      <c r="D4" s="6">
        <v>2876</v>
      </c>
      <c r="E4" s="6">
        <v>23929</v>
      </c>
      <c r="F4" s="6">
        <v>4.8673000000000002</v>
      </c>
      <c r="G4" s="7">
        <v>1496.6</v>
      </c>
    </row>
    <row r="5" spans="2:7" x14ac:dyDescent="0.2">
      <c r="B5" s="5">
        <v>1</v>
      </c>
      <c r="C5" s="6">
        <f>4.6425*1000</f>
        <v>4642.5</v>
      </c>
      <c r="D5" s="6">
        <v>3081.2</v>
      </c>
      <c r="E5" s="6">
        <v>25563</v>
      </c>
      <c r="F5" s="6">
        <v>4.8066000000000004</v>
      </c>
      <c r="G5" s="7">
        <v>1614.6</v>
      </c>
    </row>
    <row r="6" spans="2:7" x14ac:dyDescent="0.2">
      <c r="B6" s="5">
        <v>1.1000000000000001</v>
      </c>
      <c r="C6" s="6">
        <f>4.3949*1000</f>
        <v>4394.8999999999996</v>
      </c>
      <c r="D6" s="6">
        <v>3018.3</v>
      </c>
      <c r="E6" s="6">
        <v>25037</v>
      </c>
      <c r="F6" s="6">
        <v>4.8032000000000004</v>
      </c>
      <c r="G6" s="7">
        <v>1579</v>
      </c>
    </row>
    <row r="7" spans="2:7" x14ac:dyDescent="0.2">
      <c r="B7" s="8">
        <v>1.2</v>
      </c>
      <c r="C7" s="9">
        <f>4.1715*1000</f>
        <v>4171.5</v>
      </c>
      <c r="D7" s="9">
        <v>2959.5</v>
      </c>
      <c r="E7" s="9">
        <v>24546</v>
      </c>
      <c r="F7" s="9">
        <v>4.8</v>
      </c>
      <c r="G7" s="10">
        <v>1545.8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2020-04-15T22:20:54Z</dcterms:created>
  <dcterms:modified xsi:type="dcterms:W3CDTF">2020-04-30T20:16:05Z</dcterms:modified>
</cp:coreProperties>
</file>