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edbe-my.sharepoint.com/personal/dirk_depaepe_ccb_belgium_be/Documents/CyFun/2-CyFun Tools-Mappings/NIS2 RA tool/"/>
    </mc:Choice>
  </mc:AlternateContent>
  <xr:revisionPtr revIDLastSave="2290" documentId="8_{B67DC6E0-4176-461C-8BBB-7FF3181698D8}" xr6:coauthVersionLast="47" xr6:coauthVersionMax="47" xr10:uidLastSave="{501A0E87-5205-4ED7-8CCD-74AD3BEC696F}"/>
  <bookViews>
    <workbookView xWindow="31665" yWindow="1440" windowWidth="35355" windowHeight="19365" tabRatio="809" xr2:uid="{970A0960-020C-4511-82D7-3EDCC4082A17}"/>
  </bookViews>
  <sheets>
    <sheet name="Introduction" sheetId="26" r:id="rId1"/>
    <sheet name="I.1_Energy" sheetId="1" r:id="rId2"/>
    <sheet name="I.2_Transport" sheetId="44" r:id="rId3"/>
    <sheet name="I.4_Fin" sheetId="45" r:id="rId4"/>
    <sheet name="I.5_Health" sheetId="46" r:id="rId5"/>
    <sheet name="I.6_Drinking water" sheetId="47" r:id="rId6"/>
    <sheet name="I.7_Waste water" sheetId="48" r:id="rId7"/>
    <sheet name="I.8_Digital Infra" sheetId="50" r:id="rId8"/>
    <sheet name="I.10_Pub Admin" sheetId="51" r:id="rId9"/>
    <sheet name="I.11_Space" sheetId="52" r:id="rId10"/>
    <sheet name="II.1_Post" sheetId="53" r:id="rId11"/>
    <sheet name="II.2_Waste Mgmt" sheetId="54" r:id="rId12"/>
    <sheet name="II.3_Chemicals" sheetId="55" r:id="rId13"/>
    <sheet name="II.4_Food" sheetId="56" r:id="rId14"/>
    <sheet name="II.5_Manufacturing" sheetId="57" r:id="rId15"/>
    <sheet name="II.6_Digital providers" sheetId="58" r:id="rId16"/>
    <sheet name="II.7_Research" sheetId="59" r:id="rId17"/>
    <sheet name="Criteria" sheetId="2" r:id="rId18"/>
    <sheet name="Sectors" sheetId="8"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9" l="1"/>
  <c r="D2" i="58"/>
  <c r="D2" i="57"/>
  <c r="D2" i="56"/>
  <c r="D2" i="55"/>
  <c r="D2" i="54"/>
  <c r="D2" i="53"/>
  <c r="D2" i="52"/>
  <c r="D2" i="51"/>
  <c r="D2" i="50"/>
  <c r="D2" i="48"/>
  <c r="D2" i="47"/>
  <c r="D2" i="46"/>
  <c r="D2" i="45"/>
  <c r="D2" i="44"/>
  <c r="D2" i="1"/>
  <c r="N13" i="59"/>
  <c r="L13" i="59"/>
  <c r="J13" i="59"/>
  <c r="H13" i="59"/>
  <c r="F13" i="59"/>
  <c r="N12" i="59"/>
  <c r="L12" i="59"/>
  <c r="J12" i="59"/>
  <c r="H12" i="59"/>
  <c r="F12" i="59"/>
  <c r="N11" i="59"/>
  <c r="L11" i="59"/>
  <c r="J11" i="59"/>
  <c r="H11" i="59"/>
  <c r="F11" i="59"/>
  <c r="N10" i="59"/>
  <c r="L10" i="59"/>
  <c r="J10" i="59"/>
  <c r="H10" i="59"/>
  <c r="F10" i="59"/>
  <c r="N9" i="59"/>
  <c r="L9" i="59"/>
  <c r="J9" i="59"/>
  <c r="H9" i="59"/>
  <c r="F9" i="59"/>
  <c r="N13" i="58"/>
  <c r="L13" i="58"/>
  <c r="J13" i="58"/>
  <c r="H13" i="58"/>
  <c r="F13" i="58"/>
  <c r="N12" i="58"/>
  <c r="L12" i="58"/>
  <c r="J12" i="58"/>
  <c r="H12" i="58"/>
  <c r="F12" i="58"/>
  <c r="N11" i="58"/>
  <c r="L11" i="58"/>
  <c r="J11" i="58"/>
  <c r="H11" i="58"/>
  <c r="F11" i="58"/>
  <c r="N10" i="58"/>
  <c r="L10" i="58"/>
  <c r="J10" i="58"/>
  <c r="H10" i="58"/>
  <c r="F10" i="58"/>
  <c r="N9" i="58"/>
  <c r="L9" i="58"/>
  <c r="J9" i="58"/>
  <c r="H9" i="58"/>
  <c r="F9" i="58"/>
  <c r="N13" i="57"/>
  <c r="L13" i="57"/>
  <c r="J13" i="57"/>
  <c r="H13" i="57"/>
  <c r="F13" i="57"/>
  <c r="N12" i="57"/>
  <c r="L12" i="57"/>
  <c r="J12" i="57"/>
  <c r="H12" i="57"/>
  <c r="F12" i="57"/>
  <c r="N11" i="57"/>
  <c r="L11" i="57"/>
  <c r="J11" i="57"/>
  <c r="H11" i="57"/>
  <c r="F11" i="57"/>
  <c r="N10" i="57"/>
  <c r="L10" i="57"/>
  <c r="J10" i="57"/>
  <c r="H10" i="57"/>
  <c r="F10" i="57"/>
  <c r="N9" i="57"/>
  <c r="L9" i="57"/>
  <c r="J9" i="57"/>
  <c r="H9" i="57"/>
  <c r="F9" i="57"/>
  <c r="N13" i="56"/>
  <c r="L13" i="56"/>
  <c r="J13" i="56"/>
  <c r="H13" i="56"/>
  <c r="F13" i="56"/>
  <c r="N12" i="56"/>
  <c r="L12" i="56"/>
  <c r="J12" i="56"/>
  <c r="H12" i="56"/>
  <c r="F12" i="56"/>
  <c r="N11" i="56"/>
  <c r="L11" i="56"/>
  <c r="J11" i="56"/>
  <c r="H11" i="56"/>
  <c r="F11" i="56"/>
  <c r="N10" i="56"/>
  <c r="L10" i="56"/>
  <c r="J10" i="56"/>
  <c r="H10" i="56"/>
  <c r="F10" i="56"/>
  <c r="N9" i="56"/>
  <c r="L9" i="56"/>
  <c r="J9" i="56"/>
  <c r="H9" i="56"/>
  <c r="F9" i="56"/>
  <c r="N13" i="55"/>
  <c r="L13" i="55"/>
  <c r="J13" i="55"/>
  <c r="H13" i="55"/>
  <c r="F13" i="55"/>
  <c r="N12" i="55"/>
  <c r="L12" i="55"/>
  <c r="J12" i="55"/>
  <c r="H12" i="55"/>
  <c r="F12" i="55"/>
  <c r="N11" i="55"/>
  <c r="L11" i="55"/>
  <c r="J11" i="55"/>
  <c r="H11" i="55"/>
  <c r="F11" i="55"/>
  <c r="N10" i="55"/>
  <c r="L10" i="55"/>
  <c r="J10" i="55"/>
  <c r="H10" i="55"/>
  <c r="F10" i="55"/>
  <c r="N9" i="55"/>
  <c r="L9" i="55"/>
  <c r="L14" i="55" s="1"/>
  <c r="J9" i="55"/>
  <c r="J14" i="55" s="1"/>
  <c r="H9" i="55"/>
  <c r="H14" i="55" s="1"/>
  <c r="F9" i="55"/>
  <c r="F14" i="55" s="1"/>
  <c r="N13" i="54"/>
  <c r="L13" i="54"/>
  <c r="J13" i="54"/>
  <c r="H13" i="54"/>
  <c r="F13" i="54"/>
  <c r="N12" i="54"/>
  <c r="L12" i="54"/>
  <c r="J12" i="54"/>
  <c r="H12" i="54"/>
  <c r="F12" i="54"/>
  <c r="N11" i="54"/>
  <c r="L11" i="54"/>
  <c r="J11" i="54"/>
  <c r="H11" i="54"/>
  <c r="F11" i="54"/>
  <c r="N10" i="54"/>
  <c r="L10" i="54"/>
  <c r="J10" i="54"/>
  <c r="H10" i="54"/>
  <c r="F10" i="54"/>
  <c r="N9" i="54"/>
  <c r="L9" i="54"/>
  <c r="J9" i="54"/>
  <c r="H9" i="54"/>
  <c r="F9" i="54"/>
  <c r="N13" i="53"/>
  <c r="L13" i="53"/>
  <c r="J13" i="53"/>
  <c r="H13" i="53"/>
  <c r="F13" i="53"/>
  <c r="N12" i="53"/>
  <c r="L12" i="53"/>
  <c r="J12" i="53"/>
  <c r="H12" i="53"/>
  <c r="F12" i="53"/>
  <c r="N11" i="53"/>
  <c r="L11" i="53"/>
  <c r="J11" i="53"/>
  <c r="H11" i="53"/>
  <c r="F11" i="53"/>
  <c r="N10" i="53"/>
  <c r="L10" i="53"/>
  <c r="J10" i="53"/>
  <c r="H10" i="53"/>
  <c r="F10" i="53"/>
  <c r="N9" i="53"/>
  <c r="L9" i="53"/>
  <c r="J9" i="53"/>
  <c r="H9" i="53"/>
  <c r="F9" i="53"/>
  <c r="N13" i="52"/>
  <c r="L13" i="52"/>
  <c r="J13" i="52"/>
  <c r="H13" i="52"/>
  <c r="F13" i="52"/>
  <c r="N12" i="52"/>
  <c r="L12" i="52"/>
  <c r="J12" i="52"/>
  <c r="H12" i="52"/>
  <c r="F12" i="52"/>
  <c r="N11" i="52"/>
  <c r="L11" i="52"/>
  <c r="J11" i="52"/>
  <c r="H11" i="52"/>
  <c r="F11" i="52"/>
  <c r="N10" i="52"/>
  <c r="L10" i="52"/>
  <c r="J10" i="52"/>
  <c r="H10" i="52"/>
  <c r="F10" i="52"/>
  <c r="N9" i="52"/>
  <c r="L9" i="52"/>
  <c r="J9" i="52"/>
  <c r="H9" i="52"/>
  <c r="F9" i="52"/>
  <c r="N13" i="51"/>
  <c r="L13" i="51"/>
  <c r="J13" i="51"/>
  <c r="H13" i="51"/>
  <c r="F13" i="51"/>
  <c r="N12" i="51"/>
  <c r="L12" i="51"/>
  <c r="J12" i="51"/>
  <c r="H12" i="51"/>
  <c r="F12" i="51"/>
  <c r="N11" i="51"/>
  <c r="L11" i="51"/>
  <c r="J11" i="51"/>
  <c r="H11" i="51"/>
  <c r="F11" i="51"/>
  <c r="N10" i="51"/>
  <c r="L10" i="51"/>
  <c r="J10" i="51"/>
  <c r="H10" i="51"/>
  <c r="F10" i="51"/>
  <c r="N9" i="51"/>
  <c r="L9" i="51"/>
  <c r="J9" i="51"/>
  <c r="H9" i="51"/>
  <c r="F9" i="51"/>
  <c r="N13" i="50"/>
  <c r="L13" i="50"/>
  <c r="J13" i="50"/>
  <c r="H13" i="50"/>
  <c r="F13" i="50"/>
  <c r="N12" i="50"/>
  <c r="L12" i="50"/>
  <c r="J12" i="50"/>
  <c r="H12" i="50"/>
  <c r="F12" i="50"/>
  <c r="N11" i="50"/>
  <c r="L11" i="50"/>
  <c r="J11" i="50"/>
  <c r="H11" i="50"/>
  <c r="F11" i="50"/>
  <c r="N10" i="50"/>
  <c r="L10" i="50"/>
  <c r="L14" i="50" s="1"/>
  <c r="J10" i="50"/>
  <c r="H10" i="50"/>
  <c r="F10" i="50"/>
  <c r="N9" i="50"/>
  <c r="N14" i="50" s="1"/>
  <c r="L9" i="50"/>
  <c r="J9" i="50"/>
  <c r="J14" i="50" s="1"/>
  <c r="H9" i="50"/>
  <c r="H14" i="50" s="1"/>
  <c r="F9" i="50"/>
  <c r="F14" i="50" s="1"/>
  <c r="N13" i="48"/>
  <c r="L13" i="48"/>
  <c r="J13" i="48"/>
  <c r="H13" i="48"/>
  <c r="F13" i="48"/>
  <c r="N12" i="48"/>
  <c r="L12" i="48"/>
  <c r="J12" i="48"/>
  <c r="H12" i="48"/>
  <c r="F12" i="48"/>
  <c r="N11" i="48"/>
  <c r="L11" i="48"/>
  <c r="J11" i="48"/>
  <c r="H11" i="48"/>
  <c r="F11" i="48"/>
  <c r="N10" i="48"/>
  <c r="L10" i="48"/>
  <c r="J10" i="48"/>
  <c r="H10" i="48"/>
  <c r="F10" i="48"/>
  <c r="N9" i="48"/>
  <c r="L9" i="48"/>
  <c r="J9" i="48"/>
  <c r="H9" i="48"/>
  <c r="F9" i="48"/>
  <c r="N13" i="47"/>
  <c r="L13" i="47"/>
  <c r="J13" i="47"/>
  <c r="H13" i="47"/>
  <c r="F13" i="47"/>
  <c r="N12" i="47"/>
  <c r="L12" i="47"/>
  <c r="J12" i="47"/>
  <c r="H12" i="47"/>
  <c r="F12" i="47"/>
  <c r="N11" i="47"/>
  <c r="L11" i="47"/>
  <c r="J11" i="47"/>
  <c r="H11" i="47"/>
  <c r="F11" i="47"/>
  <c r="N10" i="47"/>
  <c r="L10" i="47"/>
  <c r="J10" i="47"/>
  <c r="H10" i="47"/>
  <c r="F10" i="47"/>
  <c r="N9" i="47"/>
  <c r="L9" i="47"/>
  <c r="J9" i="47"/>
  <c r="H9" i="47"/>
  <c r="F9" i="47"/>
  <c r="N13" i="46"/>
  <c r="L13" i="46"/>
  <c r="J13" i="46"/>
  <c r="H13" i="46"/>
  <c r="F13" i="46"/>
  <c r="N12" i="46"/>
  <c r="L12" i="46"/>
  <c r="J12" i="46"/>
  <c r="H12" i="46"/>
  <c r="F12" i="46"/>
  <c r="N11" i="46"/>
  <c r="L11" i="46"/>
  <c r="J11" i="46"/>
  <c r="H11" i="46"/>
  <c r="F11" i="46"/>
  <c r="N10" i="46"/>
  <c r="L10" i="46"/>
  <c r="J10" i="46"/>
  <c r="H10" i="46"/>
  <c r="F10" i="46"/>
  <c r="N9" i="46"/>
  <c r="L9" i="46"/>
  <c r="J9" i="46"/>
  <c r="H9" i="46"/>
  <c r="F9" i="46"/>
  <c r="N13" i="45"/>
  <c r="L13" i="45"/>
  <c r="J13" i="45"/>
  <c r="H13" i="45"/>
  <c r="F13" i="45"/>
  <c r="N12" i="45"/>
  <c r="L12" i="45"/>
  <c r="J12" i="45"/>
  <c r="H12" i="45"/>
  <c r="F12" i="45"/>
  <c r="N11" i="45"/>
  <c r="L11" i="45"/>
  <c r="J11" i="45"/>
  <c r="H11" i="45"/>
  <c r="F11" i="45"/>
  <c r="N10" i="45"/>
  <c r="L10" i="45"/>
  <c r="J10" i="45"/>
  <c r="H10" i="45"/>
  <c r="F10" i="45"/>
  <c r="N9" i="45"/>
  <c r="L9" i="45"/>
  <c r="L14" i="45" s="1"/>
  <c r="J9" i="45"/>
  <c r="H9" i="45"/>
  <c r="H14" i="45" s="1"/>
  <c r="F9" i="45"/>
  <c r="F14" i="45" s="1"/>
  <c r="N13" i="44"/>
  <c r="L13" i="44"/>
  <c r="J13" i="44"/>
  <c r="H13" i="44"/>
  <c r="F13" i="44"/>
  <c r="N12" i="44"/>
  <c r="L12" i="44"/>
  <c r="J12" i="44"/>
  <c r="H12" i="44"/>
  <c r="F12" i="44"/>
  <c r="N11" i="44"/>
  <c r="L11" i="44"/>
  <c r="J11" i="44"/>
  <c r="H11" i="44"/>
  <c r="F11" i="44"/>
  <c r="N10" i="44"/>
  <c r="L10" i="44"/>
  <c r="J10" i="44"/>
  <c r="H10" i="44"/>
  <c r="F10" i="44"/>
  <c r="N9" i="44"/>
  <c r="N14" i="44" s="1"/>
  <c r="L9" i="44"/>
  <c r="L14" i="44" s="1"/>
  <c r="J9" i="44"/>
  <c r="J14" i="44" s="1"/>
  <c r="H9" i="44"/>
  <c r="H14" i="44" s="1"/>
  <c r="F9" i="44"/>
  <c r="F14" i="44" s="1"/>
  <c r="E3" i="2"/>
  <c r="N13" i="1"/>
  <c r="L13" i="1"/>
  <c r="J13" i="1"/>
  <c r="N12" i="1"/>
  <c r="L12" i="1"/>
  <c r="J12" i="1"/>
  <c r="H14" i="59" l="1"/>
  <c r="F14" i="59"/>
  <c r="J14" i="59"/>
  <c r="L14" i="59"/>
  <c r="N14" i="59"/>
  <c r="H14" i="58"/>
  <c r="F14" i="58"/>
  <c r="J14" i="58"/>
  <c r="L14" i="58"/>
  <c r="N14" i="58"/>
  <c r="F14" i="57"/>
  <c r="H14" i="57"/>
  <c r="J14" i="57"/>
  <c r="L14" i="57"/>
  <c r="N14" i="57"/>
  <c r="L14" i="56"/>
  <c r="F14" i="56"/>
  <c r="J14" i="56"/>
  <c r="H14" i="56"/>
  <c r="N14" i="56"/>
  <c r="N14" i="55"/>
  <c r="O14" i="55" s="1"/>
  <c r="P14" i="55" s="1"/>
  <c r="F14" i="54"/>
  <c r="J14" i="54"/>
  <c r="L14" i="54"/>
  <c r="O14" i="54" s="1"/>
  <c r="P14" i="54" s="1"/>
  <c r="H14" i="54"/>
  <c r="N14" i="54"/>
  <c r="H14" i="53"/>
  <c r="F14" i="53"/>
  <c r="L14" i="53"/>
  <c r="J14" i="53"/>
  <c r="N14" i="53"/>
  <c r="J14" i="52"/>
  <c r="N14" i="52"/>
  <c r="F14" i="52"/>
  <c r="H14" i="52"/>
  <c r="L14" i="52"/>
  <c r="O14" i="52" s="1"/>
  <c r="P14" i="52" s="1"/>
  <c r="H14" i="51"/>
  <c r="N14" i="51"/>
  <c r="F14" i="51"/>
  <c r="J14" i="51"/>
  <c r="L14" i="51"/>
  <c r="O14" i="50"/>
  <c r="P14" i="50" s="1"/>
  <c r="H14" i="48"/>
  <c r="L14" i="48"/>
  <c r="N14" i="48"/>
  <c r="F14" i="48"/>
  <c r="J14" i="48"/>
  <c r="J14" i="47"/>
  <c r="L14" i="47"/>
  <c r="F14" i="47"/>
  <c r="H14" i="47"/>
  <c r="N14" i="47"/>
  <c r="H14" i="46"/>
  <c r="F14" i="46"/>
  <c r="J14" i="46"/>
  <c r="L14" i="46"/>
  <c r="N14" i="46"/>
  <c r="O14" i="46" s="1"/>
  <c r="P14" i="46" s="1"/>
  <c r="N14" i="45"/>
  <c r="J14" i="45"/>
  <c r="O14" i="44"/>
  <c r="P14" i="44" s="1"/>
  <c r="N11" i="1"/>
  <c r="L11" i="1"/>
  <c r="J11" i="1"/>
  <c r="N10" i="1"/>
  <c r="L10" i="1"/>
  <c r="J10" i="1"/>
  <c r="H10" i="1"/>
  <c r="N9" i="1"/>
  <c r="L9" i="1"/>
  <c r="J9" i="1"/>
  <c r="H9" i="1"/>
  <c r="H11" i="1"/>
  <c r="H12" i="1"/>
  <c r="H13" i="1"/>
  <c r="F13" i="1"/>
  <c r="F12" i="1"/>
  <c r="F11" i="1"/>
  <c r="F10" i="1"/>
  <c r="F9" i="1"/>
  <c r="O14" i="59" l="1"/>
  <c r="P14" i="59" s="1"/>
  <c r="O14" i="58"/>
  <c r="P14" i="58" s="1"/>
  <c r="O14" i="57"/>
  <c r="P14" i="57" s="1"/>
  <c r="O14" i="56"/>
  <c r="P14" i="56" s="1"/>
  <c r="O14" i="53"/>
  <c r="P14" i="53" s="1"/>
  <c r="O14" i="51"/>
  <c r="P14" i="51" s="1"/>
  <c r="O14" i="48"/>
  <c r="P14" i="48" s="1"/>
  <c r="O14" i="47"/>
  <c r="P14" i="47" s="1"/>
  <c r="O14" i="45"/>
  <c r="P14" i="45" s="1"/>
  <c r="H14" i="1"/>
  <c r="J14" i="1"/>
  <c r="F14" i="1"/>
  <c r="N14" i="1"/>
  <c r="L14" i="1"/>
  <c r="O14" i="1" l="1"/>
  <c r="P14" i="1" s="1"/>
</calcChain>
</file>

<file path=xl/sharedStrings.xml><?xml version="1.0" encoding="utf-8"?>
<sst xmlns="http://schemas.openxmlformats.org/spreadsheetml/2006/main" count="1187" uniqueCount="144">
  <si>
    <t>Common skills</t>
  </si>
  <si>
    <t>Extended Skills</t>
  </si>
  <si>
    <t>BASIC</t>
  </si>
  <si>
    <t>ESSENTIAL</t>
  </si>
  <si>
    <t>IMPORTANT</t>
  </si>
  <si>
    <t>Crime (Ransom attacks)</t>
  </si>
  <si>
    <t>Sabotage/ Disruption (DDOS,…)</t>
  </si>
  <si>
    <t>Information Theft (espionage, …)</t>
  </si>
  <si>
    <t>Terrorist</t>
  </si>
  <si>
    <t>Cyber Criminals</t>
  </si>
  <si>
    <t>Nation State actor</t>
  </si>
  <si>
    <t>Competitors</t>
  </si>
  <si>
    <t>Ideologues Hactivists</t>
  </si>
  <si>
    <t>Disinformation (political influencing)</t>
  </si>
  <si>
    <t>Prob</t>
  </si>
  <si>
    <t>Impact</t>
  </si>
  <si>
    <t>Risk Score</t>
  </si>
  <si>
    <t>Probability</t>
  </si>
  <si>
    <t>High</t>
  </si>
  <si>
    <t>Low</t>
  </si>
  <si>
    <t>Med</t>
  </si>
  <si>
    <t>Total</t>
  </si>
  <si>
    <t>Score</t>
  </si>
  <si>
    <t>CyFun Level</t>
  </si>
  <si>
    <t>Global  or Targetted</t>
  </si>
  <si>
    <t>Sector</t>
  </si>
  <si>
    <t>Subsector</t>
  </si>
  <si>
    <t>Annex I: Sectors of high criticality</t>
  </si>
  <si>
    <t>Air (commercial carriers; airports; traffic); Rail (infra and undertakings); Water (transport companies; ports; traffic services); Road (ITS &amp; charging stations)</t>
  </si>
  <si>
    <t>Healthcare providers; EU reference laboratories; R&amp;D of medicinal products; manufacturing basic pharma products and preparations; manufacturing of medical devices critical during public health emergency</t>
  </si>
  <si>
    <t xml:space="preserve">Qualified trust service providers </t>
  </si>
  <si>
    <t>DNS service providers (excluding root name servers)</t>
  </si>
  <si>
    <t>TLD name registries</t>
  </si>
  <si>
    <t>Providers of public electronic communications networks</t>
  </si>
  <si>
    <t>Non-qualified trust service providers</t>
  </si>
  <si>
    <t>Internet Exchange Point providers</t>
  </si>
  <si>
    <t>Cloud computing service providers</t>
  </si>
  <si>
    <t>Data centre service providers</t>
  </si>
  <si>
    <t>Content delivery network providers</t>
  </si>
  <si>
    <t>Managed Service Providers, Managed Security Service Providers</t>
  </si>
  <si>
    <t>Of central governments (excluding judiciary, parliaments, central banks; defence, national or public security).</t>
  </si>
  <si>
    <t>Of regional governments: risk based.</t>
  </si>
  <si>
    <t>(Optional for Member States: of local governments)</t>
  </si>
  <si>
    <t>Operators of ground-based infrastructure (by MS)</t>
  </si>
  <si>
    <t>Annex II: other critical sectors</t>
  </si>
  <si>
    <t>Manufacture, production, distribution</t>
  </si>
  <si>
    <t>Production, processing and distribution</t>
  </si>
  <si>
    <t>(Optional for Member States: education institutions)</t>
  </si>
  <si>
    <t>Entities providing domain name registration services</t>
  </si>
  <si>
    <t>Hactivism (Subversion, defacement…)</t>
  </si>
  <si>
    <t>Waste Water</t>
  </si>
  <si>
    <t>Healthcare</t>
  </si>
  <si>
    <t>Transport</t>
  </si>
  <si>
    <t>Energy</t>
  </si>
  <si>
    <t>Digital Infrastructure</t>
  </si>
  <si>
    <t>Space</t>
  </si>
  <si>
    <t>Cyber Attack Category</t>
  </si>
  <si>
    <t>Organization Size (L/M/S = 3/2/1)</t>
  </si>
  <si>
    <t>Type of attack</t>
  </si>
  <si>
    <t>Global</t>
  </si>
  <si>
    <t>Targetted</t>
  </si>
  <si>
    <t>Required protection value</t>
  </si>
  <si>
    <r>
      <t>Special case</t>
    </r>
    <r>
      <rPr>
        <sz val="11"/>
        <color rgb="FF000000"/>
        <rFont val="Calibri"/>
        <family val="2"/>
        <scheme val="minor"/>
      </rPr>
      <t xml:space="preserve">: Public Transport: </t>
    </r>
    <r>
      <rPr>
        <b/>
        <sz val="11"/>
        <color rgb="FF000000"/>
        <rFont val="Calibri"/>
        <family val="2"/>
        <scheme val="minor"/>
      </rPr>
      <t>only</t>
    </r>
    <r>
      <rPr>
        <sz val="11"/>
        <color rgb="FF000000"/>
        <rFont val="Calibri"/>
        <family val="2"/>
        <scheme val="minor"/>
      </rPr>
      <t xml:space="preserve"> if identified as CER</t>
    </r>
  </si>
  <si>
    <r>
      <t>Credit institutions    (</t>
    </r>
    <r>
      <rPr>
        <b/>
        <sz val="11"/>
        <color rgb="FF000000"/>
        <rFont val="Calibri"/>
        <family val="2"/>
        <scheme val="minor"/>
      </rPr>
      <t>attention: DORA lex specialis</t>
    </r>
    <r>
      <rPr>
        <sz val="11"/>
        <color rgb="FF000000"/>
        <rFont val="Calibri"/>
        <family val="2"/>
        <scheme val="minor"/>
      </rPr>
      <t>)</t>
    </r>
  </si>
  <si>
    <r>
      <t>Special case</t>
    </r>
    <r>
      <rPr>
        <sz val="11"/>
        <color rgb="FF000000"/>
        <rFont val="Calibri"/>
        <family val="2"/>
        <scheme val="minor"/>
      </rPr>
      <t xml:space="preserve">:  entities holding a distribution authorization for medicinal products: </t>
    </r>
    <r>
      <rPr>
        <b/>
        <sz val="11"/>
        <color rgb="FF000000"/>
        <rFont val="Calibri"/>
        <family val="2"/>
        <scheme val="minor"/>
      </rPr>
      <t>only</t>
    </r>
    <r>
      <rPr>
        <sz val="11"/>
        <color rgb="FF000000"/>
        <rFont val="Calibri"/>
        <family val="2"/>
        <scheme val="minor"/>
      </rPr>
      <t xml:space="preserve"> if identified as CER</t>
    </r>
  </si>
  <si>
    <r>
      <t>Research organisations (</t>
    </r>
    <r>
      <rPr>
        <b/>
        <sz val="11"/>
        <color rgb="FF000000"/>
        <rFont val="Calibri"/>
        <family val="2"/>
        <scheme val="minor"/>
      </rPr>
      <t>excluding education institutions)</t>
    </r>
  </si>
  <si>
    <t xml:space="preserve"> Energy</t>
  </si>
  <si>
    <t>I.1.</t>
  </si>
  <si>
    <r>
      <t xml:space="preserve"> </t>
    </r>
    <r>
      <rPr>
        <b/>
        <sz val="11"/>
        <color rgb="FF000000"/>
        <rFont val="Calibri"/>
        <family val="2"/>
        <scheme val="minor"/>
      </rPr>
      <t>Transport</t>
    </r>
  </si>
  <si>
    <t>I.2</t>
  </si>
  <si>
    <t>I.3</t>
  </si>
  <si>
    <t>Financial Market Infrastructure</t>
  </si>
  <si>
    <t>I.4</t>
  </si>
  <si>
    <t>I.5.</t>
  </si>
  <si>
    <t>Drinking Water</t>
  </si>
  <si>
    <t>I.6.</t>
  </si>
  <si>
    <t>I.7.</t>
  </si>
  <si>
    <t>I.8.</t>
  </si>
  <si>
    <t>Public Administration entities</t>
  </si>
  <si>
    <t>I.9.</t>
  </si>
  <si>
    <t>I.10.</t>
  </si>
  <si>
    <t>Postal and courier services</t>
  </si>
  <si>
    <t>Waste Management</t>
  </si>
  <si>
    <t>Manufacturing</t>
  </si>
  <si>
    <t>Digital providers</t>
  </si>
  <si>
    <t>Research</t>
  </si>
  <si>
    <t>II.1.</t>
  </si>
  <si>
    <t>II.2.</t>
  </si>
  <si>
    <t>II.3.</t>
  </si>
  <si>
    <t>II.4.</t>
  </si>
  <si>
    <t>II.5.</t>
  </si>
  <si>
    <t>II.6.</t>
  </si>
  <si>
    <t>II.7.</t>
  </si>
  <si>
    <t xml:space="preserve">Impactlevels are explained in </t>
  </si>
  <si>
    <t>CHOOSING THE RIGHT CYBER FUNDAMENTALS ASSURANCE LEVEL FOR YOUR ORGANIZATION</t>
  </si>
  <si>
    <t>Change Log</t>
  </si>
  <si>
    <t>Date</t>
  </si>
  <si>
    <t>Reason for change</t>
  </si>
  <si>
    <t>Applicable version of the CyberFundamentels framework</t>
  </si>
  <si>
    <t>Version</t>
  </si>
  <si>
    <t>requirements</t>
  </si>
  <si>
    <t>CyFun-Selection</t>
  </si>
  <si>
    <t>User Instructions</t>
  </si>
  <si>
    <t xml:space="preserve">Criteria used in the model </t>
  </si>
  <si>
    <r>
      <t xml:space="preserve">CAS </t>
    </r>
    <r>
      <rPr>
        <b/>
        <vertAlign val="superscript"/>
        <sz val="12"/>
        <color theme="1"/>
        <rFont val="Calibri"/>
        <family val="2"/>
        <scheme val="minor"/>
      </rPr>
      <t>(*)</t>
    </r>
  </si>
  <si>
    <t>Sectors identified in NIS2</t>
  </si>
  <si>
    <t>Release for validation</t>
  </si>
  <si>
    <t>Initial Release</t>
  </si>
  <si>
    <t>HIGH</t>
  </si>
  <si>
    <t>MEDIUM</t>
  </si>
  <si>
    <r>
      <t xml:space="preserve">This type of treat actor is known to have executed this kind of attack globally. It is reasonable to accept that this might be the case in this sector in the near future.
</t>
    </r>
    <r>
      <rPr>
        <b/>
        <sz val="11"/>
        <rFont val="Calibri"/>
        <family val="2"/>
        <scheme val="minor"/>
      </rPr>
      <t>Risk evaluation:</t>
    </r>
    <r>
      <rPr>
        <sz val="11"/>
        <rFont val="Calibri"/>
        <family val="2"/>
        <scheme val="minor"/>
      </rPr>
      <t xml:space="preserve"> Risk is tolerable under control - A follow-up in terms of risk management shall be conducted and actions shall be set up in the context of medium- and long-term continuous improvement.</t>
    </r>
  </si>
  <si>
    <t>LOW</t>
  </si>
  <si>
    <t xml:space="preserve">Threat Actor Type </t>
  </si>
  <si>
    <r>
      <t xml:space="preserve">This type of treat actor is known to have executed this kind of attack in this sector. It is reasonable to assume that this will reoccur in this sector in the near future.
</t>
    </r>
    <r>
      <rPr>
        <b/>
        <sz val="11"/>
        <color theme="1"/>
        <rFont val="Calibri"/>
        <family val="2"/>
        <scheme val="minor"/>
      </rPr>
      <t xml:space="preserve">Risk evaluation: </t>
    </r>
    <r>
      <rPr>
        <sz val="11"/>
        <color theme="1"/>
        <rFont val="Calibri"/>
        <family val="2"/>
        <scheme val="minor"/>
      </rPr>
      <t>Risk is unacceptable - Measures for reducing the risk shall absolutely be taken in the short-term. Otherwise, all or a portion of the activity should be discontinued.</t>
    </r>
  </si>
  <si>
    <r>
      <t xml:space="preserve">This type of treat actor is not known to have executed this kind of attack in this sector. There are no indications that this might be the case in the near future.
</t>
    </r>
    <r>
      <rPr>
        <b/>
        <sz val="11"/>
        <rFont val="Calibri"/>
        <family val="2"/>
        <scheme val="minor"/>
      </rPr>
      <t>Risk evaluation:</t>
    </r>
    <r>
      <rPr>
        <sz val="11"/>
        <rFont val="Calibri"/>
        <family val="2"/>
        <scheme val="minor"/>
      </rPr>
      <t xml:space="preserve"> Risk is acceptable as is - The risk can be accepted without further action.</t>
    </r>
  </si>
  <si>
    <t>MED</t>
  </si>
  <si>
    <t>PROB</t>
  </si>
  <si>
    <t>IMP</t>
  </si>
  <si>
    <t>In global or un-targeted attacks (value 1), attackers indiscriminately target as many devices, services or users as possible. They do not care about who the victim is as there will be a number of machines or services with vulnerabilities.
Targeted attacks refer to a type of threat in which threat actors actively pursue and compromise a target entity’s infrastructure. Typically these threat actors have a certain level of expertise and have sufficient resources to conduct their schemes over a long-term period. For this reason, a greater degree of protection is required 
(value 2).</t>
  </si>
  <si>
    <t>This tool is developed by the Centre for Cybersecurity Belgium to conduct an easy risk assessment resulting in a well-informed selection of the appropriate Cyber Fundamentals Assurance Level in the context of NIS2.
This tool does not impose a specific methodology regarding risk analysis used by an organisation in its day-to-day management.</t>
  </si>
  <si>
    <t>Version:</t>
  </si>
  <si>
    <t>https://ccb.belgium.be/sites/default/files/cyberfundamentals/IMPACT%20LEVELS_v2023-07-10.pdf</t>
  </si>
  <si>
    <t>Drinking water</t>
  </si>
  <si>
    <t>Waste water</t>
  </si>
  <si>
    <t>Public Administration</t>
  </si>
  <si>
    <t>Waste management</t>
  </si>
  <si>
    <t>Manufacture, production and distribution of chemicals</t>
  </si>
  <si>
    <t>Production, processing and distribution of food</t>
  </si>
  <si>
    <t>I.11.</t>
  </si>
  <si>
    <t>Digital infrastructure
B2B ICT service management</t>
  </si>
  <si>
    <t>Electricity, district Heating &amp;cooling, Oil, Gas, Hydrogen</t>
  </si>
  <si>
    <r>
      <t xml:space="preserve">Trading venues, central counterparties </t>
    </r>
    <r>
      <rPr>
        <b/>
        <sz val="11"/>
        <color rgb="FF000000"/>
        <rFont val="Calibri"/>
        <family val="2"/>
        <scheme val="minor"/>
      </rPr>
      <t>(attention: DORA lex specialis)</t>
    </r>
  </si>
  <si>
    <t>Financial market infrastructures
Banking</t>
  </si>
  <si>
    <r>
      <t xml:space="preserve">Banking
</t>
    </r>
    <r>
      <rPr>
        <i/>
        <sz val="11"/>
        <color rgb="FF0070C0"/>
        <rFont val="Calibri"/>
        <family val="2"/>
        <scheme val="minor"/>
      </rPr>
      <t>Included in I.4 for the purpose of this application</t>
    </r>
  </si>
  <si>
    <r>
      <t xml:space="preserve"> ICT-service management (B2B)</t>
    </r>
    <r>
      <rPr>
        <sz val="11"/>
        <color rgb="FF000000"/>
        <rFont val="Calibri"/>
        <family val="2"/>
        <scheme val="minor"/>
      </rPr>
      <t xml:space="preserve">
</t>
    </r>
    <r>
      <rPr>
        <i/>
        <sz val="11"/>
        <color rgb="FF0070C0"/>
        <rFont val="Calibri"/>
        <family val="2"/>
        <scheme val="minor"/>
      </rPr>
      <t>Included in I.8 for the purpose of this application</t>
    </r>
  </si>
  <si>
    <t>Suppliers and distributors of water intended for human consumption, excluding distributors for which distribution of water for human consumption is a non- essential part of their general activity of distributing other commodities and goods.</t>
  </si>
  <si>
    <t>Undertakings collecting, disposing of or treating urban waste water, domestic waste water or industrial waste water, excluding undertakings for which collecting, disposing of or treating urban waste water, domestic waste water or industrial waste water is a non-essential part of their general activity.</t>
  </si>
  <si>
    <t>Postal service providers, including providers of courier services.</t>
  </si>
  <si>
    <t>Undertakings carrying out waste management, excluding undertakings for whom waste management is not their principal economic activity.</t>
  </si>
  <si>
    <t>Manufacture of medical devices and in vitro diagnostic medical devices; computer, electronic and optical products; electrical equipment; machinery and equipment; motor vehicles, trailers and semi-trailers; other transport equipment (NACE C 26-30).</t>
  </si>
  <si>
    <t>Providers of online marketplaces, online search engines and social networking services platforms.</t>
  </si>
  <si>
    <t>Including feedback users</t>
  </si>
  <si>
    <t>Latest version published on www.cyfun.be</t>
  </si>
  <si>
    <r>
      <t xml:space="preserve">(*) </t>
    </r>
    <r>
      <rPr>
        <b/>
        <sz val="12"/>
        <color theme="1"/>
        <rFont val="Calibri"/>
        <family val="2"/>
        <scheme val="minor"/>
      </rPr>
      <t>C</t>
    </r>
    <r>
      <rPr>
        <sz val="12"/>
        <color theme="1"/>
        <rFont val="Calibri"/>
        <family val="2"/>
        <scheme val="minor"/>
      </rPr>
      <t xml:space="preserve">onformity </t>
    </r>
    <r>
      <rPr>
        <b/>
        <sz val="12"/>
        <color theme="1"/>
        <rFont val="Calibri"/>
        <family val="2"/>
        <scheme val="minor"/>
      </rPr>
      <t>A</t>
    </r>
    <r>
      <rPr>
        <sz val="12"/>
        <color theme="1"/>
        <rFont val="Calibri"/>
        <family val="2"/>
        <scheme val="minor"/>
      </rPr>
      <t xml:space="preserve">ssessment </t>
    </r>
    <r>
      <rPr>
        <b/>
        <sz val="12"/>
        <color theme="1"/>
        <rFont val="Calibri"/>
        <family val="2"/>
        <scheme val="minor"/>
      </rPr>
      <t>S</t>
    </r>
    <r>
      <rPr>
        <sz val="12"/>
        <color theme="1"/>
        <rFont val="Calibri"/>
        <family val="2"/>
        <scheme val="minor"/>
      </rPr>
      <t>cheme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</si>
</sst>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i/>
      <sz val="10"/>
      <color theme="1"/>
      <name val="Calibri"/>
      <family val="2"/>
      <scheme val="minor"/>
    </font>
    <font>
      <sz val="16"/>
      <color theme="1"/>
      <name val="Calibri"/>
      <family val="2"/>
      <scheme val="minor"/>
    </font>
    <font>
      <b/>
      <sz val="16"/>
      <color theme="1"/>
      <name val="Calibri"/>
      <family val="2"/>
      <scheme val="minor"/>
    </font>
    <font>
      <i/>
      <sz val="16"/>
      <color theme="0"/>
      <name val="Calibri"/>
      <family val="2"/>
      <scheme val="minor"/>
    </font>
    <font>
      <b/>
      <sz val="14"/>
      <color theme="8" tint="-0.249977111117893"/>
      <name val="Calibri"/>
      <family val="2"/>
      <scheme val="minor"/>
    </font>
    <font>
      <b/>
      <sz val="11"/>
      <color rgb="FF000000"/>
      <name val="Calibri"/>
      <family val="2"/>
      <scheme val="minor"/>
    </font>
    <font>
      <sz val="11"/>
      <color rgb="FF000000"/>
      <name val="Calibri"/>
      <family val="2"/>
      <scheme val="minor"/>
    </font>
    <font>
      <b/>
      <sz val="14"/>
      <color theme="0"/>
      <name val="Calibri"/>
      <family val="2"/>
      <scheme val="minor"/>
    </font>
    <font>
      <u/>
      <sz val="11"/>
      <color theme="10"/>
      <name val="Calibri"/>
      <family val="2"/>
      <scheme val="minor"/>
    </font>
    <font>
      <b/>
      <sz val="12"/>
      <color theme="1"/>
      <name val="Calibri"/>
      <family val="2"/>
      <scheme val="minor"/>
    </font>
    <font>
      <b/>
      <sz val="18"/>
      <color theme="1"/>
      <name val="Calibri"/>
      <family val="2"/>
      <scheme val="minor"/>
    </font>
    <font>
      <b/>
      <vertAlign val="superscript"/>
      <sz val="12"/>
      <color theme="1"/>
      <name val="Calibri"/>
      <family val="2"/>
      <scheme val="minor"/>
    </font>
    <font>
      <u/>
      <sz val="12"/>
      <color theme="10"/>
      <name val="Calibri"/>
      <family val="2"/>
      <scheme val="minor"/>
    </font>
    <font>
      <b/>
      <sz val="18"/>
      <color theme="8" tint="-0.249977111117893"/>
      <name val="Calibri"/>
      <family val="2"/>
      <scheme val="minor"/>
    </font>
    <font>
      <sz val="11"/>
      <name val="Calibri"/>
      <family val="2"/>
      <scheme val="minor"/>
    </font>
    <font>
      <b/>
      <sz val="11"/>
      <name val="Calibri"/>
      <family val="2"/>
      <scheme val="minor"/>
    </font>
    <font>
      <b/>
      <sz val="16"/>
      <color theme="0"/>
      <name val="Calibri"/>
      <family val="2"/>
      <scheme val="minor"/>
    </font>
    <font>
      <i/>
      <sz val="11"/>
      <color theme="4" tint="-0.249977111117893"/>
      <name val="Calibri"/>
      <family val="2"/>
      <scheme val="minor"/>
    </font>
    <font>
      <i/>
      <sz val="11"/>
      <color rgb="FF0070C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D0CECE"/>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s>
  <borders count="6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right/>
      <top/>
      <bottom style="medium">
        <color indexed="64"/>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thick">
        <color auto="1"/>
      </top>
      <bottom/>
      <diagonal/>
    </border>
    <border>
      <left style="thick">
        <color auto="1"/>
      </left>
      <right style="hair">
        <color auto="1"/>
      </right>
      <top/>
      <bottom/>
      <diagonal/>
    </border>
    <border>
      <left style="thick">
        <color auto="1"/>
      </left>
      <right style="hair">
        <color auto="1"/>
      </right>
      <top/>
      <bottom style="thick">
        <color auto="1"/>
      </bottom>
      <diagonal/>
    </border>
    <border>
      <left style="dotted">
        <color indexed="64"/>
      </left>
      <right style="thick">
        <color indexed="64"/>
      </right>
      <top style="thick">
        <color indexed="64"/>
      </top>
      <bottom style="dotted">
        <color indexed="64"/>
      </bottom>
      <diagonal/>
    </border>
    <border>
      <left style="dotted">
        <color indexed="64"/>
      </left>
      <right style="thick">
        <color indexed="64"/>
      </right>
      <top style="dotted">
        <color indexed="64"/>
      </top>
      <bottom style="dotted">
        <color indexed="64"/>
      </bottom>
      <diagonal/>
    </border>
    <border>
      <left style="thick">
        <color indexed="64"/>
      </left>
      <right style="dotted">
        <color indexed="64"/>
      </right>
      <top style="dotted">
        <color indexed="64"/>
      </top>
      <bottom style="thick">
        <color indexed="64"/>
      </bottom>
      <diagonal/>
    </border>
    <border>
      <left style="dotted">
        <color indexed="64"/>
      </left>
      <right style="dotted">
        <color indexed="64"/>
      </right>
      <top style="dotted">
        <color indexed="64"/>
      </top>
      <bottom style="thick">
        <color indexed="64"/>
      </bottom>
      <diagonal/>
    </border>
    <border>
      <left style="dotted">
        <color indexed="64"/>
      </left>
      <right style="thick">
        <color indexed="64"/>
      </right>
      <top style="dotted">
        <color indexed="64"/>
      </top>
      <bottom style="thick">
        <color indexed="64"/>
      </bottom>
      <diagonal/>
    </border>
    <border>
      <left/>
      <right style="dotted">
        <color indexed="64"/>
      </right>
      <top style="dotted">
        <color indexed="64"/>
      </top>
      <bottom/>
      <diagonal/>
    </border>
    <border>
      <left/>
      <right style="dotted">
        <color indexed="64"/>
      </right>
      <top/>
      <bottom style="dotted">
        <color indexed="64"/>
      </bottom>
      <diagonal/>
    </border>
    <border>
      <left/>
      <right/>
      <top/>
      <bottom style="dotted">
        <color indexed="64"/>
      </bottom>
      <diagonal/>
    </border>
    <border>
      <left/>
      <right style="dotted">
        <color indexed="64"/>
      </right>
      <top style="dotted">
        <color indexed="64"/>
      </top>
      <bottom style="dotted">
        <color indexed="64"/>
      </bottom>
      <diagonal/>
    </border>
    <border>
      <left style="thick">
        <color indexed="64"/>
      </left>
      <right/>
      <top style="thick">
        <color indexed="64"/>
      </top>
      <bottom style="dotted">
        <color indexed="64"/>
      </bottom>
      <diagonal/>
    </border>
    <border>
      <left/>
      <right style="dotted">
        <color indexed="64"/>
      </right>
      <top style="thick">
        <color indexed="64"/>
      </top>
      <bottom style="dotted">
        <color indexed="64"/>
      </bottom>
      <diagonal/>
    </border>
    <border>
      <left/>
      <right/>
      <top style="dotted">
        <color indexed="64"/>
      </top>
      <bottom style="dotted">
        <color indexed="64"/>
      </bottom>
      <diagonal/>
    </border>
    <border>
      <left style="thick">
        <color indexed="64"/>
      </left>
      <right/>
      <top style="dotted">
        <color indexed="64"/>
      </top>
      <bottom/>
      <diagonal/>
    </border>
    <border>
      <left style="thick">
        <color indexed="64"/>
      </left>
      <right/>
      <top/>
      <bottom style="dotted">
        <color indexed="64"/>
      </bottom>
      <diagonal/>
    </border>
    <border>
      <left/>
      <right style="dotted">
        <color indexed="64"/>
      </right>
      <top/>
      <bottom/>
      <diagonal/>
    </border>
    <border>
      <left/>
      <right style="dotted">
        <color indexed="64"/>
      </right>
      <top style="dotted">
        <color indexed="64"/>
      </top>
      <bottom style="thick">
        <color indexed="64"/>
      </bottom>
      <diagonal/>
    </border>
    <border>
      <left/>
      <right/>
      <top style="dotted">
        <color indexed="64"/>
      </top>
      <bottom style="thick">
        <color indexed="64"/>
      </bottom>
      <diagonal/>
    </border>
    <border>
      <left style="thick">
        <color indexed="64"/>
      </left>
      <right/>
      <top style="dotted">
        <color indexed="64"/>
      </top>
      <bottom style="dotted">
        <color indexed="64"/>
      </bottom>
      <diagonal/>
    </border>
    <border>
      <left style="thick">
        <color indexed="64"/>
      </left>
      <right/>
      <top style="dotted">
        <color indexed="64"/>
      </top>
      <bottom style="thick">
        <color indexed="64"/>
      </bottom>
      <diagonal/>
    </border>
    <border>
      <left/>
      <right style="dotted">
        <color indexed="64"/>
      </right>
      <top/>
      <bottom style="thick">
        <color indexed="64"/>
      </bottom>
      <diagonal/>
    </border>
    <border>
      <left style="dotted">
        <color indexed="64"/>
      </left>
      <right/>
      <top/>
      <bottom/>
      <diagonal/>
    </border>
    <border>
      <left/>
      <right/>
      <top style="thick">
        <color indexed="64"/>
      </top>
      <bottom/>
      <diagonal/>
    </border>
    <border>
      <left style="dotted">
        <color indexed="64"/>
      </left>
      <right/>
      <top/>
      <bottom style="thick">
        <color indexed="64"/>
      </bottom>
      <diagonal/>
    </border>
    <border>
      <left style="dotted">
        <color indexed="64"/>
      </left>
      <right/>
      <top style="dotted">
        <color indexed="64"/>
      </top>
      <bottom style="dotted">
        <color indexed="64"/>
      </bottom>
      <diagonal/>
    </border>
    <border>
      <left/>
      <right style="thick">
        <color indexed="64"/>
      </right>
      <top style="dotted">
        <color indexed="64"/>
      </top>
      <bottom style="dotted">
        <color indexed="64"/>
      </bottom>
      <diagonal/>
    </border>
    <border>
      <left style="medium">
        <color indexed="64"/>
      </left>
      <right/>
      <top style="mediumDashed">
        <color indexed="64"/>
      </top>
      <bottom style="mediumDashed">
        <color indexed="64"/>
      </bottom>
      <diagonal/>
    </border>
    <border>
      <left/>
      <right style="medium">
        <color indexed="64"/>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thick">
        <color indexed="64"/>
      </top>
      <bottom style="dotted">
        <color indexed="64"/>
      </bottom>
      <diagonal/>
    </border>
    <border>
      <left/>
      <right style="thick">
        <color indexed="64"/>
      </right>
      <top style="thick">
        <color indexed="64"/>
      </top>
      <bottom style="dotted">
        <color indexed="64"/>
      </bottom>
      <diagonal/>
    </border>
    <border>
      <left style="dotted">
        <color indexed="64"/>
      </left>
      <right/>
      <top style="dotted">
        <color indexed="64"/>
      </top>
      <bottom/>
      <diagonal/>
    </border>
    <border>
      <left/>
      <right/>
      <top style="dotted">
        <color indexed="64"/>
      </top>
      <bottom/>
      <diagonal/>
    </border>
    <border>
      <left/>
      <right style="thick">
        <color indexed="64"/>
      </right>
      <top style="dotted">
        <color indexed="64"/>
      </top>
      <bottom/>
      <diagonal/>
    </border>
  </borders>
  <cellStyleXfs count="2">
    <xf numFmtId="0" fontId="0" fillId="0" borderId="0"/>
    <xf numFmtId="0" fontId="13" fillId="0" borderId="0" applyNumberFormat="0" applyFill="0" applyBorder="0" applyAlignment="0" applyProtection="0"/>
  </cellStyleXfs>
  <cellXfs count="17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5" fillId="0" borderId="0" xfId="0" applyFont="1"/>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1" fillId="0" borderId="7" xfId="0" applyFont="1" applyBorder="1" applyAlignment="1">
      <alignment horizontal="center" vertical="center" wrapText="1"/>
    </xf>
    <xf numFmtId="0" fontId="8" fillId="7" borderId="1"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8" borderId="10" xfId="0" applyFill="1" applyBorder="1" applyAlignment="1">
      <alignment horizontal="center" vertical="center"/>
    </xf>
    <xf numFmtId="0" fontId="5" fillId="5"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5" borderId="6"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10" fillId="6" borderId="12" xfId="0" applyFont="1" applyFill="1" applyBorder="1" applyAlignment="1">
      <alignment horizontal="center" vertical="center" wrapText="1"/>
    </xf>
    <xf numFmtId="0" fontId="11" fillId="9" borderId="34" xfId="0" applyFont="1" applyFill="1" applyBorder="1" applyAlignment="1">
      <alignment vertical="center" wrapText="1"/>
    </xf>
    <xf numFmtId="0" fontId="11" fillId="9" borderId="35" xfId="0" applyFont="1" applyFill="1" applyBorder="1" applyAlignment="1">
      <alignment vertical="center" wrapText="1"/>
    </xf>
    <xf numFmtId="0" fontId="10" fillId="9" borderId="35" xfId="0" applyFont="1" applyFill="1" applyBorder="1" applyAlignment="1">
      <alignment vertical="center" wrapText="1"/>
    </xf>
    <xf numFmtId="0" fontId="0" fillId="9" borderId="35" xfId="0" applyFill="1" applyBorder="1" applyAlignment="1">
      <alignment vertical="center" wrapText="1"/>
    </xf>
    <xf numFmtId="0" fontId="11" fillId="9" borderId="35" xfId="0" applyFont="1" applyFill="1" applyBorder="1" applyAlignment="1">
      <alignment horizontal="justify" vertical="center" wrapText="1"/>
    </xf>
    <xf numFmtId="0" fontId="11" fillId="9" borderId="38" xfId="0" applyFont="1" applyFill="1" applyBorder="1" applyAlignment="1">
      <alignment vertical="center" wrapText="1"/>
    </xf>
    <xf numFmtId="0" fontId="1" fillId="9" borderId="43" xfId="0" applyFont="1" applyFill="1" applyBorder="1" applyAlignment="1">
      <alignment horizontal="center" vertical="center" wrapText="1"/>
    </xf>
    <xf numFmtId="0" fontId="1" fillId="9" borderId="44" xfId="0" applyFont="1" applyFill="1" applyBorder="1" applyAlignment="1">
      <alignment vertical="center" wrapText="1"/>
    </xf>
    <xf numFmtId="0" fontId="10" fillId="9" borderId="42" xfId="0" applyFont="1" applyFill="1" applyBorder="1" applyAlignment="1">
      <alignment vertical="center" wrapText="1"/>
    </xf>
    <xf numFmtId="0" fontId="1" fillId="9" borderId="51" xfId="0" applyFont="1" applyFill="1" applyBorder="1" applyAlignment="1">
      <alignment horizontal="center" vertical="center"/>
    </xf>
    <xf numFmtId="0" fontId="1" fillId="9" borderId="52" xfId="0" applyFont="1" applyFill="1" applyBorder="1" applyAlignment="1">
      <alignment horizontal="center" vertical="center"/>
    </xf>
    <xf numFmtId="0" fontId="0" fillId="9" borderId="34" xfId="0" applyFill="1" applyBorder="1" applyAlignment="1">
      <alignment vertical="center" wrapText="1"/>
    </xf>
    <xf numFmtId="0" fontId="1" fillId="9" borderId="51" xfId="0" applyFont="1" applyFill="1" applyBorder="1" applyAlignment="1">
      <alignment horizontal="center" vertical="center" wrapText="1"/>
    </xf>
    <xf numFmtId="0" fontId="10" fillId="9" borderId="49" xfId="0" applyFont="1" applyFill="1" applyBorder="1" applyAlignment="1">
      <alignment vertical="center" wrapText="1"/>
    </xf>
    <xf numFmtId="0" fontId="10" fillId="9" borderId="44" xfId="0" applyFont="1" applyFill="1" applyBorder="1" applyAlignment="1">
      <alignment vertical="center" wrapText="1"/>
    </xf>
    <xf numFmtId="0" fontId="15" fillId="0" borderId="0" xfId="0" applyFont="1" applyAlignment="1">
      <alignment horizontal="left"/>
    </xf>
    <xf numFmtId="0" fontId="14" fillId="0" borderId="47" xfId="0" applyFont="1" applyBorder="1"/>
    <xf numFmtId="0" fontId="14" fillId="0" borderId="52" xfId="0" applyFont="1" applyBorder="1"/>
    <xf numFmtId="0" fontId="0" fillId="11" borderId="0" xfId="0" applyFill="1"/>
    <xf numFmtId="0" fontId="15" fillId="11" borderId="0" xfId="0" applyFont="1" applyFill="1" applyAlignment="1">
      <alignment horizontal="left"/>
    </xf>
    <xf numFmtId="0" fontId="4" fillId="11" borderId="0" xfId="0" applyFont="1" applyFill="1" applyAlignment="1">
      <alignment vertical="center" wrapText="1"/>
    </xf>
    <xf numFmtId="0" fontId="0" fillId="11" borderId="0" xfId="0" applyFill="1" applyAlignment="1">
      <alignment vertical="center" wrapText="1"/>
    </xf>
    <xf numFmtId="0" fontId="4" fillId="11" borderId="0" xfId="0" applyFont="1" applyFill="1"/>
    <xf numFmtId="0" fontId="0" fillId="11" borderId="0" xfId="0" applyFill="1" applyAlignment="1">
      <alignment horizontal="center" vertical="center"/>
    </xf>
    <xf numFmtId="0" fontId="0" fillId="11" borderId="0" xfId="0" applyFill="1" applyAlignment="1">
      <alignment horizontal="center"/>
    </xf>
    <xf numFmtId="0" fontId="0" fillId="11" borderId="0" xfId="0" applyFill="1" applyAlignment="1">
      <alignment horizontal="left" vertical="center" wrapText="1"/>
    </xf>
    <xf numFmtId="0" fontId="0" fillId="11" borderId="0" xfId="0" applyFill="1" applyAlignment="1">
      <alignment vertical="center"/>
    </xf>
    <xf numFmtId="0" fontId="0" fillId="11" borderId="23" xfId="0" applyFill="1" applyBorder="1" applyAlignment="1">
      <alignment horizontal="center" vertical="center"/>
    </xf>
    <xf numFmtId="0" fontId="0" fillId="11" borderId="24" xfId="0" applyFill="1" applyBorder="1" applyAlignment="1">
      <alignment horizontal="center" vertical="center"/>
    </xf>
    <xf numFmtId="0" fontId="0" fillId="11" borderId="26" xfId="0" applyFill="1" applyBorder="1" applyAlignment="1">
      <alignment horizontal="center" vertical="center"/>
    </xf>
    <xf numFmtId="0" fontId="0" fillId="11" borderId="27" xfId="0" applyFill="1" applyBorder="1" applyAlignment="1">
      <alignment horizontal="center" vertical="center"/>
    </xf>
    <xf numFmtId="0" fontId="0" fillId="11" borderId="29" xfId="0" applyFill="1" applyBorder="1" applyAlignment="1">
      <alignment horizontal="center" vertical="center"/>
    </xf>
    <xf numFmtId="0" fontId="0" fillId="11" borderId="30" xfId="0" applyFill="1" applyBorder="1" applyAlignment="1">
      <alignment horizontal="center" vertical="center"/>
    </xf>
    <xf numFmtId="0" fontId="9" fillId="11" borderId="22" xfId="0" applyFont="1" applyFill="1" applyBorder="1" applyAlignment="1">
      <alignment horizontal="center" vertical="center"/>
    </xf>
    <xf numFmtId="0" fontId="9" fillId="11" borderId="24" xfId="0" applyFont="1" applyFill="1" applyBorder="1" applyAlignment="1">
      <alignment horizontal="center" vertical="center" wrapText="1"/>
    </xf>
    <xf numFmtId="0" fontId="0" fillId="11" borderId="25" xfId="0" applyFill="1" applyBorder="1" applyAlignment="1">
      <alignment horizontal="center" vertical="center"/>
    </xf>
    <xf numFmtId="0" fontId="0" fillId="11" borderId="28" xfId="0" applyFill="1" applyBorder="1" applyAlignment="1">
      <alignment horizontal="center" vertical="center"/>
    </xf>
    <xf numFmtId="0" fontId="2" fillId="11" borderId="0" xfId="0" applyFont="1" applyFill="1"/>
    <xf numFmtId="0" fontId="2" fillId="11" borderId="0" xfId="0" applyFont="1" applyFill="1" applyAlignment="1">
      <alignment vertical="center"/>
    </xf>
    <xf numFmtId="0" fontId="9" fillId="11" borderId="0" xfId="0" applyFont="1" applyFill="1" applyAlignment="1">
      <alignment horizontal="center" vertical="center"/>
    </xf>
    <xf numFmtId="0" fontId="19" fillId="11" borderId="0" xfId="0" applyFont="1" applyFill="1" applyAlignment="1">
      <alignment vertical="center"/>
    </xf>
    <xf numFmtId="0" fontId="20" fillId="11" borderId="0" xfId="0" applyFont="1" applyFill="1" applyAlignment="1">
      <alignment horizontal="right" vertical="center"/>
    </xf>
    <xf numFmtId="0" fontId="20" fillId="11" borderId="0" xfId="0" applyFont="1" applyFill="1" applyAlignment="1">
      <alignment vertical="center"/>
    </xf>
    <xf numFmtId="0" fontId="1" fillId="11" borderId="0" xfId="0" applyFont="1" applyFill="1" applyAlignment="1">
      <alignment vertical="center"/>
    </xf>
    <xf numFmtId="0" fontId="1" fillId="0" borderId="0" xfId="0" applyFont="1" applyAlignment="1">
      <alignment vertical="center"/>
    </xf>
    <xf numFmtId="0" fontId="13" fillId="11" borderId="0" xfId="1" applyFill="1" applyBorder="1" applyAlignment="1">
      <alignment vertical="center"/>
    </xf>
    <xf numFmtId="0" fontId="0" fillId="0" borderId="0" xfId="0" applyAlignment="1">
      <alignment vertical="center" wrapText="1"/>
    </xf>
    <xf numFmtId="0" fontId="19" fillId="11" borderId="0" xfId="0" applyFont="1" applyFill="1"/>
    <xf numFmtId="0" fontId="2" fillId="0" borderId="0" xfId="0" applyFont="1" applyAlignment="1">
      <alignment horizontal="center" vertical="center"/>
    </xf>
    <xf numFmtId="0" fontId="18" fillId="11" borderId="0" xfId="0" applyFont="1" applyFill="1" applyAlignment="1">
      <alignment vertical="center" wrapText="1"/>
    </xf>
    <xf numFmtId="0" fontId="18" fillId="11" borderId="0" xfId="0" applyFont="1" applyFill="1" applyAlignment="1">
      <alignment vertical="center"/>
    </xf>
    <xf numFmtId="0" fontId="2" fillId="11" borderId="0" xfId="0" applyFont="1" applyFill="1" applyAlignment="1">
      <alignment horizontal="center" vertical="center"/>
    </xf>
    <xf numFmtId="0" fontId="2" fillId="11" borderId="0" xfId="0" applyFont="1" applyFill="1" applyAlignment="1">
      <alignment vertical="center" wrapText="1"/>
    </xf>
    <xf numFmtId="0" fontId="21" fillId="4" borderId="1" xfId="0" applyFont="1" applyFill="1" applyBorder="1" applyAlignment="1">
      <alignment horizontal="center" vertical="center"/>
    </xf>
    <xf numFmtId="0" fontId="0" fillId="11" borderId="0" xfId="0" applyFill="1" applyAlignment="1">
      <alignment vertical="center" wrapText="1"/>
    </xf>
    <xf numFmtId="164" fontId="4" fillId="0" borderId="0" xfId="0" applyNumberFormat="1" applyFont="1" applyBorder="1" applyAlignment="1">
      <alignment horizontal="center" vertical="center"/>
    </xf>
    <xf numFmtId="0" fontId="4" fillId="0" borderId="0" xfId="0" applyFont="1" applyBorder="1" applyAlignment="1">
      <alignment horizontal="center"/>
    </xf>
    <xf numFmtId="0" fontId="7" fillId="5" borderId="7" xfId="0" applyFont="1" applyFill="1" applyBorder="1" applyAlignment="1" applyProtection="1">
      <alignment horizontal="center" vertical="center" wrapText="1"/>
      <protection locked="0"/>
    </xf>
    <xf numFmtId="0" fontId="22" fillId="11" borderId="0" xfId="0" applyFont="1" applyFill="1" applyAlignment="1">
      <alignment horizontal="right" vertical="center" wrapText="1"/>
    </xf>
    <xf numFmtId="0" fontId="0" fillId="0" borderId="5" xfId="0" applyBorder="1" applyAlignment="1" applyProtection="1">
      <alignment horizontal="center" vertical="center"/>
    </xf>
    <xf numFmtId="0" fontId="0" fillId="0" borderId="1" xfId="0" applyBorder="1" applyAlignment="1" applyProtection="1">
      <alignment horizontal="center" vertical="center" wrapText="1"/>
    </xf>
    <xf numFmtId="0" fontId="5" fillId="0" borderId="10" xfId="0" applyFont="1" applyBorder="1" applyAlignment="1" applyProtection="1">
      <alignment horizontal="center" vertical="center" wrapText="1"/>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164" fontId="22" fillId="11" borderId="0" xfId="0" applyNumberFormat="1" applyFont="1" applyFill="1" applyAlignment="1">
      <alignment horizontal="left" vertical="center" wrapText="1"/>
    </xf>
    <xf numFmtId="0" fontId="4" fillId="0" borderId="64" xfId="0" applyFont="1" applyBorder="1" applyAlignment="1">
      <alignment horizontal="left"/>
    </xf>
    <xf numFmtId="0" fontId="4" fillId="0" borderId="65" xfId="0" applyFont="1" applyBorder="1" applyAlignment="1">
      <alignment horizontal="left"/>
    </xf>
    <xf numFmtId="0" fontId="4" fillId="0" borderId="66" xfId="0" applyFont="1" applyBorder="1" applyAlignment="1">
      <alignment horizontal="left"/>
    </xf>
    <xf numFmtId="0" fontId="0" fillId="0" borderId="0" xfId="0" applyFill="1" applyAlignment="1">
      <alignment vertical="center"/>
    </xf>
    <xf numFmtId="0" fontId="0" fillId="0" borderId="0" xfId="0" applyFill="1" applyAlignment="1">
      <alignment vertical="center" wrapText="1"/>
    </xf>
    <xf numFmtId="0" fontId="0" fillId="0" borderId="0" xfId="0" applyFill="1"/>
    <xf numFmtId="0" fontId="22" fillId="0" borderId="0" xfId="0" applyFont="1" applyFill="1" applyAlignment="1">
      <alignment horizontal="right" vertical="center" wrapText="1"/>
    </xf>
    <xf numFmtId="164" fontId="22" fillId="0" borderId="0" xfId="0" applyNumberFormat="1" applyFont="1" applyFill="1" applyAlignment="1">
      <alignment horizontal="left" vertical="center" wrapText="1"/>
    </xf>
    <xf numFmtId="0" fontId="1" fillId="0" borderId="0" xfId="0" applyFont="1" applyFill="1" applyAlignment="1">
      <alignment vertical="center" wrapText="1"/>
    </xf>
    <xf numFmtId="0" fontId="5" fillId="0" borderId="0" xfId="0" applyFont="1" applyFill="1" applyAlignment="1">
      <alignment vertical="center"/>
    </xf>
    <xf numFmtId="0" fontId="5" fillId="0" borderId="0" xfId="0" applyFont="1" applyFill="1"/>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21" xfId="0" applyFill="1" applyBorder="1" applyAlignment="1">
      <alignment vertical="center" wrapText="1"/>
    </xf>
    <xf numFmtId="0" fontId="5" fillId="5" borderId="0" xfId="0" applyFont="1" applyFill="1" applyBorder="1" applyAlignment="1">
      <alignment horizontal="center" vertical="center" wrapText="1"/>
    </xf>
    <xf numFmtId="0" fontId="4" fillId="0" borderId="4"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164" fontId="4" fillId="0" borderId="36" xfId="0" applyNumberFormat="1" applyFont="1" applyBorder="1" applyAlignment="1">
      <alignment horizontal="center" vertical="center"/>
    </xf>
    <xf numFmtId="164" fontId="4" fillId="0" borderId="37" xfId="0" applyNumberFormat="1" applyFont="1" applyBorder="1" applyAlignment="1">
      <alignment horizontal="center" vertical="center"/>
    </xf>
    <xf numFmtId="164" fontId="4" fillId="0" borderId="51" xfId="0" applyNumberFormat="1" applyFont="1" applyBorder="1" applyAlignment="1">
      <alignment horizontal="center" vertical="center"/>
    </xf>
    <xf numFmtId="164" fontId="4" fillId="0" borderId="42" xfId="0" applyNumberFormat="1" applyFont="1" applyBorder="1" applyAlignment="1">
      <alignment horizontal="center" vertical="center"/>
    </xf>
    <xf numFmtId="164" fontId="4" fillId="0" borderId="54"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16" xfId="0" applyNumberFormat="1" applyFont="1" applyBorder="1" applyAlignment="1">
      <alignment horizontal="center" vertical="center"/>
    </xf>
    <xf numFmtId="164" fontId="4" fillId="0" borderId="56" xfId="0" applyNumberFormat="1" applyFont="1" applyBorder="1" applyAlignment="1">
      <alignment horizontal="center" vertical="center"/>
    </xf>
    <xf numFmtId="164" fontId="4" fillId="0" borderId="13" xfId="0" applyNumberFormat="1" applyFont="1" applyBorder="1" applyAlignment="1">
      <alignment horizontal="center" vertical="center"/>
    </xf>
    <xf numFmtId="164" fontId="4" fillId="0" borderId="14" xfId="0" applyNumberFormat="1" applyFont="1" applyBorder="1" applyAlignment="1">
      <alignment horizontal="center" vertical="center"/>
    </xf>
    <xf numFmtId="0" fontId="14" fillId="0" borderId="41" xfId="0" applyFont="1" applyBorder="1" applyAlignment="1">
      <alignment horizontal="center"/>
    </xf>
    <xf numFmtId="0" fontId="14" fillId="0" borderId="40" xfId="0" applyFont="1" applyBorder="1" applyAlignment="1">
      <alignment horizontal="center"/>
    </xf>
    <xf numFmtId="0" fontId="14" fillId="0" borderId="50" xfId="0" applyFont="1" applyBorder="1" applyAlignment="1">
      <alignment horizontal="center"/>
    </xf>
    <xf numFmtId="0" fontId="14" fillId="0" borderId="49" xfId="0" applyFont="1" applyBorder="1" applyAlignment="1">
      <alignment horizontal="center"/>
    </xf>
    <xf numFmtId="0" fontId="13" fillId="11" borderId="0" xfId="1" applyFill="1" applyAlignment="1">
      <alignment horizontal="left" vertical="center" wrapText="1"/>
    </xf>
    <xf numFmtId="0" fontId="13" fillId="11" borderId="16" xfId="1" applyFill="1" applyBorder="1" applyAlignment="1">
      <alignment horizontal="left" vertical="center" wrapText="1"/>
    </xf>
    <xf numFmtId="0" fontId="3" fillId="2" borderId="43" xfId="0" applyFont="1" applyFill="1" applyBorder="1" applyAlignment="1">
      <alignment horizontal="center" vertical="center"/>
    </xf>
    <xf numFmtId="0" fontId="3" fillId="2" borderId="62" xfId="0" applyFont="1" applyFill="1" applyBorder="1" applyAlignment="1">
      <alignment horizontal="center" vertical="center"/>
    </xf>
    <xf numFmtId="0" fontId="3" fillId="2" borderId="63" xfId="0" applyFont="1" applyFill="1" applyBorder="1" applyAlignment="1">
      <alignment horizontal="center" vertical="center"/>
    </xf>
    <xf numFmtId="0" fontId="18" fillId="11" borderId="0" xfId="0" applyFont="1" applyFill="1" applyAlignment="1">
      <alignment horizontal="center" vertical="center" wrapText="1"/>
    </xf>
    <xf numFmtId="0" fontId="18" fillId="11" borderId="0" xfId="0" applyFont="1" applyFill="1" applyAlignment="1">
      <alignment horizontal="center" vertical="center"/>
    </xf>
    <xf numFmtId="0" fontId="4" fillId="11" borderId="0" xfId="0" applyFont="1" applyFill="1" applyAlignment="1">
      <alignment horizontal="left" vertical="center" wrapText="1"/>
    </xf>
    <xf numFmtId="0" fontId="17" fillId="11" borderId="0" xfId="1" applyFont="1" applyFill="1" applyAlignment="1">
      <alignment horizontal="left" vertical="center" wrapText="1"/>
    </xf>
    <xf numFmtId="0" fontId="17" fillId="11" borderId="16" xfId="1" applyFont="1" applyFill="1" applyBorder="1" applyAlignment="1">
      <alignment horizontal="left" vertical="center" wrapText="1"/>
    </xf>
    <xf numFmtId="0" fontId="3" fillId="2" borderId="57" xfId="0" applyFont="1" applyFill="1" applyBorder="1" applyAlignment="1">
      <alignment horizontal="center" vertical="center"/>
    </xf>
    <xf numFmtId="0" fontId="3" fillId="2" borderId="45" xfId="0" applyFont="1" applyFill="1" applyBorder="1" applyAlignment="1">
      <alignment horizontal="center" vertical="center"/>
    </xf>
    <xf numFmtId="0" fontId="3" fillId="2" borderId="58" xfId="0" applyFont="1" applyFill="1" applyBorder="1" applyAlignment="1">
      <alignment horizontal="center" vertical="center"/>
    </xf>
    <xf numFmtId="0" fontId="3" fillId="2" borderId="51"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55" xfId="0" applyFont="1" applyFill="1" applyBorder="1" applyAlignment="1">
      <alignment horizontal="center" vertical="center"/>
    </xf>
    <xf numFmtId="0" fontId="3" fillId="2" borderId="20" xfId="0" applyFont="1" applyFill="1" applyBorder="1" applyAlignment="1">
      <alignment horizontal="center" vertical="center"/>
    </xf>
    <xf numFmtId="0" fontId="4" fillId="0" borderId="57" xfId="0" applyFont="1" applyBorder="1" applyAlignment="1">
      <alignment horizontal="left" vertical="center"/>
    </xf>
    <xf numFmtId="0" fontId="4" fillId="0" borderId="45" xfId="0" applyFont="1" applyBorder="1" applyAlignment="1">
      <alignment horizontal="left" vertical="center"/>
    </xf>
    <xf numFmtId="0" fontId="4" fillId="0" borderId="58" xfId="0" applyFont="1" applyBorder="1" applyAlignment="1">
      <alignment horizontal="left" vertical="center"/>
    </xf>
    <xf numFmtId="0" fontId="4" fillId="0" borderId="57" xfId="0" applyFont="1" applyBorder="1" applyAlignment="1">
      <alignment horizontal="left"/>
    </xf>
    <xf numFmtId="0" fontId="4" fillId="0" borderId="45" xfId="0" applyFont="1" applyBorder="1" applyAlignment="1">
      <alignment horizontal="left"/>
    </xf>
    <xf numFmtId="0" fontId="4" fillId="0" borderId="58" xfId="0" applyFont="1" applyBorder="1" applyAlignment="1">
      <alignment horizontal="left"/>
    </xf>
    <xf numFmtId="0" fontId="4" fillId="0" borderId="37" xfId="0" applyFont="1" applyBorder="1" applyAlignment="1">
      <alignment horizontal="center"/>
    </xf>
    <xf numFmtId="0" fontId="4" fillId="0" borderId="38" xfId="0" applyFont="1" applyBorder="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3" fillId="2" borderId="59" xfId="0" applyFont="1" applyFill="1" applyBorder="1" applyAlignment="1">
      <alignment horizontal="center" vertical="center" wrapText="1"/>
    </xf>
    <xf numFmtId="0" fontId="3" fillId="2" borderId="60" xfId="0" applyFont="1" applyFill="1" applyBorder="1" applyAlignment="1">
      <alignment horizontal="center" vertical="center" wrapText="1"/>
    </xf>
    <xf numFmtId="0" fontId="3" fillId="2" borderId="61" xfId="0" applyFont="1" applyFill="1" applyBorder="1" applyAlignment="1">
      <alignment horizontal="center" vertical="center" wrapText="1"/>
    </xf>
    <xf numFmtId="0" fontId="0" fillId="11" borderId="0" xfId="0" applyFill="1" applyAlignment="1">
      <alignment horizontal="left" vertical="center" wrapText="1"/>
    </xf>
    <xf numFmtId="0" fontId="9" fillId="11" borderId="22" xfId="0" applyFont="1" applyFill="1" applyBorder="1" applyAlignment="1">
      <alignment horizontal="center" vertical="center"/>
    </xf>
    <xf numFmtId="0" fontId="9" fillId="11" borderId="25"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31" xfId="0" applyFont="1" applyFill="1" applyBorder="1" applyAlignment="1">
      <alignment horizontal="center" vertical="center"/>
    </xf>
    <xf numFmtId="0" fontId="9" fillId="11" borderId="32" xfId="0" applyFont="1" applyFill="1" applyBorder="1" applyAlignment="1">
      <alignment horizontal="center" vertical="center"/>
    </xf>
    <xf numFmtId="0" fontId="9" fillId="11" borderId="33" xfId="0" applyFont="1" applyFill="1" applyBorder="1" applyAlignment="1">
      <alignment horizontal="center" vertical="center"/>
    </xf>
    <xf numFmtId="0" fontId="19" fillId="11" borderId="0" xfId="0" applyFont="1" applyFill="1" applyAlignment="1">
      <alignment horizontal="left" vertical="center" wrapText="1"/>
    </xf>
    <xf numFmtId="0" fontId="10" fillId="6" borderId="11"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9" borderId="39" xfId="0" applyFont="1" applyFill="1" applyBorder="1" applyAlignment="1">
      <alignment horizontal="left" vertical="center" wrapText="1"/>
    </xf>
    <xf numFmtId="0" fontId="10" fillId="9" borderId="53" xfId="0" applyFont="1" applyFill="1" applyBorder="1" applyAlignment="1">
      <alignment horizontal="left" vertical="center" wrapText="1"/>
    </xf>
    <xf numFmtId="0" fontId="1" fillId="9" borderId="46"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0" fillId="11" borderId="0" xfId="0" applyFill="1" applyAlignment="1">
      <alignment vertical="center" wrapText="1"/>
    </xf>
    <xf numFmtId="0" fontId="0" fillId="11" borderId="15" xfId="0" applyFill="1" applyBorder="1" applyAlignment="1">
      <alignment vertical="center" wrapText="1"/>
    </xf>
    <xf numFmtId="0" fontId="1" fillId="9" borderId="42" xfId="0" applyFont="1" applyFill="1" applyBorder="1" applyAlignment="1">
      <alignment horizontal="left" vertical="center" wrapText="1"/>
    </xf>
    <xf numFmtId="0" fontId="1" fillId="9" borderId="51" xfId="0" applyFont="1" applyFill="1" applyBorder="1" applyAlignment="1">
      <alignment horizontal="center" vertical="center"/>
    </xf>
    <xf numFmtId="0" fontId="1" fillId="9" borderId="39" xfId="0" applyFont="1" applyFill="1" applyBorder="1" applyAlignment="1">
      <alignment horizontal="left" vertical="center" wrapText="1"/>
    </xf>
    <xf numFmtId="0" fontId="1" fillId="9" borderId="40" xfId="0" applyFont="1" applyFill="1" applyBorder="1" applyAlignment="1">
      <alignment horizontal="left" vertical="center" wrapText="1"/>
    </xf>
    <xf numFmtId="0" fontId="1" fillId="9" borderId="47" xfId="0" applyFont="1" applyFill="1" applyBorder="1" applyAlignment="1">
      <alignment horizontal="center" vertical="center" wrapText="1"/>
    </xf>
    <xf numFmtId="0" fontId="10" fillId="9" borderId="48" xfId="0" applyFont="1" applyFill="1" applyBorder="1" applyAlignment="1">
      <alignment horizontal="left" vertical="center" wrapText="1"/>
    </xf>
    <xf numFmtId="0" fontId="10" fillId="9" borderId="40" xfId="0" applyFont="1" applyFill="1" applyBorder="1" applyAlignment="1">
      <alignment horizontal="left" vertical="center" wrapText="1"/>
    </xf>
    <xf numFmtId="0" fontId="1" fillId="9" borderId="15" xfId="0" applyFont="1" applyFill="1" applyBorder="1" applyAlignment="1">
      <alignment horizontal="center" vertical="center" wrapText="1"/>
    </xf>
  </cellXfs>
  <cellStyles count="2">
    <cellStyle name="Hyperlink" xfId="1" builtinId="8"/>
    <cellStyle name="Normal" xfId="0" builtinId="0"/>
  </cellStyles>
  <dxfs count="96">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2E5C70"/>
        </patternFill>
      </fill>
    </dxf>
    <dxf>
      <fill>
        <patternFill>
          <bgColor rgb="FF17AB91"/>
        </patternFill>
      </fill>
    </dxf>
    <dxf>
      <fill>
        <patternFill>
          <bgColor rgb="FF9DC57A"/>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17AB91"/>
      <color rgb="FF2E5C70"/>
      <color rgb="FF9DC57A"/>
      <color rgb="FF6859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1</xdr:row>
      <xdr:rowOff>47624</xdr:rowOff>
    </xdr:from>
    <xdr:to>
      <xdr:col>4</xdr:col>
      <xdr:colOff>58251</xdr:colOff>
      <xdr:row>4</xdr:row>
      <xdr:rowOff>46862</xdr:rowOff>
    </xdr:to>
    <xdr:pic>
      <xdr:nvPicPr>
        <xdr:cNvPr id="4" name="Picture 3">
          <a:extLst>
            <a:ext uri="{FF2B5EF4-FFF2-40B4-BE49-F238E27FC236}">
              <a16:creationId xmlns:a16="http://schemas.microsoft.com/office/drawing/2014/main" id="{F7162640-E7D2-93EB-1A7A-0E71C331FC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5" y="228599"/>
          <a:ext cx="2182326" cy="65646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142875</xdr:colOff>
      <xdr:row>0</xdr:row>
      <xdr:rowOff>120650</xdr:rowOff>
    </xdr:from>
    <xdr:to>
      <xdr:col>1</xdr:col>
      <xdr:colOff>2322026</xdr:colOff>
      <xdr:row>4</xdr:row>
      <xdr:rowOff>59563</xdr:rowOff>
    </xdr:to>
    <xdr:pic>
      <xdr:nvPicPr>
        <xdr:cNvPr id="3" name="Picture 2">
          <a:extLst>
            <a:ext uri="{FF2B5EF4-FFF2-40B4-BE49-F238E27FC236}">
              <a16:creationId xmlns:a16="http://schemas.microsoft.com/office/drawing/2014/main" id="{3A4E5E71-9F43-4B38-84F9-C7F2F70FEA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120650"/>
          <a:ext cx="2179151" cy="6628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209550</xdr:colOff>
      <xdr:row>0</xdr:row>
      <xdr:rowOff>104775</xdr:rowOff>
    </xdr:from>
    <xdr:to>
      <xdr:col>1</xdr:col>
      <xdr:colOff>2391876</xdr:colOff>
      <xdr:row>4</xdr:row>
      <xdr:rowOff>40513</xdr:rowOff>
    </xdr:to>
    <xdr:pic>
      <xdr:nvPicPr>
        <xdr:cNvPr id="3" name="Picture 2">
          <a:extLst>
            <a:ext uri="{FF2B5EF4-FFF2-40B4-BE49-F238E27FC236}">
              <a16:creationId xmlns:a16="http://schemas.microsoft.com/office/drawing/2014/main" id="{39A4CE12-CD97-450D-A7F1-617902C837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104775"/>
          <a:ext cx="2179151" cy="65963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215900</xdr:colOff>
      <xdr:row>0</xdr:row>
      <xdr:rowOff>130175</xdr:rowOff>
    </xdr:from>
    <xdr:to>
      <xdr:col>1</xdr:col>
      <xdr:colOff>2398226</xdr:colOff>
      <xdr:row>4</xdr:row>
      <xdr:rowOff>65913</xdr:rowOff>
    </xdr:to>
    <xdr:pic>
      <xdr:nvPicPr>
        <xdr:cNvPr id="3" name="Picture 2">
          <a:extLst>
            <a:ext uri="{FF2B5EF4-FFF2-40B4-BE49-F238E27FC236}">
              <a16:creationId xmlns:a16="http://schemas.microsoft.com/office/drawing/2014/main" id="{BEFDFA0E-9B5D-47F3-B5C6-938313F14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125" y="130175"/>
          <a:ext cx="2182326" cy="6628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266700</xdr:colOff>
      <xdr:row>0</xdr:row>
      <xdr:rowOff>101600</xdr:rowOff>
    </xdr:from>
    <xdr:to>
      <xdr:col>1</xdr:col>
      <xdr:colOff>2445851</xdr:colOff>
      <xdr:row>4</xdr:row>
      <xdr:rowOff>40513</xdr:rowOff>
    </xdr:to>
    <xdr:pic>
      <xdr:nvPicPr>
        <xdr:cNvPr id="3" name="Picture 2">
          <a:extLst>
            <a:ext uri="{FF2B5EF4-FFF2-40B4-BE49-F238E27FC236}">
              <a16:creationId xmlns:a16="http://schemas.microsoft.com/office/drawing/2014/main" id="{59C1706C-A5F3-4796-923A-DFF120BD33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2925" y="101600"/>
          <a:ext cx="2182326" cy="66281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200025</xdr:colOff>
      <xdr:row>0</xdr:row>
      <xdr:rowOff>95250</xdr:rowOff>
    </xdr:from>
    <xdr:to>
      <xdr:col>1</xdr:col>
      <xdr:colOff>2379176</xdr:colOff>
      <xdr:row>4</xdr:row>
      <xdr:rowOff>30988</xdr:rowOff>
    </xdr:to>
    <xdr:pic>
      <xdr:nvPicPr>
        <xdr:cNvPr id="3" name="Picture 2">
          <a:extLst>
            <a:ext uri="{FF2B5EF4-FFF2-40B4-BE49-F238E27FC236}">
              <a16:creationId xmlns:a16="http://schemas.microsoft.com/office/drawing/2014/main" id="{23658B6C-2B2E-474C-98AA-24ABB94F5D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 y="95250"/>
          <a:ext cx="2179151" cy="65646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266700</xdr:colOff>
      <xdr:row>0</xdr:row>
      <xdr:rowOff>123825</xdr:rowOff>
    </xdr:from>
    <xdr:to>
      <xdr:col>1</xdr:col>
      <xdr:colOff>2445851</xdr:colOff>
      <xdr:row>4</xdr:row>
      <xdr:rowOff>56388</xdr:rowOff>
    </xdr:to>
    <xdr:pic>
      <xdr:nvPicPr>
        <xdr:cNvPr id="3" name="Picture 2">
          <a:extLst>
            <a:ext uri="{FF2B5EF4-FFF2-40B4-BE49-F238E27FC236}">
              <a16:creationId xmlns:a16="http://schemas.microsoft.com/office/drawing/2014/main" id="{98182459-5A99-474B-B6FE-97CB03E07A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2925" y="123825"/>
          <a:ext cx="2182326" cy="65646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228600</xdr:colOff>
      <xdr:row>0</xdr:row>
      <xdr:rowOff>104775</xdr:rowOff>
    </xdr:from>
    <xdr:to>
      <xdr:col>1</xdr:col>
      <xdr:colOff>2410926</xdr:colOff>
      <xdr:row>4</xdr:row>
      <xdr:rowOff>37338</xdr:rowOff>
    </xdr:to>
    <xdr:pic>
      <xdr:nvPicPr>
        <xdr:cNvPr id="3" name="Picture 2">
          <a:extLst>
            <a:ext uri="{FF2B5EF4-FFF2-40B4-BE49-F238E27FC236}">
              <a16:creationId xmlns:a16="http://schemas.microsoft.com/office/drawing/2014/main" id="{A070572A-DA74-414D-A16D-E338E5040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825" y="104775"/>
          <a:ext cx="2179151" cy="65646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247650</xdr:colOff>
      <xdr:row>0</xdr:row>
      <xdr:rowOff>104775</xdr:rowOff>
    </xdr:from>
    <xdr:to>
      <xdr:col>1</xdr:col>
      <xdr:colOff>2429976</xdr:colOff>
      <xdr:row>4</xdr:row>
      <xdr:rowOff>40513</xdr:rowOff>
    </xdr:to>
    <xdr:pic>
      <xdr:nvPicPr>
        <xdr:cNvPr id="3" name="Picture 2">
          <a:extLst>
            <a:ext uri="{FF2B5EF4-FFF2-40B4-BE49-F238E27FC236}">
              <a16:creationId xmlns:a16="http://schemas.microsoft.com/office/drawing/2014/main" id="{AD2754F9-9C45-433A-9415-42DB08F487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104775"/>
          <a:ext cx="2179151" cy="65963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219075</xdr:colOff>
      <xdr:row>1</xdr:row>
      <xdr:rowOff>47625</xdr:rowOff>
    </xdr:from>
    <xdr:to>
      <xdr:col>2</xdr:col>
      <xdr:colOff>829776</xdr:colOff>
      <xdr:row>4</xdr:row>
      <xdr:rowOff>161163</xdr:rowOff>
    </xdr:to>
    <xdr:pic>
      <xdr:nvPicPr>
        <xdr:cNvPr id="3" name="Picture 2">
          <a:extLst>
            <a:ext uri="{FF2B5EF4-FFF2-40B4-BE49-F238E27FC236}">
              <a16:creationId xmlns:a16="http://schemas.microsoft.com/office/drawing/2014/main" id="{D87A29C9-40AD-418A-918A-113A1F915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228600"/>
          <a:ext cx="2182326" cy="65646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197908</xdr:colOff>
      <xdr:row>0</xdr:row>
      <xdr:rowOff>77258</xdr:rowOff>
    </xdr:from>
    <xdr:to>
      <xdr:col>1</xdr:col>
      <xdr:colOff>1783334</xdr:colOff>
      <xdr:row>4</xdr:row>
      <xdr:rowOff>10879</xdr:rowOff>
    </xdr:to>
    <xdr:pic>
      <xdr:nvPicPr>
        <xdr:cNvPr id="3" name="Picture 2">
          <a:extLst>
            <a:ext uri="{FF2B5EF4-FFF2-40B4-BE49-F238E27FC236}">
              <a16:creationId xmlns:a16="http://schemas.microsoft.com/office/drawing/2014/main" id="{38303D04-69D1-42CE-A48D-9A7B3EB5C9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908" y="77258"/>
          <a:ext cx="2188676" cy="6532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104775</xdr:colOff>
      <xdr:row>0</xdr:row>
      <xdr:rowOff>114300</xdr:rowOff>
    </xdr:from>
    <xdr:to>
      <xdr:col>1</xdr:col>
      <xdr:colOff>2283926</xdr:colOff>
      <xdr:row>4</xdr:row>
      <xdr:rowOff>46863</xdr:rowOff>
    </xdr:to>
    <xdr:pic>
      <xdr:nvPicPr>
        <xdr:cNvPr id="2" name="Picture 1">
          <a:extLst>
            <a:ext uri="{FF2B5EF4-FFF2-40B4-BE49-F238E27FC236}">
              <a16:creationId xmlns:a16="http://schemas.microsoft.com/office/drawing/2014/main" id="{361972B0-8A8B-4354-A6F9-BF710F2F19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14300"/>
          <a:ext cx="2179151" cy="6564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xdr:colOff>
      <xdr:row>0</xdr:row>
      <xdr:rowOff>101600</xdr:rowOff>
    </xdr:from>
    <xdr:to>
      <xdr:col>1</xdr:col>
      <xdr:colOff>2391876</xdr:colOff>
      <xdr:row>4</xdr:row>
      <xdr:rowOff>37338</xdr:rowOff>
    </xdr:to>
    <xdr:pic>
      <xdr:nvPicPr>
        <xdr:cNvPr id="3" name="Picture 2">
          <a:extLst>
            <a:ext uri="{FF2B5EF4-FFF2-40B4-BE49-F238E27FC236}">
              <a16:creationId xmlns:a16="http://schemas.microsoft.com/office/drawing/2014/main" id="{3A38CC8A-D610-4E3F-B864-75300E1EE5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101600"/>
          <a:ext cx="2182326" cy="6596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133350</xdr:colOff>
      <xdr:row>0</xdr:row>
      <xdr:rowOff>114300</xdr:rowOff>
    </xdr:from>
    <xdr:to>
      <xdr:col>1</xdr:col>
      <xdr:colOff>2315676</xdr:colOff>
      <xdr:row>4</xdr:row>
      <xdr:rowOff>50038</xdr:rowOff>
    </xdr:to>
    <xdr:pic>
      <xdr:nvPicPr>
        <xdr:cNvPr id="3" name="Picture 2">
          <a:extLst>
            <a:ext uri="{FF2B5EF4-FFF2-40B4-BE49-F238E27FC236}">
              <a16:creationId xmlns:a16="http://schemas.microsoft.com/office/drawing/2014/main" id="{6E8C76EA-9332-44D9-9D42-9C5A282435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114300"/>
          <a:ext cx="2179151" cy="6564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219075</xdr:colOff>
      <xdr:row>0</xdr:row>
      <xdr:rowOff>104775</xdr:rowOff>
    </xdr:from>
    <xdr:to>
      <xdr:col>1</xdr:col>
      <xdr:colOff>2398226</xdr:colOff>
      <xdr:row>4</xdr:row>
      <xdr:rowOff>37338</xdr:rowOff>
    </xdr:to>
    <xdr:pic>
      <xdr:nvPicPr>
        <xdr:cNvPr id="3" name="Picture 2">
          <a:extLst>
            <a:ext uri="{FF2B5EF4-FFF2-40B4-BE49-F238E27FC236}">
              <a16:creationId xmlns:a16="http://schemas.microsoft.com/office/drawing/2014/main" id="{DFDFF914-FAD4-4531-9F0C-F1ADDA991A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104775"/>
          <a:ext cx="2179151" cy="65646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219075</xdr:colOff>
      <xdr:row>0</xdr:row>
      <xdr:rowOff>114300</xdr:rowOff>
    </xdr:from>
    <xdr:to>
      <xdr:col>1</xdr:col>
      <xdr:colOff>2401401</xdr:colOff>
      <xdr:row>4</xdr:row>
      <xdr:rowOff>50038</xdr:rowOff>
    </xdr:to>
    <xdr:pic>
      <xdr:nvPicPr>
        <xdr:cNvPr id="3" name="Picture 2">
          <a:extLst>
            <a:ext uri="{FF2B5EF4-FFF2-40B4-BE49-F238E27FC236}">
              <a16:creationId xmlns:a16="http://schemas.microsoft.com/office/drawing/2014/main" id="{0DE688C5-89DD-4CF4-A411-5249CBF0B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114300"/>
          <a:ext cx="2182326" cy="656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133350</xdr:colOff>
      <xdr:row>0</xdr:row>
      <xdr:rowOff>104775</xdr:rowOff>
    </xdr:from>
    <xdr:to>
      <xdr:col>1</xdr:col>
      <xdr:colOff>2315676</xdr:colOff>
      <xdr:row>4</xdr:row>
      <xdr:rowOff>37338</xdr:rowOff>
    </xdr:to>
    <xdr:pic>
      <xdr:nvPicPr>
        <xdr:cNvPr id="3" name="Picture 2">
          <a:extLst>
            <a:ext uri="{FF2B5EF4-FFF2-40B4-BE49-F238E27FC236}">
              <a16:creationId xmlns:a16="http://schemas.microsoft.com/office/drawing/2014/main" id="{4D087C51-7282-40FF-9E03-EBB004CB29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104775"/>
          <a:ext cx="2179151" cy="65646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123825</xdr:colOff>
      <xdr:row>0</xdr:row>
      <xdr:rowOff>95250</xdr:rowOff>
    </xdr:from>
    <xdr:to>
      <xdr:col>1</xdr:col>
      <xdr:colOff>2302976</xdr:colOff>
      <xdr:row>4</xdr:row>
      <xdr:rowOff>27813</xdr:rowOff>
    </xdr:to>
    <xdr:pic>
      <xdr:nvPicPr>
        <xdr:cNvPr id="3" name="Picture 2">
          <a:extLst>
            <a:ext uri="{FF2B5EF4-FFF2-40B4-BE49-F238E27FC236}">
              <a16:creationId xmlns:a16="http://schemas.microsoft.com/office/drawing/2014/main" id="{F4858A78-14C8-44F4-8AC9-B4FBDEAE44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95250"/>
          <a:ext cx="2179151" cy="6596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187325</xdr:colOff>
      <xdr:row>0</xdr:row>
      <xdr:rowOff>139700</xdr:rowOff>
    </xdr:from>
    <xdr:to>
      <xdr:col>1</xdr:col>
      <xdr:colOff>2372826</xdr:colOff>
      <xdr:row>4</xdr:row>
      <xdr:rowOff>78613</xdr:rowOff>
    </xdr:to>
    <xdr:pic>
      <xdr:nvPicPr>
        <xdr:cNvPr id="3" name="Picture 2">
          <a:extLst>
            <a:ext uri="{FF2B5EF4-FFF2-40B4-BE49-F238E27FC236}">
              <a16:creationId xmlns:a16="http://schemas.microsoft.com/office/drawing/2014/main" id="{BAFC8CA5-BF73-4848-9A74-E628F8F3F9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3550" y="139700"/>
          <a:ext cx="2182326" cy="6628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twork.safeonweb.be/tools-resources/cyberfundamentals-framework/choosing-right-cyber-fundamentals-assurance-level-your-organisatio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ccb.belgium.be/sites/default/files/cyberfundamentals/IMPACT%20LEVELS_v2023-07-10.pdf"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C5013-03F3-40E8-A7B2-3182E574A578}">
  <sheetPr>
    <tabColor rgb="FFC00000"/>
  </sheetPr>
  <dimension ref="A1:AM57"/>
  <sheetViews>
    <sheetView showGridLines="0" tabSelected="1" workbookViewId="0">
      <selection activeCell="B20" sqref="B20"/>
    </sheetView>
  </sheetViews>
  <sheetFormatPr defaultColWidth="8.81640625" defaultRowHeight="14.5" x14ac:dyDescent="0.35"/>
  <cols>
    <col min="11" max="11" width="9.81640625" customWidth="1"/>
    <col min="12" max="16" width="10.6328125" customWidth="1"/>
  </cols>
  <sheetData>
    <row r="1" spans="1:39" x14ac:dyDescent="0.3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row>
    <row r="2" spans="1:39" ht="23.5" customHeight="1" x14ac:dyDescent="0.35">
      <c r="A2" s="42"/>
      <c r="B2" s="42"/>
      <c r="C2" s="42"/>
      <c r="D2" s="42"/>
      <c r="E2" s="126" t="s">
        <v>94</v>
      </c>
      <c r="F2" s="126"/>
      <c r="G2" s="126"/>
      <c r="H2" s="126"/>
      <c r="I2" s="126"/>
      <c r="J2" s="126"/>
      <c r="K2" s="126"/>
      <c r="L2" s="126"/>
      <c r="M2" s="126"/>
      <c r="N2" s="126"/>
      <c r="O2" s="126"/>
      <c r="P2" s="126"/>
      <c r="Q2" s="73"/>
      <c r="R2" s="73"/>
      <c r="S2" s="73"/>
      <c r="T2" s="73"/>
      <c r="U2" s="42"/>
      <c r="V2" s="42"/>
      <c r="W2" s="42"/>
      <c r="X2" s="42"/>
      <c r="Y2" s="42"/>
      <c r="Z2" s="42"/>
      <c r="AA2" s="42"/>
      <c r="AB2" s="42"/>
      <c r="AC2" s="42"/>
      <c r="AD2" s="42"/>
      <c r="AE2" s="42"/>
      <c r="AF2" s="42"/>
      <c r="AG2" s="42"/>
      <c r="AH2" s="42"/>
      <c r="AI2" s="42"/>
      <c r="AJ2" s="42"/>
      <c r="AK2" s="42"/>
      <c r="AL2" s="42"/>
      <c r="AM2" s="42"/>
    </row>
    <row r="3" spans="1:39" ht="14.5" customHeight="1" x14ac:dyDescent="0.35">
      <c r="A3" s="42"/>
      <c r="B3" s="42"/>
      <c r="C3" s="42"/>
      <c r="D3" s="42"/>
      <c r="E3" s="126"/>
      <c r="F3" s="126"/>
      <c r="G3" s="126"/>
      <c r="H3" s="126"/>
      <c r="I3" s="126"/>
      <c r="J3" s="126"/>
      <c r="K3" s="126"/>
      <c r="L3" s="126"/>
      <c r="M3" s="126"/>
      <c r="N3" s="126"/>
      <c r="O3" s="126"/>
      <c r="P3" s="126"/>
      <c r="Q3" s="73"/>
      <c r="R3" s="73"/>
      <c r="S3" s="73"/>
      <c r="T3" s="73"/>
      <c r="U3" s="42"/>
      <c r="V3" s="42"/>
      <c r="W3" s="42"/>
      <c r="X3" s="42"/>
      <c r="Y3" s="42"/>
      <c r="Z3" s="42"/>
      <c r="AA3" s="42"/>
      <c r="AB3" s="42"/>
      <c r="AC3" s="42"/>
      <c r="AD3" s="42"/>
      <c r="AE3" s="42"/>
      <c r="AF3" s="42"/>
      <c r="AG3" s="42"/>
      <c r="AH3" s="42"/>
      <c r="AI3" s="42"/>
      <c r="AJ3" s="42"/>
      <c r="AK3" s="42"/>
      <c r="AL3" s="42"/>
      <c r="AM3" s="42"/>
    </row>
    <row r="4" spans="1:39" ht="14.5" customHeight="1" x14ac:dyDescent="0.35">
      <c r="A4" s="42"/>
      <c r="B4" s="42"/>
      <c r="C4" s="42"/>
      <c r="D4" s="42"/>
      <c r="E4" s="126"/>
      <c r="F4" s="126"/>
      <c r="G4" s="126"/>
      <c r="H4" s="126"/>
      <c r="I4" s="126"/>
      <c r="J4" s="126"/>
      <c r="K4" s="126"/>
      <c r="L4" s="126"/>
      <c r="M4" s="126"/>
      <c r="N4" s="126"/>
      <c r="O4" s="126"/>
      <c r="P4" s="126"/>
      <c r="Q4" s="73"/>
      <c r="R4" s="73"/>
      <c r="S4" s="73"/>
      <c r="T4" s="73"/>
      <c r="U4" s="42"/>
      <c r="V4" s="42"/>
      <c r="W4" s="42"/>
      <c r="X4" s="42"/>
      <c r="Y4" s="42"/>
      <c r="Z4" s="42"/>
      <c r="AA4" s="42"/>
      <c r="AB4" s="42"/>
      <c r="AC4" s="42"/>
      <c r="AD4" s="42"/>
      <c r="AE4" s="42"/>
      <c r="AF4" s="42"/>
      <c r="AG4" s="42"/>
      <c r="AH4" s="42"/>
      <c r="AI4" s="42"/>
      <c r="AJ4" s="42"/>
      <c r="AK4" s="42"/>
      <c r="AL4" s="42"/>
      <c r="AM4" s="42"/>
    </row>
    <row r="5" spans="1:39" ht="23.5" x14ac:dyDescent="0.35">
      <c r="A5" s="42"/>
      <c r="B5" s="42"/>
      <c r="C5" s="42"/>
      <c r="D5" s="42"/>
      <c r="E5" s="127" t="s">
        <v>101</v>
      </c>
      <c r="F5" s="127"/>
      <c r="G5" s="127"/>
      <c r="H5" s="127"/>
      <c r="I5" s="127"/>
      <c r="J5" s="127"/>
      <c r="K5" s="127"/>
      <c r="L5" s="127"/>
      <c r="M5" s="127"/>
      <c r="N5" s="127"/>
      <c r="O5" s="127"/>
      <c r="P5" s="127"/>
      <c r="Q5" s="74"/>
      <c r="R5" s="74"/>
      <c r="S5" s="74"/>
      <c r="T5" s="74"/>
      <c r="U5" s="42"/>
      <c r="V5" s="42"/>
      <c r="W5" s="42"/>
      <c r="X5" s="42"/>
      <c r="Y5" s="42"/>
      <c r="Z5" s="42"/>
      <c r="AA5" s="42"/>
      <c r="AB5" s="42"/>
      <c r="AC5" s="42"/>
      <c r="AD5" s="42"/>
      <c r="AE5" s="42"/>
      <c r="AF5" s="42"/>
      <c r="AG5" s="42"/>
      <c r="AH5" s="42"/>
      <c r="AI5" s="42"/>
      <c r="AJ5" s="42"/>
      <c r="AK5" s="42"/>
      <c r="AL5" s="42"/>
      <c r="AM5" s="42"/>
    </row>
    <row r="6" spans="1:39" ht="24" thickBot="1" x14ac:dyDescent="0.6">
      <c r="A6" s="42"/>
      <c r="B6" s="43"/>
      <c r="C6" s="43"/>
      <c r="D6" s="43"/>
      <c r="E6" s="43"/>
      <c r="F6" s="43"/>
      <c r="G6" s="43"/>
      <c r="H6" s="43"/>
      <c r="I6" s="43"/>
      <c r="J6" s="39"/>
      <c r="K6" s="43"/>
      <c r="L6" s="43"/>
      <c r="M6" s="43"/>
      <c r="N6" s="43"/>
      <c r="O6" s="43"/>
      <c r="P6" s="43"/>
      <c r="Q6" s="43"/>
      <c r="R6" s="42"/>
      <c r="S6" s="42"/>
      <c r="T6" s="42"/>
      <c r="U6" s="42"/>
      <c r="V6" s="42"/>
      <c r="W6" s="42"/>
      <c r="X6" s="42"/>
      <c r="Y6" s="42"/>
      <c r="Z6" s="42"/>
      <c r="AA6" s="42"/>
      <c r="AB6" s="42"/>
      <c r="AC6" s="42"/>
      <c r="AD6" s="42"/>
      <c r="AE6" s="42"/>
      <c r="AF6" s="42"/>
      <c r="AG6" s="42"/>
      <c r="AH6" s="42"/>
      <c r="AI6" s="42"/>
      <c r="AJ6" s="42"/>
      <c r="AK6" s="42"/>
      <c r="AL6" s="42"/>
      <c r="AM6" s="42"/>
    </row>
    <row r="7" spans="1:39" ht="19" customHeight="1" thickTop="1" x14ac:dyDescent="0.35">
      <c r="A7" s="42"/>
      <c r="B7" s="128" t="s">
        <v>119</v>
      </c>
      <c r="C7" s="128"/>
      <c r="D7" s="128"/>
      <c r="E7" s="128"/>
      <c r="F7" s="128"/>
      <c r="G7" s="128"/>
      <c r="H7" s="128"/>
      <c r="I7" s="44"/>
      <c r="J7" s="123" t="s">
        <v>95</v>
      </c>
      <c r="K7" s="124"/>
      <c r="L7" s="124"/>
      <c r="M7" s="124"/>
      <c r="N7" s="124"/>
      <c r="O7" s="124"/>
      <c r="P7" s="125"/>
      <c r="Q7" s="42"/>
      <c r="R7" s="42"/>
      <c r="S7" s="42"/>
      <c r="T7" s="42"/>
      <c r="U7" s="42"/>
      <c r="V7" s="42"/>
      <c r="W7" s="42"/>
      <c r="X7" s="42"/>
      <c r="Y7" s="42"/>
      <c r="Z7" s="42"/>
      <c r="AA7" s="42"/>
      <c r="AB7" s="42"/>
      <c r="AC7" s="42"/>
      <c r="AD7" s="42"/>
      <c r="AE7" s="42"/>
      <c r="AF7" s="42"/>
      <c r="AG7" s="42"/>
      <c r="AH7" s="42"/>
      <c r="AI7" s="42"/>
      <c r="AJ7" s="42"/>
      <c r="AK7" s="42"/>
      <c r="AL7" s="42"/>
      <c r="AM7" s="42"/>
    </row>
    <row r="8" spans="1:39" ht="18.5" x14ac:dyDescent="0.35">
      <c r="A8" s="42"/>
      <c r="B8" s="128"/>
      <c r="C8" s="128"/>
      <c r="D8" s="128"/>
      <c r="E8" s="128"/>
      <c r="F8" s="128"/>
      <c r="G8" s="128"/>
      <c r="H8" s="128"/>
      <c r="I8" s="44"/>
      <c r="J8" s="134" t="s">
        <v>96</v>
      </c>
      <c r="K8" s="135"/>
      <c r="L8" s="131" t="s">
        <v>97</v>
      </c>
      <c r="M8" s="132"/>
      <c r="N8" s="132"/>
      <c r="O8" s="132"/>
      <c r="P8" s="133"/>
      <c r="Q8" s="42"/>
      <c r="R8" s="42"/>
      <c r="S8" s="42"/>
      <c r="T8" s="42"/>
      <c r="U8" s="42"/>
      <c r="V8" s="42"/>
      <c r="W8" s="42"/>
      <c r="X8" s="42"/>
      <c r="Y8" s="42"/>
      <c r="Z8" s="42"/>
      <c r="AA8" s="42"/>
      <c r="AB8" s="42"/>
      <c r="AC8" s="42"/>
      <c r="AD8" s="42"/>
      <c r="AE8" s="42"/>
      <c r="AF8" s="42"/>
      <c r="AG8" s="42"/>
      <c r="AH8" s="42"/>
      <c r="AI8" s="42"/>
      <c r="AJ8" s="42"/>
      <c r="AK8" s="42"/>
      <c r="AL8" s="42"/>
      <c r="AM8" s="42"/>
    </row>
    <row r="9" spans="1:39" ht="15.5" x14ac:dyDescent="0.35">
      <c r="A9" s="42"/>
      <c r="B9" s="128"/>
      <c r="C9" s="128"/>
      <c r="D9" s="128"/>
      <c r="E9" s="128"/>
      <c r="F9" s="128"/>
      <c r="G9" s="128"/>
      <c r="H9" s="128"/>
      <c r="I9" s="44"/>
      <c r="J9" s="109">
        <v>45077</v>
      </c>
      <c r="K9" s="110"/>
      <c r="L9" s="139" t="s">
        <v>106</v>
      </c>
      <c r="M9" s="140"/>
      <c r="N9" s="140"/>
      <c r="O9" s="140"/>
      <c r="P9" s="141"/>
      <c r="Q9" s="42"/>
      <c r="R9" s="42"/>
      <c r="S9" s="42"/>
      <c r="T9" s="42"/>
      <c r="U9" s="42"/>
      <c r="V9" s="42"/>
      <c r="W9" s="42"/>
      <c r="X9" s="42"/>
      <c r="Y9" s="42"/>
      <c r="Z9" s="42"/>
      <c r="AA9" s="42"/>
      <c r="AB9" s="42"/>
      <c r="AC9" s="42"/>
      <c r="AD9" s="42"/>
      <c r="AE9" s="42"/>
      <c r="AF9" s="42"/>
      <c r="AG9" s="42"/>
      <c r="AH9" s="42"/>
      <c r="AI9" s="42"/>
      <c r="AJ9" s="42"/>
      <c r="AK9" s="42"/>
      <c r="AL9" s="42"/>
      <c r="AM9" s="42"/>
    </row>
    <row r="10" spans="1:39" ht="15.5" x14ac:dyDescent="0.35">
      <c r="A10" s="42"/>
      <c r="B10" s="128"/>
      <c r="C10" s="128"/>
      <c r="D10" s="128"/>
      <c r="E10" s="128"/>
      <c r="F10" s="128"/>
      <c r="G10" s="128"/>
      <c r="H10" s="128"/>
      <c r="I10" s="44"/>
      <c r="J10" s="109">
        <v>45117</v>
      </c>
      <c r="K10" s="110"/>
      <c r="L10" s="142" t="s">
        <v>107</v>
      </c>
      <c r="M10" s="143"/>
      <c r="N10" s="143"/>
      <c r="O10" s="143"/>
      <c r="P10" s="144"/>
      <c r="Q10" s="42"/>
      <c r="R10" s="42"/>
      <c r="S10" s="42"/>
      <c r="T10" s="42"/>
      <c r="U10" s="42"/>
      <c r="V10" s="42"/>
      <c r="W10" s="42"/>
      <c r="X10" s="42"/>
      <c r="Y10" s="42"/>
      <c r="Z10" s="42"/>
      <c r="AA10" s="42"/>
      <c r="AB10" s="42"/>
      <c r="AC10" s="42"/>
      <c r="AD10" s="42"/>
      <c r="AE10" s="42"/>
      <c r="AF10" s="42"/>
      <c r="AG10" s="42"/>
      <c r="AH10" s="42"/>
      <c r="AI10" s="42"/>
      <c r="AJ10" s="42"/>
      <c r="AK10" s="42"/>
      <c r="AL10" s="42"/>
      <c r="AM10" s="42"/>
    </row>
    <row r="11" spans="1:39" ht="15.5" x14ac:dyDescent="0.35">
      <c r="A11" s="42"/>
      <c r="B11" s="128"/>
      <c r="C11" s="128"/>
      <c r="D11" s="128"/>
      <c r="E11" s="128"/>
      <c r="F11" s="128"/>
      <c r="G11" s="128"/>
      <c r="H11" s="128"/>
      <c r="I11" s="44"/>
      <c r="J11" s="109">
        <v>45299</v>
      </c>
      <c r="K11" s="110"/>
      <c r="L11" s="89" t="s">
        <v>141</v>
      </c>
      <c r="M11" s="90"/>
      <c r="N11" s="90"/>
      <c r="O11" s="90"/>
      <c r="P11" s="91"/>
      <c r="Q11" s="42"/>
      <c r="R11" s="42"/>
      <c r="S11" s="42"/>
      <c r="T11" s="42"/>
      <c r="U11" s="42"/>
      <c r="V11" s="42"/>
      <c r="W11" s="42"/>
      <c r="X11" s="42"/>
      <c r="Y11" s="42"/>
      <c r="Z11" s="42"/>
      <c r="AA11" s="42"/>
      <c r="AB11" s="42"/>
      <c r="AC11" s="42"/>
      <c r="AD11" s="42"/>
      <c r="AE11" s="42"/>
      <c r="AF11" s="42"/>
      <c r="AG11" s="42"/>
      <c r="AH11" s="42"/>
      <c r="AI11" s="42"/>
      <c r="AJ11" s="42"/>
      <c r="AK11" s="42"/>
      <c r="AL11" s="42"/>
      <c r="AM11" s="42"/>
    </row>
    <row r="12" spans="1:39" ht="15.5" x14ac:dyDescent="0.35">
      <c r="A12" s="42"/>
      <c r="B12" s="128"/>
      <c r="C12" s="128"/>
      <c r="D12" s="128"/>
      <c r="E12" s="128"/>
      <c r="F12" s="128"/>
      <c r="G12" s="128"/>
      <c r="H12" s="128"/>
      <c r="I12" s="44"/>
      <c r="J12" s="109"/>
      <c r="K12" s="110"/>
      <c r="L12" s="89"/>
      <c r="M12" s="90"/>
      <c r="N12" s="90"/>
      <c r="O12" s="90"/>
      <c r="P12" s="91"/>
      <c r="Q12" s="42"/>
      <c r="R12" s="42"/>
      <c r="S12" s="42"/>
      <c r="T12" s="42"/>
      <c r="U12" s="42"/>
      <c r="V12" s="42"/>
      <c r="W12" s="42"/>
      <c r="X12" s="42"/>
      <c r="Y12" s="42"/>
      <c r="Z12" s="42"/>
      <c r="AA12" s="42"/>
      <c r="AB12" s="42"/>
      <c r="AC12" s="42"/>
      <c r="AD12" s="42"/>
      <c r="AE12" s="42"/>
      <c r="AF12" s="42"/>
      <c r="AG12" s="42"/>
      <c r="AH12" s="42"/>
      <c r="AI12" s="42"/>
      <c r="AJ12" s="42"/>
      <c r="AK12" s="42"/>
      <c r="AL12" s="42"/>
      <c r="AM12" s="42"/>
    </row>
    <row r="13" spans="1:39" ht="16" thickBot="1" x14ac:dyDescent="0.4">
      <c r="A13" s="42"/>
      <c r="B13" s="128"/>
      <c r="C13" s="128"/>
      <c r="D13" s="128"/>
      <c r="E13" s="128"/>
      <c r="F13" s="128"/>
      <c r="G13" s="128"/>
      <c r="H13" s="128"/>
      <c r="I13" s="44"/>
      <c r="J13" s="107"/>
      <c r="K13" s="108"/>
      <c r="L13" s="145"/>
      <c r="M13" s="145"/>
      <c r="N13" s="145"/>
      <c r="O13" s="145"/>
      <c r="P13" s="146"/>
      <c r="Q13" s="42"/>
      <c r="R13" s="42"/>
      <c r="S13" s="42"/>
      <c r="T13" s="42"/>
      <c r="U13" s="42"/>
      <c r="V13" s="42"/>
      <c r="W13" s="42"/>
      <c r="X13" s="42"/>
      <c r="Y13" s="42"/>
      <c r="Z13" s="42"/>
      <c r="AA13" s="42"/>
      <c r="AB13" s="42"/>
      <c r="AC13" s="42"/>
      <c r="AD13" s="42"/>
      <c r="AE13" s="42"/>
      <c r="AF13" s="42"/>
      <c r="AG13" s="42"/>
      <c r="AH13" s="42"/>
      <c r="AI13" s="42"/>
      <c r="AJ13" s="42"/>
      <c r="AK13" s="42"/>
      <c r="AL13" s="42"/>
      <c r="AM13" s="42"/>
    </row>
    <row r="14" spans="1:39" ht="16" thickTop="1" x14ac:dyDescent="0.35">
      <c r="A14" s="42"/>
      <c r="B14" s="128"/>
      <c r="C14" s="128"/>
      <c r="D14" s="128"/>
      <c r="E14" s="128"/>
      <c r="F14" s="128"/>
      <c r="G14" s="128"/>
      <c r="H14" s="128"/>
      <c r="I14" s="44"/>
      <c r="J14" s="79"/>
      <c r="K14" s="79"/>
      <c r="L14" s="80"/>
      <c r="M14" s="80"/>
      <c r="N14" s="80"/>
      <c r="O14" s="80"/>
      <c r="P14" s="80"/>
      <c r="Q14" s="42"/>
      <c r="R14" s="42"/>
      <c r="S14" s="42"/>
      <c r="T14" s="42"/>
      <c r="U14" s="42"/>
      <c r="V14" s="42"/>
      <c r="W14" s="42"/>
      <c r="X14" s="42"/>
      <c r="Y14" s="42"/>
      <c r="Z14" s="42"/>
      <c r="AA14" s="42"/>
      <c r="AB14" s="42"/>
      <c r="AC14" s="42"/>
      <c r="AD14" s="42"/>
      <c r="AE14" s="42"/>
      <c r="AF14" s="42"/>
      <c r="AG14" s="42"/>
      <c r="AH14" s="42"/>
      <c r="AI14" s="42"/>
      <c r="AJ14" s="42"/>
      <c r="AK14" s="42"/>
      <c r="AL14" s="42"/>
      <c r="AM14" s="42"/>
    </row>
    <row r="15" spans="1:39" ht="15.5" customHeight="1" thickBot="1" x14ac:dyDescent="0.4">
      <c r="A15" s="42"/>
      <c r="B15" s="44"/>
      <c r="C15" s="44"/>
      <c r="D15" s="44"/>
      <c r="E15" s="44"/>
      <c r="F15" s="44"/>
      <c r="G15" s="44"/>
      <c r="H15" s="44"/>
      <c r="I15" s="44"/>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row>
    <row r="16" spans="1:39" ht="19" thickTop="1" x14ac:dyDescent="0.35">
      <c r="A16" s="42"/>
      <c r="B16" s="121" t="s">
        <v>102</v>
      </c>
      <c r="C16" s="121"/>
      <c r="D16" s="44"/>
      <c r="E16" s="129" t="s">
        <v>103</v>
      </c>
      <c r="F16" s="129"/>
      <c r="G16" s="129"/>
      <c r="H16" s="129"/>
      <c r="I16" s="130"/>
      <c r="J16" s="136" t="s">
        <v>98</v>
      </c>
      <c r="K16" s="137"/>
      <c r="L16" s="137"/>
      <c r="M16" s="137"/>
      <c r="N16" s="137"/>
      <c r="O16" s="137"/>
      <c r="P16" s="138"/>
      <c r="Q16" s="42"/>
      <c r="R16" s="42"/>
      <c r="S16" s="42"/>
      <c r="T16" s="42"/>
      <c r="U16" s="42"/>
      <c r="V16" s="42"/>
      <c r="W16" s="42"/>
      <c r="X16" s="42"/>
      <c r="Y16" s="42"/>
      <c r="Z16" s="42"/>
      <c r="AA16" s="42"/>
      <c r="AB16" s="42"/>
      <c r="AC16" s="42"/>
      <c r="AD16" s="42"/>
      <c r="AE16" s="42"/>
      <c r="AF16" s="42"/>
      <c r="AG16" s="42"/>
      <c r="AH16" s="42"/>
      <c r="AI16" s="42"/>
      <c r="AJ16" s="42"/>
      <c r="AK16" s="42"/>
      <c r="AL16" s="42"/>
      <c r="AM16" s="42"/>
    </row>
    <row r="17" spans="1:39" ht="15.5" x14ac:dyDescent="0.35">
      <c r="A17" s="42"/>
      <c r="B17" s="42"/>
      <c r="C17" s="45"/>
      <c r="D17" s="45"/>
      <c r="E17" s="121" t="s">
        <v>105</v>
      </c>
      <c r="F17" s="121"/>
      <c r="G17" s="121"/>
      <c r="H17" s="121"/>
      <c r="I17" s="122"/>
      <c r="J17" s="40" t="s">
        <v>99</v>
      </c>
      <c r="K17" s="117" t="s">
        <v>100</v>
      </c>
      <c r="L17" s="118"/>
      <c r="M17" s="111" t="s">
        <v>142</v>
      </c>
      <c r="N17" s="112"/>
      <c r="O17" s="112"/>
      <c r="P17" s="113"/>
      <c r="Q17" s="42"/>
      <c r="R17" s="42"/>
      <c r="S17" s="42"/>
      <c r="T17" s="42"/>
      <c r="U17" s="42"/>
      <c r="V17" s="42"/>
      <c r="W17" s="42"/>
      <c r="X17" s="42"/>
      <c r="Y17" s="42"/>
      <c r="Z17" s="42"/>
      <c r="AA17" s="42"/>
      <c r="AB17" s="42"/>
      <c r="AC17" s="42"/>
      <c r="AD17" s="42"/>
      <c r="AE17" s="42"/>
      <c r="AF17" s="42"/>
      <c r="AG17" s="42"/>
      <c r="AH17" s="42"/>
      <c r="AI17" s="42"/>
      <c r="AJ17" s="42"/>
      <c r="AK17" s="42"/>
      <c r="AL17" s="42"/>
      <c r="AM17" s="42"/>
    </row>
    <row r="18" spans="1:39" ht="18" thickBot="1" x14ac:dyDescent="0.4">
      <c r="A18" s="42"/>
      <c r="B18" s="45"/>
      <c r="C18" s="45"/>
      <c r="D18" s="45"/>
      <c r="E18" s="45"/>
      <c r="F18" s="45"/>
      <c r="G18" s="45"/>
      <c r="H18" s="78"/>
      <c r="I18" s="45"/>
      <c r="J18" s="41" t="s">
        <v>99</v>
      </c>
      <c r="K18" s="119" t="s">
        <v>104</v>
      </c>
      <c r="L18" s="120"/>
      <c r="M18" s="114" t="s">
        <v>142</v>
      </c>
      <c r="N18" s="115"/>
      <c r="O18" s="115"/>
      <c r="P18" s="116"/>
      <c r="Q18" s="42"/>
      <c r="R18" s="42"/>
      <c r="S18" s="42"/>
      <c r="T18" s="42"/>
      <c r="U18" s="42"/>
      <c r="V18" s="42"/>
      <c r="W18" s="42"/>
      <c r="X18" s="42"/>
      <c r="Y18" s="42"/>
      <c r="Z18" s="42"/>
      <c r="AA18" s="42"/>
      <c r="AB18" s="42"/>
      <c r="AC18" s="42"/>
      <c r="AD18" s="42"/>
      <c r="AE18" s="42"/>
      <c r="AF18" s="42"/>
      <c r="AG18" s="42"/>
      <c r="AH18" s="42"/>
      <c r="AI18" s="42"/>
      <c r="AJ18" s="42"/>
      <c r="AK18" s="42"/>
      <c r="AL18" s="42"/>
      <c r="AM18" s="42"/>
    </row>
    <row r="19" spans="1:39" ht="16" thickTop="1" x14ac:dyDescent="0.35">
      <c r="A19" s="42"/>
      <c r="B19" s="42"/>
      <c r="C19" s="42"/>
      <c r="D19" s="42"/>
      <c r="E19" s="42"/>
      <c r="F19" s="42"/>
      <c r="G19" s="42"/>
      <c r="H19" s="42"/>
      <c r="I19" s="42"/>
      <c r="J19" s="46" t="s">
        <v>143</v>
      </c>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row>
    <row r="20" spans="1:39" ht="15.5" x14ac:dyDescent="0.35">
      <c r="A20" s="42"/>
      <c r="B20" s="42"/>
      <c r="C20" s="42"/>
      <c r="D20" s="42"/>
      <c r="E20" s="42"/>
      <c r="F20" s="42"/>
      <c r="G20" s="42"/>
      <c r="H20" s="42"/>
      <c r="I20" s="42"/>
      <c r="J20" s="42"/>
      <c r="K20" s="42"/>
      <c r="L20" s="42"/>
      <c r="M20" s="46"/>
      <c r="N20" s="46"/>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row>
    <row r="21" spans="1:39" x14ac:dyDescent="0.35">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row>
    <row r="22" spans="1:39" x14ac:dyDescent="0.35">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row>
    <row r="23" spans="1:39" x14ac:dyDescent="0.3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row>
    <row r="24" spans="1:39" x14ac:dyDescent="0.3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row>
    <row r="25" spans="1:39" x14ac:dyDescent="0.3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row>
    <row r="26" spans="1:39" x14ac:dyDescent="0.35">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row>
    <row r="27" spans="1:39" x14ac:dyDescent="0.35">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row>
    <row r="28" spans="1:39" x14ac:dyDescent="0.3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row>
    <row r="29" spans="1:39" x14ac:dyDescent="0.3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row>
    <row r="30" spans="1:39" x14ac:dyDescent="0.3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row>
    <row r="31" spans="1:39" x14ac:dyDescent="0.3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row>
    <row r="32" spans="1:39" x14ac:dyDescent="0.3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row>
    <row r="33" spans="1:39" x14ac:dyDescent="0.3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row>
    <row r="34" spans="1:39" x14ac:dyDescent="0.3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row>
    <row r="35" spans="1:39" x14ac:dyDescent="0.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row>
    <row r="36" spans="1:39" x14ac:dyDescent="0.35">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row>
    <row r="37" spans="1:39" x14ac:dyDescent="0.35">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row>
    <row r="38" spans="1:39" x14ac:dyDescent="0.3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row>
    <row r="39" spans="1:39" x14ac:dyDescent="0.3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row>
    <row r="40" spans="1:39" x14ac:dyDescent="0.3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row>
    <row r="41" spans="1:39" x14ac:dyDescent="0.3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row>
    <row r="42" spans="1:39" x14ac:dyDescent="0.35">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row>
    <row r="43" spans="1:39" x14ac:dyDescent="0.3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row>
    <row r="44" spans="1:39" x14ac:dyDescent="0.3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row>
    <row r="45" spans="1:39" x14ac:dyDescent="0.3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row>
    <row r="46" spans="1:39" x14ac:dyDescent="0.3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row>
    <row r="47" spans="1:39" x14ac:dyDescent="0.3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row>
    <row r="48" spans="1:39" x14ac:dyDescent="0.3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row>
    <row r="49" spans="1:39" x14ac:dyDescent="0.3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row>
    <row r="50" spans="1:39" x14ac:dyDescent="0.3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row>
    <row r="51" spans="1:39" x14ac:dyDescent="0.3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row>
    <row r="52" spans="1:39" x14ac:dyDescent="0.3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row>
    <row r="53" spans="1:39" x14ac:dyDescent="0.3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row>
    <row r="54" spans="1:39" x14ac:dyDescent="0.3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row>
    <row r="55" spans="1:39" x14ac:dyDescent="0.3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row>
    <row r="56" spans="1:39" x14ac:dyDescent="0.3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row>
    <row r="57" spans="1:39" x14ac:dyDescent="0.3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row>
  </sheetData>
  <sheetProtection algorithmName="SHA-512" hashValue="DTIc7URmM79ClDd/ok8a4J2czizTjmgM1nlarq+aPxDFo/78swTi5MrU9SehHXhgqKfDLJC/2xZvDkJY+QFgWw==" saltValue="MYxlaXuAyCZB5rf7Kbvzdg==" spinCount="100000" sheet="1" objects="1" scenarios="1"/>
  <mergeCells count="22">
    <mergeCell ref="J11:K11"/>
    <mergeCell ref="E17:I17"/>
    <mergeCell ref="J7:P7"/>
    <mergeCell ref="E2:P4"/>
    <mergeCell ref="E5:P5"/>
    <mergeCell ref="B7:H14"/>
    <mergeCell ref="B16:C16"/>
    <mergeCell ref="E16:I16"/>
    <mergeCell ref="L8:P8"/>
    <mergeCell ref="J8:K8"/>
    <mergeCell ref="J16:P16"/>
    <mergeCell ref="L9:P9"/>
    <mergeCell ref="L10:P10"/>
    <mergeCell ref="L13:P13"/>
    <mergeCell ref="J9:K9"/>
    <mergeCell ref="J10:K10"/>
    <mergeCell ref="J13:K13"/>
    <mergeCell ref="J12:K12"/>
    <mergeCell ref="M17:P17"/>
    <mergeCell ref="M18:P18"/>
    <mergeCell ref="K17:L17"/>
    <mergeCell ref="K18:L18"/>
  </mergeCells>
  <hyperlinks>
    <hyperlink ref="B16:C16" r:id="rId1" display="User Instructions" xr:uid="{B04C7983-362E-4F8A-8446-8424D4C4B27B}"/>
    <hyperlink ref="E16:I16" location="Criteria!A1" display="Criteria used in the model " xr:uid="{2CA44AAF-8A20-4B1D-95E5-BD4051422F57}"/>
    <hyperlink ref="E17:I17" location="Sectors!A1" display="Sectors identified in NIS2" xr:uid="{9F350455-56B1-4CAF-9931-BF3FAB5CCED4}"/>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B244-76F0-4C96-A860-E61F3EF546BD}">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55</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30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18</v>
      </c>
      <c r="L10" s="83">
        <f>VLOOKUP(K10,Criteria!O30:P32,2) * VLOOKUP(D10,Criteria!O34:P36,2)*C10*C7</f>
        <v>60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20</v>
      </c>
      <c r="E13" s="87" t="s">
        <v>19</v>
      </c>
      <c r="F13" s="83">
        <f>VLOOKUP(E13,Criteria!O30:P32,2) * VLOOKUP($D13,Criteria!O34:P36,2)*C13*C7</f>
        <v>0</v>
      </c>
      <c r="G13" s="87" t="s">
        <v>20</v>
      </c>
      <c r="H13" s="83">
        <f>VLOOKUP(G13,Criteria!O30:P32,2) * VLOOKUP(D13,Criteria!O34:P36,2)*C13*C7</f>
        <v>7.5</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15</v>
      </c>
      <c r="I14" s="2"/>
      <c r="J14" s="7">
        <f>SUM(J9:J13)</f>
        <v>30</v>
      </c>
      <c r="K14" s="2"/>
      <c r="L14" s="84">
        <f>SUM(L9:L13)</f>
        <v>90</v>
      </c>
      <c r="M14" s="2"/>
      <c r="N14" s="84">
        <f>SUM(N9:N13)</f>
        <v>127.5</v>
      </c>
      <c r="O14" s="9">
        <f>N14+L14+J14+H14+F14</f>
        <v>262.5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2y/G3opVPtB9rT4g6mIBQ9Cs4CS12aVg8kMHNbvlhz3egujt8In9ssekE+QANLFmP/07u+nznN9CIfgFkfLi8w==" saltValue="bJS/1DOthyMynOgoRXsx6Q=="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47" priority="4" operator="equal">
      <formula>"Low"</formula>
    </cfRule>
    <cfRule type="cellIs" dxfId="46" priority="5" operator="equal">
      <formula>"Med"</formula>
    </cfRule>
    <cfRule type="cellIs" dxfId="45" priority="6" operator="equal">
      <formula>"High"</formula>
    </cfRule>
  </conditionalFormatting>
  <conditionalFormatting sqref="P14">
    <cfRule type="cellIs" dxfId="44" priority="1" operator="equal">
      <formula>"BASIC"</formula>
    </cfRule>
    <cfRule type="cellIs" dxfId="43" priority="2" operator="equal">
      <formula>"IMPORTANT"</formula>
    </cfRule>
    <cfRule type="cellIs" dxfId="42"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4716761-4FD5-46DF-BF99-B31B24780197}">
          <x14:formula1>
            <xm:f>Criteria!$C$12:$C$14</xm:f>
          </x14:formula1>
          <xm:sqref>D9:D12 D13:E13 G13 I13 K13 M13</xm:sqref>
        </x14:dataValidation>
        <x14:dataValidation type="list" allowBlank="1" showInputMessage="1" showErrorMessage="1" xr:uid="{3B3B2034-53F4-46C4-8A43-ABCAA53A7D86}">
          <x14:formula1>
            <xm:f>Criteria!$C$7:$C$9</xm:f>
          </x14:formula1>
          <xm:sqref>E9:E12 G9:G12 I9:I12 K9:K12 M9:M12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6504-741A-4C83-B066-72F967A974FF}">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81</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20</v>
      </c>
      <c r="L9" s="83">
        <f>VLOOKUP(K9,Criteria!O30:P32,2) * VLOOKUP(D9,Criteria!O34:P36,2)*C9*C7</f>
        <v>30</v>
      </c>
      <c r="M9" s="106" t="s">
        <v>20</v>
      </c>
      <c r="N9" s="83">
        <f>VLOOKUP(M9,Criteria!O30:P32,2) * VLOOKUP(D9,Criteria!O34:P36,2)*C9*C7</f>
        <v>30</v>
      </c>
      <c r="O9" s="100"/>
      <c r="P9" s="100"/>
      <c r="Q9" s="100"/>
      <c r="R9" s="100"/>
      <c r="S9" s="100"/>
      <c r="T9" s="100"/>
      <c r="U9" s="100"/>
      <c r="V9" s="100"/>
      <c r="W9" s="100"/>
    </row>
    <row r="10" spans="1:23" s="1" customFormat="1" ht="30.75" customHeight="1" x14ac:dyDescent="0.35">
      <c r="A10" s="100"/>
      <c r="B10" s="5" t="s">
        <v>7</v>
      </c>
      <c r="C10" s="16">
        <v>2</v>
      </c>
      <c r="D10" s="104" t="s">
        <v>20</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19</v>
      </c>
      <c r="L10" s="83">
        <f>VLOOKUP(K10,Criteria!O30:P32,2) * VLOOKUP(D10,Criteria!O34:P36,2)*C10*C7</f>
        <v>0</v>
      </c>
      <c r="M10" s="86" t="s">
        <v>20</v>
      </c>
      <c r="N10" s="83">
        <f>VLOOKUP(M10,Criteria!O30:P32,2) * VLOOKUP(D10,Criteria!O34:P36,2)*C10*C7</f>
        <v>15</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30</v>
      </c>
      <c r="I14" s="2"/>
      <c r="J14" s="7">
        <f>SUM(J9:J13)</f>
        <v>30</v>
      </c>
      <c r="K14" s="2"/>
      <c r="L14" s="84">
        <f>SUM(L9:L13)</f>
        <v>60</v>
      </c>
      <c r="M14" s="2"/>
      <c r="N14" s="84">
        <f>SUM(N9:N13)</f>
        <v>45</v>
      </c>
      <c r="O14" s="9">
        <f>N14+L14+J14+H14+F14</f>
        <v>165</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3E1vFHuWWzgwdmwLK0ZORMCbMqWYU/gmRGwvePk7WEoywEhF63FReSu8zFJCnohMa5Xc3lsNWzwORAV/kkx+rw==" saltValue="96NPPK6p1o86UGL3+1NgNQ=="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41" priority="4" operator="equal">
      <formula>"Low"</formula>
    </cfRule>
    <cfRule type="cellIs" dxfId="40" priority="5" operator="equal">
      <formula>"Med"</formula>
    </cfRule>
    <cfRule type="cellIs" dxfId="39" priority="6" operator="equal">
      <formula>"High"</formula>
    </cfRule>
  </conditionalFormatting>
  <conditionalFormatting sqref="P14">
    <cfRule type="cellIs" dxfId="38" priority="1" operator="equal">
      <formula>"BASIC"</formula>
    </cfRule>
    <cfRule type="cellIs" dxfId="37" priority="2" operator="equal">
      <formula>"IMPORTANT"</formula>
    </cfRule>
    <cfRule type="cellIs" dxfId="36"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05E6E98-9732-49AF-A45C-49D15796D500}">
          <x14:formula1>
            <xm:f>Criteria!$C$7:$C$9</xm:f>
          </x14:formula1>
          <xm:sqref>E9:E12 G9:G12 I9:I12 K9:K12 M9:M12</xm:sqref>
        </x14:dataValidation>
        <x14:dataValidation type="list" allowBlank="1" showInputMessage="1" showErrorMessage="1" xr:uid="{E0BCE7DB-D152-4D35-8BDB-950FE0DFF90A}">
          <x14:formula1>
            <xm:f>Criteria!$C$12:$C$14</xm:f>
          </x14:formula1>
          <xm:sqref>D9:D12 D13:E13 G13 I13 K13 M13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50F4-3C38-4034-A897-165E1B82A3B5}">
  <sheetPr>
    <tabColor theme="9" tint="0.39997558519241921"/>
  </sheetPr>
  <dimension ref="A1:W46"/>
  <sheetViews>
    <sheetView showGridLines="0" workbookViewId="0">
      <selection activeCell="B16" sqref="B16"/>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125</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20</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15</v>
      </c>
      <c r="K9" s="106" t="s">
        <v>19</v>
      </c>
      <c r="L9" s="83">
        <f>VLOOKUP(K9,Criteria!O30:P32,2) * VLOOKUP(D9,Criteria!O34:P36,2)*C9*C7</f>
        <v>0</v>
      </c>
      <c r="M9" s="106" t="s">
        <v>20</v>
      </c>
      <c r="N9" s="83">
        <f>VLOOKUP(M9,Criteria!O30:P32,2) * VLOOKUP(D9,Criteria!O34:P36,2)*C9*C7</f>
        <v>15</v>
      </c>
      <c r="O9" s="100"/>
      <c r="P9" s="100"/>
      <c r="Q9" s="100"/>
      <c r="R9" s="100"/>
      <c r="S9" s="100"/>
      <c r="T9" s="100"/>
      <c r="U9" s="100"/>
      <c r="V9" s="100"/>
      <c r="W9" s="100"/>
    </row>
    <row r="10" spans="1:23" s="1" customFormat="1" ht="30.75" customHeight="1" x14ac:dyDescent="0.35">
      <c r="A10" s="100"/>
      <c r="B10" s="5" t="s">
        <v>7</v>
      </c>
      <c r="C10" s="16">
        <v>2</v>
      </c>
      <c r="D10" s="104" t="s">
        <v>19</v>
      </c>
      <c r="E10" s="86" t="s">
        <v>19</v>
      </c>
      <c r="F10" s="83">
        <f>VLOOKUP(E10,Criteria!O30:P32,2) * VLOOKUP(D10,Criteria!O34:P36,2)*C10*C7</f>
        <v>0</v>
      </c>
      <c r="G10" s="86" t="s">
        <v>20</v>
      </c>
      <c r="H10" s="83">
        <f>VLOOKUP(G10,Criteria!O30:P32,2) * VLOOKUP(D10,Criteria!O34:P36,2)*C10*C7</f>
        <v>0</v>
      </c>
      <c r="I10" s="86" t="s">
        <v>20</v>
      </c>
      <c r="J10" s="83">
        <f>VLOOKUP(I10,Criteria!O30:P32,2) * VLOOKUP(D10,Criteria!O34:P36,2)*C10*C7</f>
        <v>0</v>
      </c>
      <c r="K10" s="86" t="s">
        <v>20</v>
      </c>
      <c r="L10" s="83">
        <f>VLOOKUP(K10,Criteria!O30:P32,2) * VLOOKUP(D10,Criteria!O34:P36,2)*C10*C7</f>
        <v>0</v>
      </c>
      <c r="M10" s="86" t="s">
        <v>20</v>
      </c>
      <c r="N10" s="83">
        <f>VLOOKUP(M10,Criteria!O30:P32,2) * VLOOKUP(D10,Criteria!O34:P36,2)*C10*C7</f>
        <v>0</v>
      </c>
      <c r="O10" s="100"/>
      <c r="P10" s="100"/>
      <c r="Q10" s="100"/>
      <c r="R10" s="100"/>
      <c r="S10" s="100"/>
      <c r="T10" s="100"/>
      <c r="U10" s="100"/>
      <c r="V10" s="100"/>
      <c r="W10" s="100"/>
    </row>
    <row r="11" spans="1:23" s="1" customFormat="1" ht="30.75" customHeight="1" x14ac:dyDescent="0.35">
      <c r="A11" s="100"/>
      <c r="B11" s="5" t="s">
        <v>5</v>
      </c>
      <c r="C11" s="16">
        <v>1</v>
      </c>
      <c r="D11" s="104" t="s">
        <v>20</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15</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0</v>
      </c>
      <c r="I14" s="2"/>
      <c r="J14" s="7">
        <f>SUM(J9:J13)</f>
        <v>15</v>
      </c>
      <c r="K14" s="2"/>
      <c r="L14" s="84">
        <f>SUM(L9:L13)</f>
        <v>15</v>
      </c>
      <c r="M14" s="2"/>
      <c r="N14" s="84">
        <f>SUM(N9:N13)</f>
        <v>15</v>
      </c>
      <c r="O14" s="9">
        <f>N14+L14+J14+H14+F14</f>
        <v>45</v>
      </c>
      <c r="P14" s="77" t="str">
        <f>LOOKUP(O14,Criteria!C17:E19)</f>
        <v>BASIC</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JuCzqPubE8uTWEq1Ano56yFnhAYhcsgtOS+aoZhqTroMC/fZBGIKqcuSmhUneuOfHq12xAV1UWmytj4DYrZkKQ==" saltValue="Mgdpa4AClEsOfGyD0yx5iA=="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35" priority="4" operator="equal">
      <formula>"Low"</formula>
    </cfRule>
    <cfRule type="cellIs" dxfId="34" priority="5" operator="equal">
      <formula>"Med"</formula>
    </cfRule>
    <cfRule type="cellIs" dxfId="33" priority="6" operator="equal">
      <formula>"High"</formula>
    </cfRule>
  </conditionalFormatting>
  <conditionalFormatting sqref="P14">
    <cfRule type="cellIs" dxfId="32" priority="1" operator="equal">
      <formula>"BASIC"</formula>
    </cfRule>
    <cfRule type="cellIs" dxfId="31" priority="2" operator="equal">
      <formula>"IMPORTANT"</formula>
    </cfRule>
    <cfRule type="cellIs" dxfId="30"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414CDDC-720A-42E3-87DB-01F5ADBDD3EE}">
          <x14:formula1>
            <xm:f>Criteria!$C$12:$C$14</xm:f>
          </x14:formula1>
          <xm:sqref>D9:D12 D13:E13 G13 I13 K13 M13</xm:sqref>
        </x14:dataValidation>
        <x14:dataValidation type="list" allowBlank="1" showInputMessage="1" showErrorMessage="1" xr:uid="{A10A83B1-42A4-4A63-A97F-A31F581A8D48}">
          <x14:formula1>
            <xm:f>Criteria!$C$7:$C$9</xm:f>
          </x14:formula1>
          <xm:sqref>E9:E12 G9:G12 I9:I12 K9:K12 M9:M12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9B46-BD1A-4041-BD61-9F01036030D3}">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126</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30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20</v>
      </c>
      <c r="E10" s="86" t="s">
        <v>19</v>
      </c>
      <c r="F10" s="83">
        <f>VLOOKUP(E10,Criteria!O30:P32,2) * VLOOKUP(D10,Criteria!O34:P36,2)*C10*C7</f>
        <v>0</v>
      </c>
      <c r="G10" s="86" t="s">
        <v>20</v>
      </c>
      <c r="H10" s="83">
        <f>VLOOKUP(G10,Criteria!O30:P32,2) * VLOOKUP(D10,Criteria!O34:P36,2)*C10*C7</f>
        <v>15</v>
      </c>
      <c r="I10" s="86" t="s">
        <v>20</v>
      </c>
      <c r="J10" s="83">
        <f>VLOOKUP(I10,Criteria!O30:P32,2) * VLOOKUP(D10,Criteria!O34:P36,2)*C10*C7</f>
        <v>15</v>
      </c>
      <c r="K10" s="86" t="s">
        <v>20</v>
      </c>
      <c r="L10" s="83">
        <f>VLOOKUP(K10,Criteria!O30:P32,2) * VLOOKUP(D10,Criteria!O34:P36,2)*C10*C7</f>
        <v>15</v>
      </c>
      <c r="M10" s="86" t="s">
        <v>20</v>
      </c>
      <c r="N10" s="83">
        <f>VLOOKUP(M10,Criteria!O30:P32,2) * VLOOKUP(D10,Criteria!O34:P36,2)*C10*C7</f>
        <v>15</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15</v>
      </c>
      <c r="I14" s="2"/>
      <c r="J14" s="7">
        <f>SUM(J9:J13)</f>
        <v>45</v>
      </c>
      <c r="K14" s="2"/>
      <c r="L14" s="84">
        <f>SUM(L9:L13)</f>
        <v>45</v>
      </c>
      <c r="M14" s="2"/>
      <c r="N14" s="84">
        <f>SUM(N9:N13)</f>
        <v>75</v>
      </c>
      <c r="O14" s="9">
        <f>N14+L14+J14+H14+F14</f>
        <v>180</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C9wvBWGT/Kczf1q+GAb0BpmVrWZf0n36RG8d9tbCUM9+oC2c+BqygxV+lWtDBxBBbIrhNGWoP3ysJ+5UYTEIYA==" saltValue="3kzpD0888zXxLup93kTSQw=="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29" priority="4" operator="equal">
      <formula>"Low"</formula>
    </cfRule>
    <cfRule type="cellIs" dxfId="28" priority="5" operator="equal">
      <formula>"Med"</formula>
    </cfRule>
    <cfRule type="cellIs" dxfId="27" priority="6" operator="equal">
      <formula>"High"</formula>
    </cfRule>
  </conditionalFormatting>
  <conditionalFormatting sqref="P14">
    <cfRule type="cellIs" dxfId="26" priority="1" operator="equal">
      <formula>"BASIC"</formula>
    </cfRule>
    <cfRule type="cellIs" dxfId="25" priority="2" operator="equal">
      <formula>"IMPORTANT"</formula>
    </cfRule>
    <cfRule type="cellIs" dxfId="24"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AA7E5C6-2D5E-4513-9C0C-1F09C3FC6BA5}">
          <x14:formula1>
            <xm:f>Criteria!$C$7:$C$9</xm:f>
          </x14:formula1>
          <xm:sqref>E9:E12 G9:G12 I9:I12 K9:K12 M9:M12</xm:sqref>
        </x14:dataValidation>
        <x14:dataValidation type="list" allowBlank="1" showInputMessage="1" showErrorMessage="1" xr:uid="{BF978201-5070-4A71-B95B-0D0E087E283C}">
          <x14:formula1>
            <xm:f>Criteria!$C$12:$C$14</xm:f>
          </x14:formula1>
          <xm:sqref>D9:D12 D13:E13 G13 I13 K13 M13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245C4-8DC6-4E36-9437-87C696A862D0}">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127</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30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19</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19</v>
      </c>
      <c r="L10" s="83">
        <f>VLOOKUP(K10,Criteria!O30:P32,2) * VLOOKUP(D10,Criteria!O34:P36,2)*C10*C7</f>
        <v>0</v>
      </c>
      <c r="M10" s="86" t="s">
        <v>20</v>
      </c>
      <c r="N10" s="83">
        <f>VLOOKUP(M10,Criteria!O30:P32,2) * VLOOKUP(D10,Criteria!O34:P36,2)*C10*C7</f>
        <v>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20</v>
      </c>
      <c r="L11" s="83">
        <f>VLOOKUP(K11,Criteria!O30:P32,2) *VLOOKUP(D11,Criteria!O34:P36,2)*C11*C7</f>
        <v>15</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20</v>
      </c>
      <c r="E13" s="87" t="s">
        <v>19</v>
      </c>
      <c r="F13" s="83">
        <f>VLOOKUP(E13,Criteria!O30:P32,2) * VLOOKUP($D13,Criteria!O34:P36,2)*C13*C7</f>
        <v>0</v>
      </c>
      <c r="G13" s="87" t="s">
        <v>20</v>
      </c>
      <c r="H13" s="83">
        <f>VLOOKUP(G13,Criteria!O30:P32,2) * VLOOKUP(D13,Criteria!O34:P36,2)*C13*C7</f>
        <v>7.5</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15</v>
      </c>
      <c r="I14" s="2"/>
      <c r="J14" s="7">
        <f>SUM(J9:J13)</f>
        <v>30</v>
      </c>
      <c r="K14" s="2"/>
      <c r="L14" s="84">
        <f>SUM(L9:L13)</f>
        <v>15</v>
      </c>
      <c r="M14" s="2"/>
      <c r="N14" s="84">
        <f>SUM(N9:N13)</f>
        <v>67.5</v>
      </c>
      <c r="O14" s="9">
        <f>N14+L14+J14+H14+F14</f>
        <v>127.5</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CoARnCz8jeY2ywpxE3XPOXm8AzWxj9emm0QnX2p9tOAccgtPTtrpe6T0/SbXVH+UF3UG0r5TA5tRMm13sU4lsg==" saltValue="YBGN6eQyQ9lk+bnYE364Mg=="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23" priority="4" operator="equal">
      <formula>"Low"</formula>
    </cfRule>
    <cfRule type="cellIs" dxfId="22" priority="5" operator="equal">
      <formula>"Med"</formula>
    </cfRule>
    <cfRule type="cellIs" dxfId="21" priority="6" operator="equal">
      <formula>"High"</formula>
    </cfRule>
  </conditionalFormatting>
  <conditionalFormatting sqref="P14">
    <cfRule type="cellIs" dxfId="20" priority="1" operator="equal">
      <formula>"BASIC"</formula>
    </cfRule>
    <cfRule type="cellIs" dxfId="19" priority="2" operator="equal">
      <formula>"IMPORTANT"</formula>
    </cfRule>
    <cfRule type="cellIs" dxfId="18"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779427C-AB04-4139-BE1C-C98D69E48874}">
          <x14:formula1>
            <xm:f>Criteria!$C$12:$C$14</xm:f>
          </x14:formula1>
          <xm:sqref>D9:D12 D13:E13 G13 I13 K13 M13</xm:sqref>
        </x14:dataValidation>
        <x14:dataValidation type="list" allowBlank="1" showInputMessage="1" showErrorMessage="1" xr:uid="{6A62FBC0-D3AE-42B6-90C1-6DF433D5E850}">
          <x14:formula1>
            <xm:f>Criteria!$C$7:$C$9</xm:f>
          </x14:formula1>
          <xm:sqref>E9:E12 G9:G12 I9:I12 K9:K12 M9:M12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D45A7-BB0F-47AF-86E5-645228746640}">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83</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20</v>
      </c>
      <c r="E9" s="106" t="s">
        <v>20</v>
      </c>
      <c r="F9" s="83">
        <f>VLOOKUP(E9,Criteria!O30:P32,2) * VLOOKUP(D9,Criteria!O34:P36,2)*C9*C7</f>
        <v>15</v>
      </c>
      <c r="G9" s="106" t="s">
        <v>19</v>
      </c>
      <c r="H9" s="83">
        <f>VLOOKUP(G9,Criteria!O30:P32,2) * VLOOKUP(D9,Criteria!O34:P36,2)*C9*C7</f>
        <v>0</v>
      </c>
      <c r="I9" s="106" t="s">
        <v>19</v>
      </c>
      <c r="J9" s="83">
        <f>VLOOKUP(I9,Criteria!O30:P32,2) * VLOOKUP(D9,Criteria!O34:P36,2)*C9*C7</f>
        <v>0</v>
      </c>
      <c r="K9" s="106" t="s">
        <v>19</v>
      </c>
      <c r="L9" s="83">
        <f>VLOOKUP(K9,Criteria!O30:P32,2) * VLOOKUP(D9,Criteria!O34:P36,2)*C9*C7</f>
        <v>0</v>
      </c>
      <c r="M9" s="106" t="s">
        <v>20</v>
      </c>
      <c r="N9" s="83">
        <f>VLOOKUP(M9,Criteria!O30:P32,2) * VLOOKUP(D9,Criteria!O34:P36,2)*C9*C7</f>
        <v>15</v>
      </c>
      <c r="O9" s="100"/>
      <c r="P9" s="100"/>
      <c r="Q9" s="100"/>
      <c r="R9" s="100"/>
      <c r="S9" s="100"/>
      <c r="T9" s="100"/>
      <c r="U9" s="100"/>
      <c r="V9" s="100"/>
      <c r="W9" s="100"/>
    </row>
    <row r="10" spans="1:23" s="1" customFormat="1" ht="30.75" customHeight="1" x14ac:dyDescent="0.35">
      <c r="A10" s="100"/>
      <c r="B10" s="5" t="s">
        <v>7</v>
      </c>
      <c r="C10" s="16">
        <v>2</v>
      </c>
      <c r="D10" s="104" t="s">
        <v>18</v>
      </c>
      <c r="E10" s="86" t="s">
        <v>18</v>
      </c>
      <c r="F10" s="83">
        <f>VLOOKUP(E10,Criteria!O30:P32,2) * VLOOKUP(D10,Criteria!O34:P36,2)*C10*C7</f>
        <v>60</v>
      </c>
      <c r="G10" s="86" t="s">
        <v>19</v>
      </c>
      <c r="H10" s="83">
        <f>VLOOKUP(G10,Criteria!O30:P32,2) * VLOOKUP(D10,Criteria!O34:P36,2)*C10*C7</f>
        <v>0</v>
      </c>
      <c r="I10" s="86" t="s">
        <v>19</v>
      </c>
      <c r="J10" s="83">
        <f>VLOOKUP(I10,Criteria!O30:P32,2) * VLOOKUP(D10,Criteria!O34:P36,2)*C10*C7</f>
        <v>0</v>
      </c>
      <c r="K10" s="86" t="s">
        <v>20</v>
      </c>
      <c r="L10" s="83">
        <f>VLOOKUP(K10,Criteria!O30:P32,2) * VLOOKUP(D10,Criteria!O34:P36,2)*C10*C7</f>
        <v>30</v>
      </c>
      <c r="M10" s="86" t="s">
        <v>20</v>
      </c>
      <c r="N10" s="83">
        <f>VLOOKUP(M10,Criteria!O30:P32,2) * VLOOKUP(D10,Criteria!O34:P36,2)*C10*C7</f>
        <v>30</v>
      </c>
      <c r="O10" s="100"/>
      <c r="P10" s="100"/>
      <c r="Q10" s="100"/>
      <c r="R10" s="100"/>
      <c r="S10" s="100"/>
      <c r="T10" s="100"/>
      <c r="U10" s="100"/>
      <c r="V10" s="100"/>
      <c r="W10" s="100"/>
    </row>
    <row r="11" spans="1:23" s="1" customFormat="1" ht="30.75" customHeight="1" x14ac:dyDescent="0.35">
      <c r="A11" s="100"/>
      <c r="B11" s="5" t="s">
        <v>5</v>
      </c>
      <c r="C11" s="16">
        <v>1</v>
      </c>
      <c r="D11" s="104" t="s">
        <v>20</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15</v>
      </c>
      <c r="M11" s="86" t="s">
        <v>20</v>
      </c>
      <c r="N11" s="83">
        <f>VLOOKUP(M11,Criteria!O30:P32,2) *VLOOKUP(D11,Criteria!O34:P36,2)*C11*C7</f>
        <v>7.5</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20</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19</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75</v>
      </c>
      <c r="H14" s="7">
        <f>SUM(H9:H13)</f>
        <v>0</v>
      </c>
      <c r="I14" s="2"/>
      <c r="J14" s="7">
        <f>SUM(J9:J13)</f>
        <v>0</v>
      </c>
      <c r="K14" s="2"/>
      <c r="L14" s="84">
        <f>SUM(L9:L13)</f>
        <v>45</v>
      </c>
      <c r="M14" s="2"/>
      <c r="N14" s="84">
        <f>SUM(N9:N13)</f>
        <v>52.5</v>
      </c>
      <c r="O14" s="9">
        <f>N14+L14+J14+H14+F14</f>
        <v>172.5</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tPH5SNeaghVU50YxMFb1u0BS35U6hrpeteYLZGL9kZUZBW7dw5jwP79QiVvGmsWmKW548Et32G+Rg2Y23QLNhw==" saltValue="W9XyVoQ6Pa1bUIa2QnJc3A=="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17" priority="4" operator="equal">
      <formula>"Low"</formula>
    </cfRule>
    <cfRule type="cellIs" dxfId="16" priority="5" operator="equal">
      <formula>"Med"</formula>
    </cfRule>
    <cfRule type="cellIs" dxfId="15" priority="6" operator="equal">
      <formula>"High"</formula>
    </cfRule>
  </conditionalFormatting>
  <conditionalFormatting sqref="P14">
    <cfRule type="cellIs" dxfId="14" priority="1" operator="equal">
      <formula>"BASIC"</formula>
    </cfRule>
    <cfRule type="cellIs" dxfId="13" priority="2" operator="equal">
      <formula>"IMPORTANT"</formula>
    </cfRule>
    <cfRule type="cellIs" dxfId="12"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43F0A0D-FEDE-4E22-B1DD-542421BD69C9}">
          <x14:formula1>
            <xm:f>Criteria!$C$7:$C$9</xm:f>
          </x14:formula1>
          <xm:sqref>E9:E12 G9:G12 I9:I12 K9:K12 M9:M12</xm:sqref>
        </x14:dataValidation>
        <x14:dataValidation type="list" allowBlank="1" showInputMessage="1" showErrorMessage="1" xr:uid="{0357B2DA-B02D-4E3E-A3B9-09A3800D956B}">
          <x14:formula1>
            <xm:f>Criteria!$C$12:$C$14</xm:f>
          </x14:formula1>
          <xm:sqref>D9:D12 D13:E13 G13 I13 K13 M13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8A63-AFB3-4775-9869-84C33A215414}">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84</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19</v>
      </c>
      <c r="L9" s="83">
        <f>VLOOKUP(K9,Criteria!O30:P32,2) * VLOOKUP(D9,Criteria!O34:P36,2)*C9*C7</f>
        <v>0</v>
      </c>
      <c r="M9" s="106" t="s">
        <v>20</v>
      </c>
      <c r="N9" s="83">
        <f>VLOOKUP(M9,Criteria!O30:P32,2) * VLOOKUP(D9,Criteria!O34:P36,2)*C9*C7</f>
        <v>30</v>
      </c>
      <c r="O9" s="100"/>
      <c r="P9" s="100"/>
      <c r="Q9" s="100"/>
      <c r="R9" s="100"/>
      <c r="S9" s="100"/>
      <c r="T9" s="100"/>
      <c r="U9" s="100"/>
      <c r="V9" s="100"/>
      <c r="W9" s="100"/>
    </row>
    <row r="10" spans="1:23" s="1" customFormat="1" ht="30.75" customHeight="1" x14ac:dyDescent="0.35">
      <c r="A10" s="100"/>
      <c r="B10" s="5" t="s">
        <v>7</v>
      </c>
      <c r="C10" s="16">
        <v>2</v>
      </c>
      <c r="D10" s="104" t="s">
        <v>20</v>
      </c>
      <c r="E10" s="86" t="s">
        <v>19</v>
      </c>
      <c r="F10" s="83">
        <f>VLOOKUP(E10,Criteria!O30:P32,2) * VLOOKUP(D10,Criteria!O34:P36,2)*C10*C7</f>
        <v>0</v>
      </c>
      <c r="G10" s="86" t="s">
        <v>20</v>
      </c>
      <c r="H10" s="83">
        <f>VLOOKUP(G10,Criteria!O30:P32,2) * VLOOKUP(D10,Criteria!O34:P36,2)*C10*C7</f>
        <v>15</v>
      </c>
      <c r="I10" s="86" t="s">
        <v>19</v>
      </c>
      <c r="J10" s="83">
        <f>VLOOKUP(I10,Criteria!O30:P32,2) * VLOOKUP(D10,Criteria!O34:P36,2)*C10*C7</f>
        <v>0</v>
      </c>
      <c r="K10" s="86" t="s">
        <v>20</v>
      </c>
      <c r="L10" s="83">
        <f>VLOOKUP(K10,Criteria!O30:P32,2) * VLOOKUP(D10,Criteria!O34:P36,2)*C10*C7</f>
        <v>15</v>
      </c>
      <c r="M10" s="86" t="s">
        <v>20</v>
      </c>
      <c r="N10" s="83">
        <f>VLOOKUP(M10,Criteria!O30:P32,2) * VLOOKUP(D10,Criteria!O34:P36,2)*C10*C7</f>
        <v>15</v>
      </c>
      <c r="O10" s="100"/>
      <c r="P10" s="100"/>
      <c r="Q10" s="100"/>
      <c r="R10" s="100"/>
      <c r="S10" s="100"/>
      <c r="T10" s="100"/>
      <c r="U10" s="100"/>
      <c r="V10" s="100"/>
      <c r="W10" s="100"/>
    </row>
    <row r="11" spans="1:23" s="1" customFormat="1" ht="30.75" customHeight="1" x14ac:dyDescent="0.35">
      <c r="A11" s="100"/>
      <c r="B11" s="5" t="s">
        <v>5</v>
      </c>
      <c r="C11" s="16">
        <v>1</v>
      </c>
      <c r="D11" s="104" t="s">
        <v>20</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15</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20</v>
      </c>
      <c r="E13" s="87" t="s">
        <v>19</v>
      </c>
      <c r="F13" s="83">
        <f>VLOOKUP(E13,Criteria!O30:P32,2) * VLOOKUP($D13,Criteria!O34:P36,2)*C13*C7</f>
        <v>0</v>
      </c>
      <c r="G13" s="87" t="s">
        <v>20</v>
      </c>
      <c r="H13" s="83">
        <f>VLOOKUP(G13,Criteria!O30:P32,2) * VLOOKUP(D13,Criteria!O34:P36,2)*C13*C7</f>
        <v>7.5</v>
      </c>
      <c r="I13" s="87" t="s">
        <v>19</v>
      </c>
      <c r="J13" s="83">
        <f>VLOOKUP(I13,Criteria!O30:P32,2) * VLOOKUP(D13,Criteria!O34:P36,2)*C13*C7</f>
        <v>0</v>
      </c>
      <c r="K13" s="87" t="s">
        <v>19</v>
      </c>
      <c r="L13" s="83">
        <f>VLOOKUP(K13,Criteria!O30:P32,2) * VLOOKUP(D13,Criteria!O34:P36,2)*C13*C7</f>
        <v>0</v>
      </c>
      <c r="M13" s="87" t="s">
        <v>20</v>
      </c>
      <c r="N13" s="83">
        <f>VLOOKUP(M13,Criteria!O30:P32,2) * VLOOKUP(D13,Criteria!O34:P36,2)*C13*C7</f>
        <v>7.5</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52.5</v>
      </c>
      <c r="I14" s="2"/>
      <c r="J14" s="7">
        <f>SUM(J9:J13)</f>
        <v>30</v>
      </c>
      <c r="K14" s="2"/>
      <c r="L14" s="84">
        <f>SUM(L9:L13)</f>
        <v>30</v>
      </c>
      <c r="M14" s="2"/>
      <c r="N14" s="84">
        <f>SUM(N9:N13)</f>
        <v>52.5</v>
      </c>
      <c r="O14" s="9">
        <f>N14+L14+J14+H14+F14</f>
        <v>165</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wOQ9QvuGIrA7lAm/qPX/MwrMp/E4QHe4jsIpzT8oIgNkwbHTgbA6luQgEl6cJfqMTgJhgzBJYFPAWMOB3lwsOQ==" saltValue="jss2ar6B/uIHCwCcDsQH+w=="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11" priority="4" operator="equal">
      <formula>"Low"</formula>
    </cfRule>
    <cfRule type="cellIs" dxfId="10" priority="5" operator="equal">
      <formula>"Med"</formula>
    </cfRule>
    <cfRule type="cellIs" dxfId="9" priority="6" operator="equal">
      <formula>"High"</formula>
    </cfRule>
  </conditionalFormatting>
  <conditionalFormatting sqref="P14">
    <cfRule type="cellIs" dxfId="8" priority="1" operator="equal">
      <formula>"BASIC"</formula>
    </cfRule>
    <cfRule type="cellIs" dxfId="7" priority="2" operator="equal">
      <formula>"IMPORTANT"</formula>
    </cfRule>
    <cfRule type="cellIs" dxfId="6"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DE4EDD5-03D6-483A-8FF6-23C46F450390}">
          <x14:formula1>
            <xm:f>Criteria!$C$12:$C$14</xm:f>
          </x14:formula1>
          <xm:sqref>D9:D12 D13:E13 G13 I13 K13 M13</xm:sqref>
        </x14:dataValidation>
        <x14:dataValidation type="list" allowBlank="1" showInputMessage="1" showErrorMessage="1" xr:uid="{53DF6D8A-C77F-4160-A1E1-01A7D8A281F3}">
          <x14:formula1>
            <xm:f>Criteria!$C$7:$C$9</xm:f>
          </x14:formula1>
          <xm:sqref>E9:E12 G9:G12 I9:I12 K9:K12 M9:M12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1E3F-E3EC-4885-AB73-D9743ADEB07E}">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85</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20</v>
      </c>
      <c r="E9" s="106" t="s">
        <v>19</v>
      </c>
      <c r="F9" s="83">
        <f>VLOOKUP(E9,Criteria!O30:P32,2) * VLOOKUP(D9,Criteria!O34:P36,2)*C9*C7</f>
        <v>0</v>
      </c>
      <c r="G9" s="106" t="s">
        <v>19</v>
      </c>
      <c r="H9" s="83">
        <f>VLOOKUP(G9,Criteria!O30:P32,2) * VLOOKUP(D9,Criteria!O34:P36,2)*C9*C7</f>
        <v>0</v>
      </c>
      <c r="I9" s="106" t="s">
        <v>19</v>
      </c>
      <c r="J9" s="83">
        <f>VLOOKUP(I9,Criteria!O30:P32,2) * VLOOKUP(D9,Criteria!O34:P36,2)*C9*C7</f>
        <v>0</v>
      </c>
      <c r="K9" s="106" t="s">
        <v>19</v>
      </c>
      <c r="L9" s="83">
        <f>VLOOKUP(K9,Criteria!O30:P32,2) * VLOOKUP(D9,Criteria!O34:P36,2)*C9*C7</f>
        <v>0</v>
      </c>
      <c r="M9" s="106" t="s">
        <v>19</v>
      </c>
      <c r="N9" s="83">
        <f>VLOOKUP(M9,Criteria!O30:P32,2) * VLOOKUP(D9,Criteria!O34:P36,2)*C9*C7</f>
        <v>0</v>
      </c>
      <c r="O9" s="100"/>
      <c r="P9" s="100"/>
      <c r="Q9" s="100"/>
      <c r="R9" s="100"/>
      <c r="S9" s="100"/>
      <c r="T9" s="100"/>
      <c r="U9" s="100"/>
      <c r="V9" s="100"/>
      <c r="W9" s="100"/>
    </row>
    <row r="10" spans="1:23" s="1" customFormat="1" ht="30.75" customHeight="1" x14ac:dyDescent="0.35">
      <c r="A10" s="100"/>
      <c r="B10" s="5" t="s">
        <v>7</v>
      </c>
      <c r="C10" s="16">
        <v>2</v>
      </c>
      <c r="D10" s="104" t="s">
        <v>18</v>
      </c>
      <c r="E10" s="86" t="s">
        <v>20</v>
      </c>
      <c r="F10" s="83">
        <f>VLOOKUP(E10,Criteria!O30:P32,2) * VLOOKUP(D10,Criteria!O34:P36,2)*C10*C7</f>
        <v>30</v>
      </c>
      <c r="G10" s="86" t="s">
        <v>19</v>
      </c>
      <c r="H10" s="83">
        <f>VLOOKUP(G10,Criteria!O30:P32,2) * VLOOKUP(D10,Criteria!O34:P36,2)*C10*C7</f>
        <v>0</v>
      </c>
      <c r="I10" s="86" t="s">
        <v>20</v>
      </c>
      <c r="J10" s="83">
        <f>VLOOKUP(I10,Criteria!O30:P32,2) * VLOOKUP(D10,Criteria!O34:P36,2)*C10*C7</f>
        <v>30</v>
      </c>
      <c r="K10" s="86" t="s">
        <v>20</v>
      </c>
      <c r="L10" s="83">
        <f>VLOOKUP(K10,Criteria!O30:P32,2) * VLOOKUP(D10,Criteria!O34:P36,2)*C10*C7</f>
        <v>30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19</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20</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30</v>
      </c>
      <c r="H14" s="7">
        <f>SUM(H9:H13)</f>
        <v>7.5</v>
      </c>
      <c r="I14" s="2"/>
      <c r="J14" s="7">
        <f>SUM(J9:J13)</f>
        <v>30</v>
      </c>
      <c r="K14" s="2"/>
      <c r="L14" s="84">
        <f>SUM(L9:L13)</f>
        <v>60</v>
      </c>
      <c r="M14" s="2"/>
      <c r="N14" s="84">
        <f>SUM(N9:N13)</f>
        <v>60</v>
      </c>
      <c r="O14" s="9">
        <f>N14+L14+J14+H14+F14</f>
        <v>187.5</v>
      </c>
      <c r="P14" s="77" t="str">
        <f>LOOKUP(O14,Criteria!C17:E19)</f>
        <v>IMPORTANT</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v/T6AAfjTb3rPP0c+AS0kL/MSEFPYIeMI96L0pa2u9/+Azvez+NqDfr36GAfOnbDWIgwxRE8kmQRYHSS/V4gwA==" saltValue="QcDye+bpKH7gz7m9f2s5Uw=="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5" priority="4" operator="equal">
      <formula>"Low"</formula>
    </cfRule>
    <cfRule type="cellIs" dxfId="4" priority="5" operator="equal">
      <formula>"Med"</formula>
    </cfRule>
    <cfRule type="cellIs" dxfId="3" priority="6" operator="equal">
      <formula>"High"</formula>
    </cfRule>
  </conditionalFormatting>
  <conditionalFormatting sqref="P14">
    <cfRule type="cellIs" dxfId="2" priority="1" operator="equal">
      <formula>"BASIC"</formula>
    </cfRule>
    <cfRule type="cellIs" dxfId="1" priority="2" operator="equal">
      <formula>"IMPORTANT"</formula>
    </cfRule>
    <cfRule type="cellIs" dxfId="0"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08B0BFF-011D-41C7-94F1-EC1CC80ADF1E}">
          <x14:formula1>
            <xm:f>Criteria!$C$7:$C$9</xm:f>
          </x14:formula1>
          <xm:sqref>E9:E12 G9:G12 I9:I12 K9:K12 M9:M12</xm:sqref>
        </x14:dataValidation>
        <x14:dataValidation type="list" allowBlank="1" showInputMessage="1" showErrorMessage="1" xr:uid="{ADA2C7AB-9A9B-46CD-9245-0A80E7D6F5DE}">
          <x14:formula1>
            <xm:f>Criteria!$C$12:$C$14</xm:f>
          </x14:formula1>
          <xm:sqref>D9:D12 D13:E13 G13 I13 K13 M13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37B6-3BE6-439B-8332-3121BEC0E19F}">
  <sheetPr>
    <tabColor theme="8" tint="-0.249977111117893"/>
  </sheetPr>
  <dimension ref="A1:AE55"/>
  <sheetViews>
    <sheetView showGridLines="0" workbookViewId="0">
      <selection activeCell="B28" sqref="B28"/>
    </sheetView>
  </sheetViews>
  <sheetFormatPr defaultColWidth="8.81640625" defaultRowHeight="14.5" x14ac:dyDescent="0.35"/>
  <cols>
    <col min="2" max="4" width="22.453125" style="21" customWidth="1"/>
    <col min="5" max="5" width="21.81640625" style="21" customWidth="1"/>
    <col min="6" max="10" width="8.6328125" style="21"/>
  </cols>
  <sheetData>
    <row r="1" spans="1:31" x14ac:dyDescent="0.35">
      <c r="A1" s="61"/>
      <c r="B1" s="62"/>
      <c r="C1" s="62"/>
      <c r="D1" s="62"/>
      <c r="E1" s="62"/>
      <c r="F1" s="62"/>
      <c r="G1" s="62"/>
      <c r="H1" s="62"/>
      <c r="I1" s="62"/>
      <c r="J1" s="62"/>
      <c r="K1" s="61"/>
      <c r="L1" s="61"/>
      <c r="M1" s="42"/>
      <c r="N1" s="42"/>
      <c r="O1" s="42"/>
      <c r="P1" s="42"/>
      <c r="Q1" s="42"/>
      <c r="R1" s="42"/>
      <c r="S1" s="42"/>
      <c r="T1" s="42"/>
      <c r="U1" s="42"/>
      <c r="V1" s="42"/>
      <c r="W1" s="42"/>
      <c r="X1" s="42"/>
      <c r="Y1" s="42"/>
      <c r="Z1" s="42"/>
      <c r="AA1" s="42"/>
      <c r="AB1" s="42"/>
      <c r="AC1" s="42"/>
      <c r="AD1" s="42"/>
      <c r="AE1" s="42"/>
    </row>
    <row r="2" spans="1:31" x14ac:dyDescent="0.35">
      <c r="A2" s="61"/>
      <c r="B2" s="62"/>
      <c r="C2" s="62"/>
      <c r="D2" s="62"/>
      <c r="E2" s="64"/>
      <c r="F2" s="64"/>
      <c r="G2" s="64"/>
      <c r="H2" s="64"/>
      <c r="I2" s="64"/>
      <c r="J2" s="64"/>
      <c r="K2" s="71"/>
      <c r="L2" s="71"/>
      <c r="M2" s="71"/>
      <c r="N2" s="71"/>
      <c r="O2" s="42"/>
      <c r="P2" s="42"/>
      <c r="Q2" s="42"/>
      <c r="R2" s="42"/>
      <c r="S2" s="42"/>
      <c r="T2" s="42"/>
      <c r="U2" s="42"/>
      <c r="V2" s="42"/>
      <c r="W2" s="42"/>
      <c r="X2" s="42"/>
      <c r="Y2" s="42"/>
      <c r="Z2" s="42"/>
      <c r="AA2" s="42"/>
      <c r="AB2" s="42"/>
      <c r="AC2" s="42"/>
      <c r="AD2" s="42"/>
      <c r="AE2" s="42"/>
    </row>
    <row r="3" spans="1:31" x14ac:dyDescent="0.35">
      <c r="A3" s="61"/>
      <c r="B3" s="62"/>
      <c r="C3" s="62"/>
      <c r="D3" s="82" t="s">
        <v>120</v>
      </c>
      <c r="E3" s="88">
        <f>Introduction!J11</f>
        <v>45299</v>
      </c>
      <c r="F3" s="64"/>
      <c r="G3" s="64"/>
      <c r="H3" s="64"/>
      <c r="I3" s="64"/>
      <c r="J3" s="64"/>
      <c r="K3" s="71"/>
      <c r="L3" s="71"/>
      <c r="M3" s="71"/>
      <c r="N3" s="71"/>
      <c r="O3" s="42"/>
      <c r="P3" s="42"/>
      <c r="Q3" s="42"/>
      <c r="R3" s="42"/>
      <c r="S3" s="42"/>
      <c r="T3" s="42"/>
      <c r="U3" s="42"/>
      <c r="V3" s="42"/>
      <c r="W3" s="42"/>
      <c r="X3" s="42"/>
      <c r="Y3" s="42"/>
      <c r="Z3" s="42"/>
      <c r="AA3" s="42"/>
      <c r="AB3" s="42"/>
      <c r="AC3" s="42"/>
      <c r="AD3" s="42"/>
      <c r="AE3" s="42"/>
    </row>
    <row r="4" spans="1:31" x14ac:dyDescent="0.35">
      <c r="A4" s="61"/>
      <c r="B4" s="62"/>
      <c r="C4" s="62"/>
      <c r="D4" s="62"/>
      <c r="E4" s="64"/>
      <c r="F4" s="64"/>
      <c r="G4" s="64"/>
      <c r="H4" s="64"/>
      <c r="I4" s="64"/>
      <c r="J4" s="64"/>
      <c r="K4" s="71"/>
      <c r="L4" s="71"/>
      <c r="M4" s="71"/>
      <c r="N4" s="71"/>
      <c r="O4" s="42"/>
      <c r="P4" s="42"/>
      <c r="Q4" s="42"/>
      <c r="R4" s="42"/>
      <c r="S4" s="42"/>
      <c r="T4" s="42"/>
      <c r="U4" s="42"/>
      <c r="V4" s="42"/>
      <c r="W4" s="42"/>
      <c r="X4" s="42"/>
      <c r="Y4" s="42"/>
      <c r="Z4" s="42"/>
      <c r="AA4" s="42"/>
      <c r="AB4" s="42"/>
      <c r="AC4" s="42"/>
      <c r="AD4" s="42"/>
      <c r="AE4" s="42"/>
    </row>
    <row r="5" spans="1:31" x14ac:dyDescent="0.35">
      <c r="A5" s="61"/>
      <c r="B5" s="62"/>
      <c r="C5" s="62"/>
      <c r="D5" s="62"/>
      <c r="E5" s="64"/>
      <c r="F5" s="64"/>
      <c r="G5" s="64"/>
      <c r="H5" s="64"/>
      <c r="I5" s="64"/>
      <c r="J5" s="64"/>
      <c r="K5" s="71"/>
      <c r="L5" s="71"/>
      <c r="M5" s="71"/>
      <c r="N5" s="71"/>
      <c r="O5" s="42"/>
      <c r="P5" s="42"/>
      <c r="Q5" s="42"/>
      <c r="R5" s="42"/>
      <c r="S5" s="42"/>
      <c r="T5" s="42"/>
      <c r="U5" s="42"/>
      <c r="V5" s="42"/>
      <c r="W5" s="42"/>
      <c r="X5" s="42"/>
      <c r="Y5" s="42"/>
      <c r="Z5" s="42"/>
      <c r="AA5" s="42"/>
      <c r="AB5" s="42"/>
      <c r="AC5" s="42"/>
      <c r="AD5" s="42"/>
      <c r="AE5" s="42"/>
    </row>
    <row r="6" spans="1:31" ht="15" thickBot="1" x14ac:dyDescent="0.4">
      <c r="A6" s="42"/>
      <c r="B6" s="50"/>
      <c r="C6" s="50"/>
      <c r="D6" s="47"/>
      <c r="E6" s="64"/>
      <c r="F6" s="64"/>
      <c r="G6" s="64"/>
      <c r="H6" s="64"/>
      <c r="I6" s="64"/>
      <c r="J6" s="64"/>
      <c r="K6" s="71"/>
      <c r="L6" s="71"/>
      <c r="M6" s="71"/>
      <c r="N6" s="71"/>
      <c r="O6" s="42"/>
      <c r="P6" s="42"/>
      <c r="Q6" s="42"/>
      <c r="R6" s="42"/>
      <c r="S6" s="42"/>
      <c r="T6" s="42"/>
      <c r="U6" s="42"/>
      <c r="V6" s="42"/>
      <c r="W6" s="42"/>
      <c r="X6" s="42"/>
      <c r="Y6" s="42"/>
      <c r="Z6" s="42"/>
      <c r="AA6" s="42"/>
      <c r="AB6" s="42"/>
      <c r="AC6" s="42"/>
      <c r="AD6" s="42"/>
      <c r="AE6" s="42"/>
    </row>
    <row r="7" spans="1:31" ht="72" customHeight="1" thickTop="1" x14ac:dyDescent="0.35">
      <c r="A7" s="42"/>
      <c r="B7" s="153" t="s">
        <v>17</v>
      </c>
      <c r="C7" s="51" t="s">
        <v>19</v>
      </c>
      <c r="D7" s="52">
        <v>0</v>
      </c>
      <c r="E7" s="65" t="s">
        <v>17</v>
      </c>
      <c r="F7" s="66" t="s">
        <v>111</v>
      </c>
      <c r="G7" s="159" t="s">
        <v>114</v>
      </c>
      <c r="H7" s="159"/>
      <c r="I7" s="159"/>
      <c r="J7" s="159"/>
      <c r="K7" s="159"/>
      <c r="L7" s="159"/>
      <c r="M7" s="159"/>
      <c r="N7" s="159"/>
      <c r="O7" s="159"/>
      <c r="P7" s="159"/>
      <c r="Q7" s="42"/>
      <c r="R7" s="42"/>
      <c r="S7" s="42"/>
      <c r="T7" s="42"/>
      <c r="U7" s="42"/>
      <c r="V7" s="42"/>
      <c r="W7" s="42"/>
      <c r="X7" s="42"/>
      <c r="Y7" s="42"/>
      <c r="Z7" s="42"/>
      <c r="AA7" s="42"/>
      <c r="AB7" s="42"/>
      <c r="AC7" s="42"/>
      <c r="AD7" s="42"/>
      <c r="AE7" s="42"/>
    </row>
    <row r="8" spans="1:31" ht="72" customHeight="1" x14ac:dyDescent="0.35">
      <c r="A8" s="42"/>
      <c r="B8" s="154"/>
      <c r="C8" s="53" t="s">
        <v>20</v>
      </c>
      <c r="D8" s="54">
        <v>0.5</v>
      </c>
      <c r="E8" s="65" t="s">
        <v>17</v>
      </c>
      <c r="F8" s="67" t="s">
        <v>109</v>
      </c>
      <c r="G8" s="159" t="s">
        <v>110</v>
      </c>
      <c r="H8" s="159"/>
      <c r="I8" s="159"/>
      <c r="J8" s="159"/>
      <c r="K8" s="159"/>
      <c r="L8" s="159"/>
      <c r="M8" s="159"/>
      <c r="N8" s="159"/>
      <c r="O8" s="159"/>
      <c r="P8" s="159"/>
      <c r="Q8" s="42"/>
      <c r="R8" s="42"/>
      <c r="S8" s="42"/>
      <c r="T8" s="42"/>
      <c r="U8" s="42"/>
      <c r="V8" s="42"/>
      <c r="W8" s="42"/>
      <c r="X8" s="42"/>
      <c r="Y8" s="42"/>
      <c r="Z8" s="42"/>
      <c r="AA8" s="42"/>
      <c r="AB8" s="42"/>
      <c r="AC8" s="42"/>
      <c r="AD8" s="42"/>
      <c r="AE8" s="42"/>
    </row>
    <row r="9" spans="1:31" ht="72" customHeight="1" thickBot="1" x14ac:dyDescent="0.4">
      <c r="A9" s="42"/>
      <c r="B9" s="155"/>
      <c r="C9" s="55" t="s">
        <v>18</v>
      </c>
      <c r="D9" s="56">
        <v>1</v>
      </c>
      <c r="E9" s="65" t="s">
        <v>17</v>
      </c>
      <c r="F9" s="68" t="s">
        <v>108</v>
      </c>
      <c r="G9" s="152" t="s">
        <v>113</v>
      </c>
      <c r="H9" s="152"/>
      <c r="I9" s="152"/>
      <c r="J9" s="152"/>
      <c r="K9" s="152"/>
      <c r="L9" s="152"/>
      <c r="M9" s="152"/>
      <c r="N9" s="152"/>
      <c r="O9" s="152"/>
      <c r="P9" s="152"/>
      <c r="Q9" s="42"/>
      <c r="R9" s="42"/>
      <c r="S9" s="42"/>
      <c r="T9" s="42"/>
      <c r="U9" s="42"/>
      <c r="V9" s="42"/>
      <c r="W9" s="42"/>
      <c r="X9" s="42"/>
      <c r="Y9" s="42"/>
      <c r="Z9" s="42"/>
      <c r="AA9" s="42"/>
      <c r="AB9" s="42"/>
      <c r="AC9" s="42"/>
      <c r="AD9" s="42"/>
      <c r="AE9" s="42"/>
    </row>
    <row r="10" spans="1:31" ht="19" thickTop="1" x14ac:dyDescent="0.35">
      <c r="A10" s="42"/>
      <c r="B10" s="63"/>
      <c r="C10" s="47"/>
      <c r="D10" s="47"/>
      <c r="E10" s="50"/>
      <c r="F10" s="50"/>
      <c r="G10" s="50"/>
      <c r="H10" s="50"/>
      <c r="I10" s="50"/>
      <c r="J10" s="64"/>
      <c r="K10" s="42"/>
      <c r="L10" s="42"/>
      <c r="M10" s="42"/>
      <c r="N10" s="42"/>
      <c r="O10" s="42"/>
      <c r="P10" s="42"/>
      <c r="Q10" s="42"/>
      <c r="R10" s="42"/>
      <c r="S10" s="42"/>
      <c r="T10" s="42"/>
      <c r="U10" s="42"/>
      <c r="V10" s="42"/>
      <c r="W10" s="42"/>
      <c r="X10" s="42"/>
      <c r="Y10" s="42"/>
      <c r="Z10" s="42"/>
      <c r="AA10" s="42"/>
      <c r="AB10" s="42"/>
      <c r="AC10" s="42"/>
      <c r="AD10" s="42"/>
      <c r="AE10" s="42"/>
    </row>
    <row r="11" spans="1:31" ht="15" thickBot="1" x14ac:dyDescent="0.4">
      <c r="A11" s="42"/>
      <c r="B11" s="50"/>
      <c r="C11" s="50"/>
      <c r="D11" s="47"/>
      <c r="E11" s="50"/>
      <c r="F11" s="50"/>
      <c r="G11" s="50"/>
      <c r="H11" s="50"/>
      <c r="I11" s="50"/>
      <c r="J11" s="50"/>
      <c r="K11" s="42"/>
      <c r="L11" s="42"/>
      <c r="M11" s="42"/>
      <c r="N11" s="42"/>
      <c r="O11" s="42"/>
      <c r="P11" s="42"/>
      <c r="Q11" s="42"/>
      <c r="R11" s="42"/>
      <c r="S11" s="42"/>
      <c r="T11" s="42"/>
      <c r="U11" s="42"/>
      <c r="V11" s="42"/>
      <c r="W11" s="42"/>
      <c r="X11" s="42"/>
      <c r="Y11" s="42"/>
      <c r="Z11" s="42"/>
      <c r="AA11" s="42"/>
      <c r="AB11" s="42"/>
      <c r="AC11" s="42"/>
      <c r="AD11" s="42"/>
      <c r="AE11" s="42"/>
    </row>
    <row r="12" spans="1:31" ht="15" customHeight="1" thickTop="1" x14ac:dyDescent="0.35">
      <c r="A12" s="42"/>
      <c r="B12" s="153" t="s">
        <v>15</v>
      </c>
      <c r="C12" s="51" t="s">
        <v>19</v>
      </c>
      <c r="D12" s="52">
        <v>0</v>
      </c>
      <c r="F12" s="50" t="s">
        <v>93</v>
      </c>
      <c r="G12" s="50"/>
      <c r="H12" s="50"/>
      <c r="I12" s="50"/>
      <c r="J12" s="50"/>
      <c r="K12" s="50"/>
      <c r="L12" s="50"/>
      <c r="M12" s="42"/>
      <c r="N12" s="42"/>
      <c r="O12" s="42"/>
      <c r="P12" s="42"/>
      <c r="Q12" s="42"/>
      <c r="R12" s="42"/>
      <c r="S12" s="42"/>
      <c r="T12" s="42"/>
      <c r="U12" s="42"/>
      <c r="V12" s="42"/>
      <c r="W12" s="42"/>
      <c r="X12" s="42"/>
      <c r="Y12" s="42"/>
      <c r="Z12" s="42"/>
      <c r="AA12" s="42"/>
      <c r="AB12" s="42"/>
      <c r="AC12" s="42"/>
      <c r="AD12" s="42"/>
      <c r="AE12" s="42"/>
    </row>
    <row r="13" spans="1:31" ht="14.5" customHeight="1" x14ac:dyDescent="0.35">
      <c r="A13" s="42"/>
      <c r="B13" s="154"/>
      <c r="C13" s="53" t="s">
        <v>20</v>
      </c>
      <c r="D13" s="54">
        <v>5</v>
      </c>
      <c r="F13" s="69" t="s">
        <v>121</v>
      </c>
      <c r="G13" s="50"/>
      <c r="H13" s="50"/>
      <c r="I13" s="50"/>
      <c r="J13" s="50"/>
      <c r="K13" s="50"/>
      <c r="L13" s="50"/>
      <c r="M13" s="42"/>
      <c r="N13" s="42"/>
      <c r="O13" s="42"/>
      <c r="P13" s="42"/>
      <c r="Q13" s="42"/>
      <c r="R13" s="42"/>
      <c r="S13" s="42"/>
      <c r="T13" s="42"/>
      <c r="U13" s="42"/>
      <c r="V13" s="42"/>
      <c r="W13" s="42"/>
      <c r="X13" s="42"/>
      <c r="Y13" s="42"/>
      <c r="Z13" s="42"/>
      <c r="AA13" s="42"/>
      <c r="AB13" s="42"/>
      <c r="AC13" s="42"/>
      <c r="AD13" s="42"/>
      <c r="AE13" s="42"/>
    </row>
    <row r="14" spans="1:31" ht="14.5" customHeight="1" thickBot="1" x14ac:dyDescent="0.4">
      <c r="A14" s="42"/>
      <c r="B14" s="155"/>
      <c r="C14" s="55" t="s">
        <v>18</v>
      </c>
      <c r="D14" s="56">
        <v>10</v>
      </c>
      <c r="F14" s="69"/>
      <c r="G14" s="50"/>
      <c r="H14" s="50"/>
      <c r="I14" s="50"/>
      <c r="J14" s="50"/>
      <c r="K14" s="50"/>
      <c r="L14" s="50"/>
      <c r="M14" s="42"/>
      <c r="N14" s="42"/>
      <c r="O14" s="42"/>
      <c r="P14" s="42"/>
      <c r="Q14" s="42"/>
      <c r="R14" s="42"/>
      <c r="S14" s="42"/>
      <c r="T14" s="42"/>
      <c r="U14" s="42"/>
      <c r="V14" s="42"/>
      <c r="W14" s="42"/>
      <c r="X14" s="42"/>
      <c r="Y14" s="42"/>
      <c r="Z14" s="42"/>
      <c r="AA14" s="42"/>
      <c r="AB14" s="42"/>
      <c r="AC14" s="42"/>
      <c r="AD14" s="42"/>
      <c r="AE14" s="42"/>
    </row>
    <row r="15" spans="1:31" ht="15" customHeight="1" thickTop="1" x14ac:dyDescent="0.35">
      <c r="A15" s="42"/>
      <c r="B15" s="63"/>
      <c r="C15" s="47"/>
      <c r="D15" s="47"/>
      <c r="E15" s="50"/>
      <c r="F15" s="50"/>
      <c r="G15" s="50"/>
      <c r="H15" s="50"/>
      <c r="I15" s="50"/>
      <c r="J15" s="50"/>
      <c r="K15" s="42"/>
      <c r="L15" s="42"/>
      <c r="M15" s="42"/>
      <c r="N15" s="42"/>
      <c r="O15" s="42"/>
      <c r="P15" s="42"/>
      <c r="Q15" s="42"/>
      <c r="R15" s="42"/>
      <c r="S15" s="42"/>
      <c r="T15" s="42"/>
      <c r="U15" s="42"/>
      <c r="V15" s="42"/>
      <c r="W15" s="42"/>
      <c r="X15" s="42"/>
      <c r="Y15" s="42"/>
      <c r="Z15" s="42"/>
      <c r="AA15" s="42"/>
      <c r="AB15" s="42"/>
      <c r="AC15" s="42"/>
      <c r="AD15" s="42"/>
      <c r="AE15" s="42"/>
    </row>
    <row r="16" spans="1:31" ht="15" thickBot="1" x14ac:dyDescent="0.4">
      <c r="A16" s="42"/>
      <c r="B16" s="50"/>
      <c r="C16" s="50"/>
      <c r="D16" s="47"/>
      <c r="E16" s="50"/>
      <c r="F16" s="50"/>
      <c r="G16" s="50"/>
      <c r="H16" s="50"/>
      <c r="I16" s="50"/>
      <c r="J16" s="50"/>
      <c r="K16" s="42"/>
      <c r="L16" s="42"/>
      <c r="M16" s="42"/>
      <c r="N16" s="42"/>
      <c r="O16" s="42"/>
      <c r="P16" s="42"/>
      <c r="Q16" s="42"/>
      <c r="R16" s="42"/>
      <c r="S16" s="42"/>
      <c r="T16" s="42"/>
      <c r="U16" s="42"/>
      <c r="V16" s="42"/>
      <c r="W16" s="42"/>
      <c r="X16" s="42"/>
      <c r="Y16" s="42"/>
      <c r="Z16" s="42"/>
      <c r="AA16" s="42"/>
      <c r="AB16" s="42"/>
      <c r="AC16" s="42"/>
      <c r="AD16" s="42"/>
      <c r="AE16" s="42"/>
    </row>
    <row r="17" spans="1:31" ht="15" thickTop="1" x14ac:dyDescent="0.35">
      <c r="A17" s="42"/>
      <c r="B17" s="156" t="s">
        <v>23</v>
      </c>
      <c r="C17" s="51">
        <v>0</v>
      </c>
      <c r="D17" s="51">
        <v>99</v>
      </c>
      <c r="E17" s="52" t="s">
        <v>2</v>
      </c>
      <c r="F17" s="50"/>
      <c r="G17" s="50"/>
      <c r="H17" s="50"/>
      <c r="I17" s="50"/>
      <c r="J17" s="50"/>
      <c r="K17" s="42"/>
      <c r="L17" s="42"/>
      <c r="M17" s="42"/>
      <c r="N17" s="42"/>
      <c r="O17" s="42"/>
      <c r="P17" s="42"/>
      <c r="Q17" s="42"/>
      <c r="R17" s="42"/>
      <c r="S17" s="42"/>
      <c r="T17" s="42"/>
      <c r="U17" s="42"/>
      <c r="V17" s="42"/>
      <c r="W17" s="42"/>
      <c r="X17" s="42"/>
      <c r="Y17" s="42"/>
      <c r="Z17" s="42"/>
      <c r="AA17" s="42"/>
      <c r="AB17" s="42"/>
      <c r="AC17" s="42"/>
      <c r="AD17" s="42"/>
      <c r="AE17" s="42"/>
    </row>
    <row r="18" spans="1:31" x14ac:dyDescent="0.35">
      <c r="A18" s="42"/>
      <c r="B18" s="157"/>
      <c r="C18" s="53">
        <v>100</v>
      </c>
      <c r="D18" s="53">
        <v>199</v>
      </c>
      <c r="E18" s="54" t="s">
        <v>4</v>
      </c>
      <c r="F18" s="50"/>
      <c r="G18" s="50"/>
      <c r="H18" s="50"/>
      <c r="I18" s="50"/>
      <c r="J18" s="50"/>
      <c r="K18" s="42"/>
      <c r="L18" s="42"/>
      <c r="M18" s="42"/>
      <c r="N18" s="42"/>
      <c r="O18" s="42"/>
      <c r="P18" s="42"/>
      <c r="Q18" s="42"/>
      <c r="R18" s="42"/>
      <c r="S18" s="42"/>
      <c r="T18" s="42"/>
      <c r="U18" s="42"/>
      <c r="V18" s="42"/>
      <c r="W18" s="42"/>
      <c r="X18" s="42"/>
      <c r="Y18" s="42"/>
      <c r="Z18" s="42"/>
      <c r="AA18" s="42"/>
      <c r="AB18" s="42"/>
      <c r="AC18" s="42"/>
      <c r="AD18" s="42"/>
      <c r="AE18" s="42"/>
    </row>
    <row r="19" spans="1:31" ht="15" thickBot="1" x14ac:dyDescent="0.4">
      <c r="A19" s="42"/>
      <c r="B19" s="158"/>
      <c r="C19" s="55">
        <v>200</v>
      </c>
      <c r="D19" s="55">
        <v>10000</v>
      </c>
      <c r="E19" s="56" t="s">
        <v>3</v>
      </c>
      <c r="F19" s="50"/>
      <c r="G19" s="50"/>
      <c r="H19" s="50"/>
      <c r="I19" s="50"/>
      <c r="J19" s="50"/>
      <c r="K19" s="42"/>
      <c r="L19" s="42"/>
      <c r="M19" s="42"/>
      <c r="N19" s="42"/>
      <c r="O19" s="42"/>
      <c r="P19" s="42"/>
      <c r="Q19" s="42"/>
      <c r="R19" s="42"/>
      <c r="S19" s="42"/>
      <c r="T19" s="42"/>
      <c r="U19" s="42"/>
      <c r="V19" s="42"/>
      <c r="W19" s="42"/>
      <c r="X19" s="42"/>
      <c r="Y19" s="42"/>
      <c r="Z19" s="42"/>
      <c r="AA19" s="42"/>
      <c r="AB19" s="42"/>
      <c r="AC19" s="42"/>
      <c r="AD19" s="42"/>
      <c r="AE19" s="42"/>
    </row>
    <row r="20" spans="1:31" ht="19" thickTop="1" x14ac:dyDescent="0.35">
      <c r="A20" s="42"/>
      <c r="B20" s="63"/>
      <c r="C20" s="47"/>
      <c r="D20" s="47"/>
      <c r="E20" s="47"/>
      <c r="F20" s="50"/>
      <c r="G20" s="50"/>
      <c r="H20" s="50"/>
      <c r="I20" s="50"/>
      <c r="J20" s="50"/>
      <c r="K20" s="42"/>
      <c r="L20" s="42"/>
      <c r="M20" s="42"/>
      <c r="N20" s="42"/>
      <c r="O20" s="42"/>
      <c r="P20" s="42"/>
      <c r="Q20" s="42"/>
      <c r="R20" s="42"/>
      <c r="S20" s="42"/>
      <c r="T20" s="42"/>
      <c r="U20" s="42"/>
      <c r="V20" s="42"/>
      <c r="W20" s="42"/>
      <c r="X20" s="42"/>
      <c r="Y20" s="42"/>
      <c r="Z20" s="42"/>
      <c r="AA20" s="42"/>
      <c r="AB20" s="42"/>
      <c r="AC20" s="42"/>
      <c r="AD20" s="42"/>
      <c r="AE20" s="42"/>
    </row>
    <row r="21" spans="1:31" ht="15" thickBot="1" x14ac:dyDescent="0.4">
      <c r="A21" s="42"/>
      <c r="B21" s="50"/>
      <c r="C21" s="47"/>
      <c r="D21" s="47"/>
      <c r="E21" s="47"/>
      <c r="F21" s="50"/>
      <c r="G21" s="50"/>
      <c r="H21" s="50"/>
      <c r="I21" s="50"/>
      <c r="J21" s="50"/>
      <c r="K21" s="42"/>
      <c r="L21" s="42"/>
      <c r="M21" s="42"/>
      <c r="N21" s="42"/>
      <c r="O21" s="42"/>
      <c r="P21" s="42"/>
      <c r="Q21" s="42"/>
      <c r="R21" s="42"/>
      <c r="S21" s="42"/>
      <c r="T21" s="42"/>
      <c r="U21" s="42"/>
      <c r="V21" s="42"/>
      <c r="W21" s="42"/>
      <c r="X21" s="42"/>
      <c r="Y21" s="42"/>
      <c r="Z21" s="42"/>
      <c r="AA21" s="42"/>
      <c r="AB21" s="42"/>
      <c r="AC21" s="42"/>
      <c r="AD21" s="42"/>
      <c r="AE21" s="42"/>
    </row>
    <row r="22" spans="1:31" ht="37.5" customHeight="1" thickTop="1" x14ac:dyDescent="0.35">
      <c r="A22" s="42"/>
      <c r="B22" s="57" t="s">
        <v>58</v>
      </c>
      <c r="C22" s="58" t="s">
        <v>61</v>
      </c>
      <c r="F22" s="152" t="s">
        <v>118</v>
      </c>
      <c r="G22" s="152"/>
      <c r="H22" s="152"/>
      <c r="I22" s="152"/>
      <c r="J22" s="152"/>
      <c r="K22" s="152"/>
      <c r="L22" s="152"/>
      <c r="M22" s="152"/>
      <c r="N22" s="152"/>
      <c r="O22" s="152"/>
      <c r="P22" s="152"/>
      <c r="Q22" s="42"/>
      <c r="R22" s="42"/>
      <c r="S22" s="42"/>
      <c r="T22" s="42"/>
      <c r="U22" s="42"/>
      <c r="V22" s="42"/>
      <c r="W22" s="42"/>
      <c r="X22" s="42"/>
      <c r="Y22" s="42"/>
      <c r="Z22" s="42"/>
      <c r="AA22" s="42"/>
      <c r="AB22" s="42"/>
      <c r="AC22" s="42"/>
      <c r="AD22" s="42"/>
      <c r="AE22" s="42"/>
    </row>
    <row r="23" spans="1:31" x14ac:dyDescent="0.35">
      <c r="A23" s="42"/>
      <c r="B23" s="59" t="s">
        <v>59</v>
      </c>
      <c r="C23" s="54">
        <v>1</v>
      </c>
      <c r="D23" s="45"/>
      <c r="E23" s="45"/>
      <c r="F23" s="152"/>
      <c r="G23" s="152"/>
      <c r="H23" s="152"/>
      <c r="I23" s="152"/>
      <c r="J23" s="152"/>
      <c r="K23" s="152"/>
      <c r="L23" s="152"/>
      <c r="M23" s="152"/>
      <c r="N23" s="152"/>
      <c r="O23" s="152"/>
      <c r="P23" s="152"/>
      <c r="Q23" s="42"/>
      <c r="R23" s="42"/>
      <c r="S23" s="42"/>
      <c r="T23" s="42"/>
      <c r="U23" s="42"/>
      <c r="V23" s="42"/>
      <c r="W23" s="42"/>
      <c r="X23" s="42"/>
      <c r="Y23" s="42"/>
      <c r="Z23" s="42"/>
      <c r="AA23" s="42"/>
      <c r="AB23" s="42"/>
      <c r="AC23" s="42"/>
      <c r="AD23" s="42"/>
      <c r="AE23" s="42"/>
    </row>
    <row r="24" spans="1:31" ht="15" thickBot="1" x14ac:dyDescent="0.4">
      <c r="A24" s="42"/>
      <c r="B24" s="60" t="s">
        <v>60</v>
      </c>
      <c r="C24" s="56">
        <v>2</v>
      </c>
      <c r="D24" s="45"/>
      <c r="E24" s="45"/>
      <c r="F24" s="152"/>
      <c r="G24" s="152"/>
      <c r="H24" s="152"/>
      <c r="I24" s="152"/>
      <c r="J24" s="152"/>
      <c r="K24" s="152"/>
      <c r="L24" s="152"/>
      <c r="M24" s="152"/>
      <c r="N24" s="152"/>
      <c r="O24" s="152"/>
      <c r="P24" s="152"/>
      <c r="Q24" s="42"/>
      <c r="R24" s="42"/>
      <c r="S24" s="42"/>
      <c r="T24" s="42"/>
      <c r="U24" s="42"/>
      <c r="V24" s="42"/>
      <c r="W24" s="42"/>
      <c r="X24" s="42"/>
      <c r="Y24" s="42"/>
      <c r="Z24" s="42"/>
      <c r="AA24" s="42"/>
      <c r="AB24" s="42"/>
      <c r="AC24" s="42"/>
      <c r="AD24" s="42"/>
      <c r="AE24" s="42"/>
    </row>
    <row r="25" spans="1:31" ht="15" thickTop="1" x14ac:dyDescent="0.35">
      <c r="A25" s="42"/>
      <c r="B25" s="50"/>
      <c r="C25" s="47"/>
      <c r="D25" s="45"/>
      <c r="E25" s="45"/>
      <c r="F25" s="152"/>
      <c r="G25" s="152"/>
      <c r="H25" s="152"/>
      <c r="I25" s="152"/>
      <c r="J25" s="152"/>
      <c r="K25" s="152"/>
      <c r="L25" s="152"/>
      <c r="M25" s="152"/>
      <c r="N25" s="152"/>
      <c r="O25" s="152"/>
      <c r="P25" s="152"/>
      <c r="Q25" s="42"/>
      <c r="R25" s="42"/>
      <c r="S25" s="42"/>
      <c r="T25" s="42"/>
      <c r="U25" s="42"/>
      <c r="V25" s="42"/>
      <c r="W25" s="42"/>
      <c r="X25" s="42"/>
      <c r="Y25" s="42"/>
      <c r="Z25" s="42"/>
      <c r="AA25" s="42"/>
      <c r="AB25" s="42"/>
      <c r="AC25" s="42"/>
      <c r="AD25" s="42"/>
      <c r="AE25" s="42"/>
    </row>
    <row r="26" spans="1:31" x14ac:dyDescent="0.35">
      <c r="A26" s="42"/>
      <c r="B26" s="50"/>
      <c r="C26" s="47"/>
      <c r="D26" s="45"/>
      <c r="E26" s="45"/>
      <c r="F26" s="152"/>
      <c r="G26" s="152"/>
      <c r="H26" s="152"/>
      <c r="I26" s="152"/>
      <c r="J26" s="152"/>
      <c r="K26" s="152"/>
      <c r="L26" s="152"/>
      <c r="M26" s="152"/>
      <c r="N26" s="152"/>
      <c r="O26" s="152"/>
      <c r="P26" s="152"/>
      <c r="Q26" s="42"/>
      <c r="R26" s="42"/>
      <c r="S26" s="42"/>
      <c r="T26" s="42"/>
      <c r="U26" s="42"/>
      <c r="V26" s="42"/>
      <c r="W26" s="42"/>
      <c r="X26" s="42"/>
      <c r="Y26" s="42"/>
      <c r="Z26" s="42"/>
      <c r="AA26" s="42"/>
      <c r="AB26" s="42"/>
      <c r="AC26" s="42"/>
      <c r="AD26" s="42"/>
      <c r="AE26" s="42"/>
    </row>
    <row r="27" spans="1:31" x14ac:dyDescent="0.35">
      <c r="A27" s="61"/>
      <c r="B27" s="62"/>
      <c r="C27" s="75"/>
      <c r="D27" s="76"/>
      <c r="E27" s="76"/>
      <c r="F27" s="152"/>
      <c r="G27" s="152"/>
      <c r="H27" s="152"/>
      <c r="I27" s="152"/>
      <c r="J27" s="152"/>
      <c r="K27" s="152"/>
      <c r="L27" s="152"/>
      <c r="M27" s="152"/>
      <c r="N27" s="152"/>
      <c r="O27" s="152"/>
      <c r="P27" s="152"/>
      <c r="Q27" s="61"/>
      <c r="R27" s="61"/>
      <c r="S27" s="61"/>
      <c r="T27" s="61"/>
      <c r="U27" s="61"/>
      <c r="V27" s="61"/>
      <c r="W27" s="61"/>
      <c r="X27" s="61"/>
      <c r="Y27" s="61"/>
      <c r="Z27" s="42"/>
      <c r="AA27" s="42"/>
      <c r="AB27" s="42"/>
      <c r="AC27" s="42"/>
      <c r="AD27" s="42"/>
      <c r="AE27" s="42"/>
    </row>
    <row r="28" spans="1:31" x14ac:dyDescent="0.35">
      <c r="A28" s="61"/>
      <c r="B28" s="62"/>
      <c r="C28" s="75"/>
      <c r="D28" s="75"/>
      <c r="E28" s="75"/>
      <c r="F28" s="62"/>
      <c r="G28" s="62"/>
      <c r="H28" s="62"/>
      <c r="I28" s="62"/>
      <c r="J28" s="62"/>
      <c r="K28" s="61"/>
      <c r="L28" s="61"/>
      <c r="M28" s="61"/>
      <c r="N28" s="61"/>
      <c r="O28" s="61"/>
      <c r="P28" s="61"/>
      <c r="Q28" s="61"/>
      <c r="R28" s="61"/>
      <c r="S28" s="61"/>
      <c r="T28" s="61"/>
      <c r="U28" s="61"/>
      <c r="V28" s="61"/>
      <c r="W28" s="61"/>
      <c r="X28" s="61"/>
      <c r="Y28" s="61"/>
      <c r="Z28" s="42"/>
      <c r="AA28" s="42"/>
      <c r="AB28" s="42"/>
      <c r="AC28" s="42"/>
      <c r="AD28" s="42"/>
      <c r="AE28" s="42"/>
    </row>
    <row r="29" spans="1:31" x14ac:dyDescent="0.35">
      <c r="A29" s="61"/>
      <c r="B29" s="75" t="s">
        <v>19</v>
      </c>
      <c r="C29" s="75"/>
      <c r="D29" s="75"/>
      <c r="E29" s="75"/>
      <c r="F29" s="62"/>
      <c r="G29" s="62"/>
      <c r="H29" s="62"/>
      <c r="I29" s="62"/>
      <c r="J29" s="62"/>
      <c r="K29" s="61"/>
      <c r="L29" s="61"/>
      <c r="M29" s="61"/>
      <c r="N29" s="61"/>
      <c r="O29" s="61" t="s">
        <v>116</v>
      </c>
      <c r="P29" s="61"/>
      <c r="Q29" s="61"/>
      <c r="R29" s="61"/>
      <c r="S29" s="61"/>
      <c r="T29" s="61"/>
      <c r="U29" s="61"/>
      <c r="V29" s="61"/>
      <c r="W29" s="61"/>
      <c r="X29" s="61"/>
      <c r="Y29" s="61"/>
      <c r="Z29" s="42"/>
      <c r="AA29" s="42"/>
      <c r="AB29" s="42"/>
      <c r="AC29" s="42"/>
      <c r="AD29" s="42"/>
      <c r="AE29" s="42"/>
    </row>
    <row r="30" spans="1:31" x14ac:dyDescent="0.35">
      <c r="A30" s="61"/>
      <c r="B30" s="75" t="s">
        <v>20</v>
      </c>
      <c r="C30" s="75"/>
      <c r="D30" s="75"/>
      <c r="E30" s="75"/>
      <c r="F30" s="62"/>
      <c r="G30" s="62"/>
      <c r="H30" s="62"/>
      <c r="I30" s="62"/>
      <c r="J30" s="62"/>
      <c r="K30" s="61"/>
      <c r="L30" s="61"/>
      <c r="M30" s="61"/>
      <c r="N30" s="61"/>
      <c r="O30" s="72" t="s">
        <v>108</v>
      </c>
      <c r="P30" s="72">
        <v>1</v>
      </c>
      <c r="Q30" s="61"/>
      <c r="R30" s="61"/>
      <c r="S30" s="61"/>
      <c r="T30" s="61"/>
      <c r="U30" s="61"/>
      <c r="V30" s="61"/>
      <c r="W30" s="61"/>
      <c r="X30" s="61"/>
      <c r="Y30" s="61"/>
      <c r="Z30" s="42"/>
      <c r="AA30" s="42"/>
      <c r="AB30" s="42"/>
      <c r="AC30" s="42"/>
      <c r="AD30" s="42"/>
      <c r="AE30" s="42"/>
    </row>
    <row r="31" spans="1:31" x14ac:dyDescent="0.35">
      <c r="A31" s="61"/>
      <c r="D31" s="75"/>
      <c r="E31" s="75"/>
      <c r="F31" s="62"/>
      <c r="G31" s="62"/>
      <c r="H31" s="62"/>
      <c r="I31" s="62"/>
      <c r="J31" s="62"/>
      <c r="K31" s="61"/>
      <c r="L31" s="61"/>
      <c r="M31" s="61"/>
      <c r="N31" s="61"/>
      <c r="O31" s="72" t="s">
        <v>111</v>
      </c>
      <c r="P31" s="72">
        <v>0</v>
      </c>
      <c r="Q31" s="61"/>
      <c r="R31" s="61"/>
      <c r="S31" s="61"/>
      <c r="T31" s="61"/>
      <c r="U31" s="61"/>
      <c r="V31" s="61"/>
      <c r="W31" s="61"/>
      <c r="X31" s="61"/>
      <c r="Y31" s="61"/>
      <c r="Z31" s="42"/>
      <c r="AA31" s="42"/>
      <c r="AB31" s="42"/>
      <c r="AC31" s="42"/>
      <c r="AD31" s="42"/>
      <c r="AE31" s="42"/>
    </row>
    <row r="32" spans="1:31" x14ac:dyDescent="0.35">
      <c r="A32" s="61"/>
      <c r="B32" s="62"/>
      <c r="C32" s="62"/>
      <c r="D32" s="62"/>
      <c r="E32" s="62"/>
      <c r="F32" s="62"/>
      <c r="G32" s="62"/>
      <c r="H32" s="62"/>
      <c r="I32" s="62"/>
      <c r="J32" s="62"/>
      <c r="K32" s="61"/>
      <c r="L32" s="61"/>
      <c r="M32" s="61"/>
      <c r="N32" s="61"/>
      <c r="O32" s="72" t="s">
        <v>115</v>
      </c>
      <c r="P32" s="72">
        <v>0.5</v>
      </c>
      <c r="Q32" s="61"/>
      <c r="R32" s="61"/>
      <c r="S32" s="61"/>
      <c r="T32" s="61"/>
      <c r="U32" s="61"/>
      <c r="V32" s="61"/>
      <c r="W32" s="61"/>
      <c r="X32" s="61"/>
      <c r="Y32" s="61"/>
      <c r="Z32" s="42"/>
      <c r="AA32" s="42"/>
      <c r="AB32" s="42"/>
      <c r="AC32" s="42"/>
      <c r="AD32" s="42"/>
      <c r="AE32" s="42"/>
    </row>
    <row r="33" spans="1:31" x14ac:dyDescent="0.35">
      <c r="A33" s="61"/>
      <c r="B33" s="62"/>
      <c r="C33" s="62"/>
      <c r="D33" s="62"/>
      <c r="E33" s="62"/>
      <c r="F33" s="62"/>
      <c r="G33" s="62"/>
      <c r="H33" s="62"/>
      <c r="I33" s="62"/>
      <c r="J33" s="62"/>
      <c r="K33" s="61"/>
      <c r="L33" s="61"/>
      <c r="M33" s="61"/>
      <c r="N33" s="61"/>
      <c r="O33" s="61" t="s">
        <v>117</v>
      </c>
      <c r="P33" s="61"/>
      <c r="Q33" s="61"/>
      <c r="R33" s="61"/>
      <c r="S33" s="61"/>
      <c r="T33" s="61"/>
      <c r="U33" s="61"/>
      <c r="V33" s="61"/>
      <c r="W33" s="61"/>
      <c r="X33" s="61"/>
      <c r="Y33" s="61"/>
      <c r="Z33" s="42"/>
      <c r="AA33" s="42"/>
      <c r="AB33" s="42"/>
      <c r="AC33" s="42"/>
      <c r="AD33" s="42"/>
      <c r="AE33" s="42"/>
    </row>
    <row r="34" spans="1:31" x14ac:dyDescent="0.35">
      <c r="A34" s="61"/>
      <c r="B34" s="62"/>
      <c r="C34" s="62"/>
      <c r="D34" s="62"/>
      <c r="E34" s="62"/>
      <c r="F34" s="62"/>
      <c r="G34" s="62"/>
      <c r="H34" s="62"/>
      <c r="I34" s="62"/>
      <c r="J34" s="62"/>
      <c r="K34" s="61"/>
      <c r="L34" s="61"/>
      <c r="M34" s="61"/>
      <c r="N34" s="61"/>
      <c r="O34" s="72" t="s">
        <v>108</v>
      </c>
      <c r="P34" s="72">
        <v>10</v>
      </c>
      <c r="Q34" s="61"/>
      <c r="R34" s="61"/>
      <c r="S34" s="61"/>
      <c r="T34" s="61"/>
      <c r="U34" s="61"/>
      <c r="V34" s="61"/>
      <c r="W34" s="61"/>
      <c r="X34" s="61"/>
      <c r="Y34" s="61"/>
      <c r="Z34" s="42"/>
      <c r="AA34" s="42"/>
      <c r="AB34" s="42"/>
      <c r="AC34" s="42"/>
      <c r="AD34" s="42"/>
      <c r="AE34" s="42"/>
    </row>
    <row r="35" spans="1:31" x14ac:dyDescent="0.35">
      <c r="A35" s="61"/>
      <c r="B35" s="62"/>
      <c r="C35" s="62"/>
      <c r="D35" s="62"/>
      <c r="E35" s="62"/>
      <c r="F35" s="62"/>
      <c r="G35" s="62"/>
      <c r="H35" s="62"/>
      <c r="I35" s="62"/>
      <c r="J35" s="62"/>
      <c r="K35" s="61"/>
      <c r="L35" s="61"/>
      <c r="M35" s="61"/>
      <c r="N35" s="61"/>
      <c r="O35" s="72" t="s">
        <v>111</v>
      </c>
      <c r="P35" s="72">
        <v>0</v>
      </c>
      <c r="Q35" s="61"/>
      <c r="R35" s="61"/>
      <c r="S35" s="61"/>
      <c r="T35" s="61"/>
      <c r="U35" s="61"/>
      <c r="V35" s="61"/>
      <c r="W35" s="61"/>
      <c r="X35" s="61"/>
      <c r="Y35" s="61"/>
      <c r="Z35" s="42"/>
      <c r="AA35" s="42"/>
      <c r="AB35" s="42"/>
      <c r="AC35" s="42"/>
      <c r="AD35" s="42"/>
      <c r="AE35" s="42"/>
    </row>
    <row r="36" spans="1:31" x14ac:dyDescent="0.35">
      <c r="A36" s="61"/>
      <c r="B36" s="62"/>
      <c r="C36" s="62"/>
      <c r="D36" s="62"/>
      <c r="E36" s="62"/>
      <c r="F36" s="62"/>
      <c r="G36" s="62"/>
      <c r="H36" s="62"/>
      <c r="I36" s="62"/>
      <c r="J36" s="62"/>
      <c r="K36" s="61"/>
      <c r="L36" s="61"/>
      <c r="M36" s="61"/>
      <c r="N36" s="61"/>
      <c r="O36" s="72" t="s">
        <v>115</v>
      </c>
      <c r="P36" s="72">
        <v>5</v>
      </c>
      <c r="Q36" s="61"/>
      <c r="R36" s="61"/>
      <c r="S36" s="61"/>
      <c r="T36" s="61"/>
      <c r="U36" s="61"/>
      <c r="V36" s="61"/>
      <c r="W36" s="61"/>
      <c r="X36" s="61"/>
      <c r="Y36" s="61"/>
      <c r="Z36" s="42"/>
      <c r="AA36" s="42"/>
      <c r="AB36" s="42"/>
      <c r="AC36" s="42"/>
      <c r="AD36" s="42"/>
      <c r="AE36" s="42"/>
    </row>
    <row r="37" spans="1:31" x14ac:dyDescent="0.35">
      <c r="A37" s="61"/>
      <c r="B37" s="62"/>
      <c r="C37" s="62"/>
      <c r="D37" s="62"/>
      <c r="E37" s="62"/>
      <c r="F37" s="62"/>
      <c r="G37" s="62"/>
      <c r="H37" s="62"/>
      <c r="I37" s="62"/>
      <c r="J37" s="62"/>
      <c r="K37" s="61"/>
      <c r="L37" s="61"/>
      <c r="M37" s="61"/>
      <c r="N37" s="61"/>
      <c r="O37" s="61"/>
      <c r="P37" s="61"/>
      <c r="Q37" s="61"/>
      <c r="R37" s="61"/>
      <c r="S37" s="61"/>
      <c r="T37" s="61"/>
      <c r="U37" s="61"/>
      <c r="V37" s="61"/>
      <c r="W37" s="61"/>
      <c r="X37" s="61"/>
      <c r="Y37" s="61"/>
      <c r="Z37" s="42"/>
      <c r="AA37" s="42"/>
      <c r="AB37" s="42"/>
      <c r="AC37" s="42"/>
      <c r="AD37" s="42"/>
      <c r="AE37" s="42"/>
    </row>
    <row r="38" spans="1:31" x14ac:dyDescent="0.35">
      <c r="A38" s="61"/>
      <c r="B38" s="62"/>
      <c r="C38" s="62"/>
      <c r="D38" s="62"/>
      <c r="E38" s="62"/>
      <c r="F38" s="62"/>
      <c r="G38" s="62"/>
      <c r="H38" s="62"/>
      <c r="I38" s="62"/>
      <c r="J38" s="62"/>
      <c r="K38" s="61"/>
      <c r="L38" s="61"/>
      <c r="M38" s="61"/>
      <c r="N38" s="61"/>
      <c r="O38" s="61"/>
      <c r="P38" s="61"/>
      <c r="Q38" s="61"/>
      <c r="R38" s="61"/>
      <c r="S38" s="61"/>
      <c r="T38" s="61"/>
      <c r="U38" s="61"/>
      <c r="V38" s="61"/>
      <c r="W38" s="61"/>
      <c r="X38" s="61"/>
      <c r="Y38" s="61"/>
      <c r="Z38" s="42"/>
      <c r="AA38" s="42"/>
      <c r="AB38" s="42"/>
      <c r="AC38" s="42"/>
      <c r="AD38" s="42"/>
      <c r="AE38" s="42"/>
    </row>
    <row r="39" spans="1:31" x14ac:dyDescent="0.35">
      <c r="A39" s="61"/>
      <c r="B39" s="62"/>
      <c r="C39" s="62"/>
      <c r="D39" s="62"/>
      <c r="E39" s="62"/>
      <c r="F39" s="62"/>
      <c r="G39" s="62"/>
      <c r="H39" s="62"/>
      <c r="I39" s="62"/>
      <c r="J39" s="62"/>
      <c r="K39" s="61"/>
      <c r="L39" s="61"/>
      <c r="M39" s="61"/>
      <c r="N39" s="61"/>
      <c r="O39" s="61"/>
      <c r="P39" s="61"/>
      <c r="Q39" s="61"/>
      <c r="R39" s="61"/>
      <c r="S39" s="61"/>
      <c r="T39" s="61"/>
      <c r="U39" s="61"/>
      <c r="V39" s="61"/>
      <c r="W39" s="61"/>
      <c r="X39" s="61"/>
      <c r="Y39" s="61"/>
      <c r="Z39" s="42"/>
      <c r="AA39" s="42"/>
      <c r="AB39" s="42"/>
      <c r="AC39" s="42"/>
      <c r="AD39" s="42"/>
      <c r="AE39" s="42"/>
    </row>
    <row r="40" spans="1:31" x14ac:dyDescent="0.35">
      <c r="A40" s="42"/>
      <c r="B40" s="50"/>
      <c r="C40" s="50"/>
      <c r="D40" s="50"/>
      <c r="E40" s="50"/>
      <c r="F40" s="50"/>
      <c r="G40" s="50"/>
      <c r="H40" s="50"/>
      <c r="I40" s="50"/>
      <c r="J40" s="50"/>
      <c r="K40" s="42"/>
      <c r="L40" s="42"/>
      <c r="M40" s="42"/>
      <c r="N40" s="42"/>
      <c r="O40" s="42"/>
      <c r="P40" s="42"/>
      <c r="Q40" s="42"/>
      <c r="R40" s="42"/>
      <c r="S40" s="42"/>
      <c r="T40" s="42"/>
      <c r="U40" s="42"/>
      <c r="V40" s="42"/>
      <c r="W40" s="42"/>
      <c r="X40" s="42"/>
      <c r="Y40" s="42"/>
      <c r="Z40" s="42"/>
      <c r="AA40" s="42"/>
      <c r="AB40" s="42"/>
      <c r="AC40" s="42"/>
      <c r="AD40" s="42"/>
      <c r="AE40" s="42"/>
    </row>
    <row r="41" spans="1:31" x14ac:dyDescent="0.35">
      <c r="A41" s="42"/>
      <c r="B41" s="50"/>
      <c r="C41" s="50"/>
      <c r="D41" s="50"/>
      <c r="E41" s="50"/>
      <c r="F41" s="50"/>
      <c r="G41" s="50"/>
      <c r="H41" s="50"/>
      <c r="I41" s="50"/>
      <c r="J41" s="50"/>
      <c r="K41" s="42"/>
      <c r="L41" s="42"/>
      <c r="M41" s="42"/>
      <c r="N41" s="42"/>
      <c r="O41" s="42"/>
      <c r="P41" s="42"/>
      <c r="Q41" s="42"/>
      <c r="R41" s="42"/>
      <c r="S41" s="42"/>
      <c r="T41" s="42"/>
      <c r="U41" s="42"/>
      <c r="V41" s="42"/>
      <c r="W41" s="42"/>
      <c r="X41" s="42"/>
      <c r="Y41" s="42"/>
      <c r="Z41" s="42"/>
      <c r="AA41" s="42"/>
      <c r="AB41" s="42"/>
      <c r="AC41" s="42"/>
      <c r="AD41" s="42"/>
      <c r="AE41" s="42"/>
    </row>
    <row r="42" spans="1:31" x14ac:dyDescent="0.35">
      <c r="A42" s="42"/>
      <c r="B42" s="50"/>
      <c r="C42" s="50"/>
      <c r="D42" s="50"/>
      <c r="E42" s="50"/>
      <c r="F42" s="50"/>
      <c r="G42" s="50"/>
      <c r="H42" s="50"/>
      <c r="I42" s="50"/>
      <c r="J42" s="50"/>
      <c r="K42" s="42"/>
      <c r="L42" s="42"/>
      <c r="M42" s="42"/>
      <c r="N42" s="42"/>
      <c r="O42" s="42"/>
      <c r="P42" s="42"/>
      <c r="Q42" s="42"/>
      <c r="R42" s="42"/>
      <c r="S42" s="42"/>
      <c r="T42" s="42"/>
      <c r="U42" s="42"/>
      <c r="V42" s="42"/>
      <c r="W42" s="42"/>
      <c r="X42" s="42"/>
      <c r="Y42" s="42"/>
      <c r="Z42" s="42"/>
      <c r="AA42" s="42"/>
      <c r="AB42" s="42"/>
      <c r="AC42" s="42"/>
      <c r="AD42" s="42"/>
      <c r="AE42" s="42"/>
    </row>
    <row r="43" spans="1:31" x14ac:dyDescent="0.35">
      <c r="A43" s="42"/>
      <c r="B43" s="50"/>
      <c r="C43" s="50"/>
      <c r="D43" s="50"/>
      <c r="E43" s="50"/>
      <c r="F43" s="50"/>
      <c r="G43" s="50"/>
      <c r="H43" s="50"/>
      <c r="I43" s="50"/>
      <c r="J43" s="50"/>
      <c r="K43" s="42"/>
      <c r="L43" s="42"/>
      <c r="M43" s="42"/>
      <c r="N43" s="42"/>
      <c r="O43" s="42"/>
      <c r="P43" s="42"/>
      <c r="Q43" s="42"/>
      <c r="R43" s="42"/>
      <c r="S43" s="42"/>
      <c r="T43" s="42"/>
      <c r="U43" s="42"/>
      <c r="V43" s="42"/>
      <c r="W43" s="42"/>
      <c r="X43" s="42"/>
      <c r="Y43" s="42"/>
      <c r="Z43" s="42"/>
      <c r="AA43" s="42"/>
      <c r="AB43" s="42"/>
      <c r="AC43" s="42"/>
      <c r="AD43" s="42"/>
      <c r="AE43" s="42"/>
    </row>
    <row r="44" spans="1:31" x14ac:dyDescent="0.35">
      <c r="A44" s="42"/>
      <c r="B44" s="50"/>
      <c r="C44" s="50"/>
      <c r="D44" s="50"/>
      <c r="E44" s="50"/>
      <c r="F44" s="50"/>
      <c r="G44" s="50"/>
      <c r="H44" s="50"/>
      <c r="I44" s="50"/>
      <c r="J44" s="50"/>
      <c r="K44" s="42"/>
      <c r="L44" s="42"/>
      <c r="M44" s="42"/>
      <c r="N44" s="42"/>
      <c r="O44" s="42"/>
      <c r="P44" s="42"/>
      <c r="Q44" s="42"/>
      <c r="R44" s="42"/>
      <c r="S44" s="42"/>
      <c r="T44" s="42"/>
      <c r="U44" s="42"/>
      <c r="V44" s="42"/>
      <c r="W44" s="42"/>
      <c r="X44" s="42"/>
      <c r="Y44" s="42"/>
      <c r="Z44" s="42"/>
      <c r="AA44" s="42"/>
      <c r="AB44" s="42"/>
      <c r="AC44" s="42"/>
      <c r="AD44" s="42"/>
      <c r="AE44" s="42"/>
    </row>
    <row r="45" spans="1:31" x14ac:dyDescent="0.35">
      <c r="A45" s="42"/>
      <c r="B45" s="50"/>
      <c r="C45" s="50"/>
      <c r="D45" s="50"/>
      <c r="E45" s="50"/>
      <c r="F45" s="50"/>
      <c r="G45" s="50"/>
      <c r="H45" s="50"/>
      <c r="I45" s="50"/>
      <c r="J45" s="50"/>
      <c r="K45" s="42"/>
      <c r="L45" s="42"/>
      <c r="M45" s="42"/>
      <c r="N45" s="42"/>
      <c r="O45" s="42"/>
      <c r="P45" s="42"/>
      <c r="Q45" s="42"/>
      <c r="R45" s="42"/>
      <c r="S45" s="42"/>
      <c r="T45" s="42"/>
      <c r="U45" s="42"/>
      <c r="V45" s="42"/>
      <c r="W45" s="42"/>
      <c r="X45" s="42"/>
      <c r="Y45" s="42"/>
      <c r="Z45" s="42"/>
      <c r="AA45" s="42"/>
      <c r="AB45" s="42"/>
      <c r="AC45" s="42"/>
      <c r="AD45" s="42"/>
      <c r="AE45" s="42"/>
    </row>
    <row r="46" spans="1:31" x14ac:dyDescent="0.35">
      <c r="A46" s="42"/>
      <c r="B46" s="50"/>
      <c r="C46" s="50"/>
      <c r="D46" s="50"/>
      <c r="E46" s="50"/>
      <c r="F46" s="50"/>
      <c r="G46" s="50"/>
      <c r="H46" s="50"/>
      <c r="I46" s="50"/>
      <c r="J46" s="50"/>
      <c r="K46" s="42"/>
      <c r="L46" s="42"/>
      <c r="M46" s="42"/>
      <c r="N46" s="42"/>
      <c r="O46" s="42"/>
      <c r="P46" s="42"/>
      <c r="Q46" s="42"/>
      <c r="R46" s="42"/>
      <c r="S46" s="42"/>
      <c r="T46" s="42"/>
      <c r="U46" s="42"/>
      <c r="V46" s="42"/>
      <c r="W46" s="42"/>
      <c r="X46" s="42"/>
      <c r="Y46" s="42"/>
      <c r="Z46" s="42"/>
      <c r="AA46" s="42"/>
      <c r="AB46" s="42"/>
      <c r="AC46" s="42"/>
      <c r="AD46" s="42"/>
      <c r="AE46" s="42"/>
    </row>
    <row r="47" spans="1:31" x14ac:dyDescent="0.35">
      <c r="A47" s="42"/>
      <c r="B47" s="50"/>
      <c r="C47" s="50"/>
      <c r="D47" s="50"/>
      <c r="E47" s="50"/>
      <c r="F47" s="50"/>
      <c r="G47" s="50"/>
      <c r="H47" s="50"/>
      <c r="I47" s="50"/>
      <c r="J47" s="50"/>
      <c r="K47" s="42"/>
      <c r="L47" s="42"/>
      <c r="M47" s="42"/>
      <c r="N47" s="42"/>
      <c r="O47" s="42"/>
      <c r="P47" s="42"/>
      <c r="Q47" s="42"/>
      <c r="R47" s="42"/>
      <c r="S47" s="42"/>
      <c r="T47" s="42"/>
      <c r="U47" s="42"/>
      <c r="V47" s="42"/>
      <c r="W47" s="42"/>
      <c r="X47" s="42"/>
      <c r="Y47" s="42"/>
      <c r="Z47" s="42"/>
      <c r="AA47" s="42"/>
      <c r="AB47" s="42"/>
      <c r="AC47" s="42"/>
      <c r="AD47" s="42"/>
      <c r="AE47" s="42"/>
    </row>
    <row r="48" spans="1:31" x14ac:dyDescent="0.35">
      <c r="A48" s="42"/>
      <c r="B48" s="50"/>
      <c r="C48" s="50"/>
      <c r="D48" s="50"/>
      <c r="E48" s="50"/>
      <c r="F48" s="50"/>
      <c r="G48" s="50"/>
      <c r="H48" s="50"/>
      <c r="I48" s="50"/>
      <c r="J48" s="50"/>
      <c r="K48" s="42"/>
      <c r="L48" s="42"/>
      <c r="M48" s="42"/>
      <c r="N48" s="42"/>
      <c r="O48" s="42"/>
      <c r="P48" s="42"/>
      <c r="Q48" s="42"/>
      <c r="R48" s="42"/>
      <c r="S48" s="42"/>
      <c r="T48" s="42"/>
      <c r="U48" s="42"/>
      <c r="V48" s="42"/>
      <c r="W48" s="42"/>
      <c r="X48" s="42"/>
      <c r="Y48" s="42"/>
      <c r="Z48" s="42"/>
      <c r="AA48" s="42"/>
      <c r="AB48" s="42"/>
      <c r="AC48" s="42"/>
      <c r="AD48" s="42"/>
      <c r="AE48" s="42"/>
    </row>
    <row r="49" spans="1:31" x14ac:dyDescent="0.35">
      <c r="A49" s="42"/>
      <c r="B49" s="50"/>
      <c r="C49" s="50"/>
      <c r="D49" s="50"/>
      <c r="E49" s="50"/>
      <c r="F49" s="50"/>
      <c r="G49" s="50"/>
      <c r="H49" s="50"/>
      <c r="I49" s="50"/>
      <c r="J49" s="50"/>
      <c r="K49" s="42"/>
      <c r="L49" s="42"/>
      <c r="M49" s="42"/>
      <c r="N49" s="42"/>
      <c r="O49" s="42"/>
      <c r="P49" s="42"/>
      <c r="Q49" s="42"/>
      <c r="R49" s="42"/>
      <c r="S49" s="42"/>
      <c r="T49" s="42"/>
      <c r="U49" s="42"/>
      <c r="V49" s="42"/>
      <c r="W49" s="42"/>
      <c r="X49" s="42"/>
      <c r="Y49" s="42"/>
      <c r="Z49" s="42"/>
      <c r="AA49" s="42"/>
      <c r="AB49" s="42"/>
      <c r="AC49" s="42"/>
      <c r="AD49" s="42"/>
      <c r="AE49" s="42"/>
    </row>
    <row r="50" spans="1:31" x14ac:dyDescent="0.35">
      <c r="A50" s="42"/>
      <c r="B50" s="50"/>
      <c r="C50" s="50"/>
      <c r="D50" s="50"/>
      <c r="E50" s="50"/>
      <c r="F50" s="50"/>
      <c r="G50" s="50"/>
      <c r="H50" s="50"/>
      <c r="I50" s="50"/>
      <c r="J50" s="50"/>
      <c r="K50" s="42"/>
      <c r="L50" s="42"/>
      <c r="M50" s="42"/>
      <c r="N50" s="42"/>
      <c r="O50" s="42"/>
      <c r="P50" s="42"/>
      <c r="Q50" s="42"/>
      <c r="R50" s="42"/>
      <c r="S50" s="42"/>
      <c r="T50" s="42"/>
      <c r="U50" s="42"/>
      <c r="V50" s="42"/>
      <c r="W50" s="42"/>
      <c r="X50" s="42"/>
      <c r="Y50" s="42"/>
      <c r="Z50" s="42"/>
      <c r="AA50" s="42"/>
      <c r="AB50" s="42"/>
      <c r="AC50" s="42"/>
      <c r="AD50" s="42"/>
      <c r="AE50" s="42"/>
    </row>
    <row r="51" spans="1:31" x14ac:dyDescent="0.35">
      <c r="A51" s="42"/>
      <c r="B51" s="50"/>
      <c r="C51" s="50"/>
      <c r="D51" s="50"/>
      <c r="E51" s="50"/>
      <c r="F51" s="50"/>
      <c r="G51" s="50"/>
      <c r="H51" s="50"/>
      <c r="I51" s="50"/>
      <c r="J51" s="50"/>
      <c r="K51" s="42"/>
      <c r="L51" s="42"/>
      <c r="M51" s="42"/>
      <c r="N51" s="42"/>
      <c r="O51" s="42"/>
      <c r="P51" s="42"/>
      <c r="Q51" s="42"/>
      <c r="R51" s="42"/>
      <c r="S51" s="42"/>
      <c r="T51" s="42"/>
      <c r="U51" s="42"/>
      <c r="V51" s="42"/>
      <c r="W51" s="42"/>
      <c r="X51" s="42"/>
      <c r="Y51" s="42"/>
      <c r="Z51" s="42"/>
      <c r="AA51" s="42"/>
      <c r="AB51" s="42"/>
      <c r="AC51" s="42"/>
      <c r="AD51" s="42"/>
      <c r="AE51" s="42"/>
    </row>
    <row r="52" spans="1:31" x14ac:dyDescent="0.35">
      <c r="A52" s="42"/>
      <c r="B52" s="50"/>
      <c r="C52" s="50"/>
      <c r="D52" s="50"/>
      <c r="E52" s="50"/>
      <c r="F52" s="50"/>
      <c r="G52" s="50"/>
      <c r="H52" s="50"/>
      <c r="I52" s="50"/>
      <c r="J52" s="50"/>
      <c r="K52" s="42"/>
      <c r="L52" s="42"/>
      <c r="M52" s="42"/>
      <c r="N52" s="42"/>
      <c r="O52" s="42"/>
      <c r="P52" s="42"/>
      <c r="Q52" s="42"/>
      <c r="R52" s="42"/>
      <c r="S52" s="42"/>
      <c r="T52" s="42"/>
      <c r="U52" s="42"/>
      <c r="V52" s="42"/>
      <c r="W52" s="42"/>
      <c r="X52" s="42"/>
      <c r="Y52" s="42"/>
      <c r="Z52" s="42"/>
      <c r="AA52" s="42"/>
      <c r="AB52" s="42"/>
      <c r="AC52" s="42"/>
      <c r="AD52" s="42"/>
      <c r="AE52" s="42"/>
    </row>
    <row r="53" spans="1:31" x14ac:dyDescent="0.35">
      <c r="A53" s="42"/>
      <c r="B53" s="50"/>
      <c r="C53" s="50"/>
      <c r="D53" s="50"/>
      <c r="E53" s="50"/>
      <c r="F53" s="50"/>
      <c r="G53" s="50"/>
      <c r="H53" s="50"/>
      <c r="I53" s="50"/>
      <c r="J53" s="50"/>
      <c r="K53" s="42"/>
      <c r="L53" s="42"/>
      <c r="M53" s="42"/>
      <c r="N53" s="42"/>
      <c r="O53" s="42"/>
      <c r="P53" s="42"/>
      <c r="Q53" s="42"/>
      <c r="R53" s="42"/>
      <c r="S53" s="42"/>
      <c r="T53" s="42"/>
      <c r="U53" s="42"/>
      <c r="V53" s="42"/>
      <c r="W53" s="42"/>
      <c r="X53" s="42"/>
      <c r="Y53" s="42"/>
      <c r="Z53" s="42"/>
      <c r="AA53" s="42"/>
      <c r="AB53" s="42"/>
      <c r="AC53" s="42"/>
      <c r="AD53" s="42"/>
      <c r="AE53" s="42"/>
    </row>
    <row r="54" spans="1:31" x14ac:dyDescent="0.35">
      <c r="A54" s="42"/>
      <c r="B54" s="50"/>
      <c r="C54" s="50"/>
      <c r="D54" s="50"/>
      <c r="E54" s="50"/>
      <c r="F54" s="50"/>
      <c r="G54" s="50"/>
      <c r="H54" s="50"/>
      <c r="I54" s="50"/>
      <c r="J54" s="50"/>
      <c r="K54" s="42"/>
      <c r="L54" s="42"/>
      <c r="M54" s="42"/>
      <c r="N54" s="42"/>
      <c r="O54" s="42"/>
      <c r="P54" s="42"/>
      <c r="Q54" s="42"/>
      <c r="R54" s="42"/>
      <c r="S54" s="42"/>
      <c r="T54" s="42"/>
      <c r="U54" s="42"/>
      <c r="V54" s="42"/>
      <c r="W54" s="42"/>
      <c r="X54" s="42"/>
      <c r="Y54" s="42"/>
      <c r="Z54" s="42"/>
      <c r="AA54" s="42"/>
      <c r="AB54" s="42"/>
      <c r="AC54" s="42"/>
      <c r="AD54" s="42"/>
      <c r="AE54" s="42"/>
    </row>
    <row r="55" spans="1:31" x14ac:dyDescent="0.35">
      <c r="A55" s="42"/>
      <c r="B55" s="50"/>
      <c r="C55" s="50"/>
      <c r="D55" s="50"/>
      <c r="E55" s="50"/>
      <c r="F55" s="50"/>
      <c r="G55" s="50"/>
      <c r="H55" s="50"/>
      <c r="I55" s="50"/>
      <c r="J55" s="50"/>
      <c r="K55" s="42"/>
      <c r="L55" s="42"/>
      <c r="M55" s="42"/>
      <c r="N55" s="42"/>
      <c r="O55" s="42"/>
      <c r="P55" s="42"/>
      <c r="Q55" s="42"/>
      <c r="R55" s="42"/>
      <c r="S55" s="42"/>
      <c r="T55" s="42"/>
      <c r="U55" s="42"/>
      <c r="V55" s="42"/>
      <c r="W55" s="42"/>
      <c r="X55" s="42"/>
      <c r="Y55" s="42"/>
      <c r="Z55" s="42"/>
      <c r="AA55" s="42"/>
      <c r="AB55" s="42"/>
      <c r="AC55" s="42"/>
      <c r="AD55" s="42"/>
      <c r="AE55" s="42"/>
    </row>
  </sheetData>
  <sheetProtection algorithmName="SHA-512" hashValue="aRj+eW6p5HHPqtPmMrhJZs/udL+DSTIpm/Ci7m226jjYpGLTEHwS+caM5nWwWz1W1KNqupxkPkjNIOkVgCdJKg==" saltValue="qyL2Zk4VVOmv1TVPIDkN8g==" spinCount="100000" sheet="1" objects="1" scenarios="1"/>
  <mergeCells count="7">
    <mergeCell ref="F22:P27"/>
    <mergeCell ref="B7:B9"/>
    <mergeCell ref="B12:B14"/>
    <mergeCell ref="B17:B19"/>
    <mergeCell ref="G7:P7"/>
    <mergeCell ref="G8:P8"/>
    <mergeCell ref="G9:P9"/>
  </mergeCells>
  <hyperlinks>
    <hyperlink ref="F13" r:id="rId1" xr:uid="{E643309D-E20C-45AB-B64E-870C5D95B9B3}"/>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1151-DF06-41F4-9464-CDF1313F33DB}">
  <sheetPr>
    <tabColor theme="4" tint="-0.249977111117893"/>
  </sheetPr>
  <dimension ref="A1:V82"/>
  <sheetViews>
    <sheetView showGridLines="0" zoomScale="90" zoomScaleNormal="90" workbookViewId="0">
      <selection activeCell="A42" sqref="A42"/>
    </sheetView>
  </sheetViews>
  <sheetFormatPr defaultColWidth="8.81640625" defaultRowHeight="14.5" x14ac:dyDescent="0.35"/>
  <cols>
    <col min="1" max="1" width="8.6328125" style="22"/>
    <col min="2" max="2" width="47.453125" bestFit="1" customWidth="1"/>
    <col min="3" max="3" width="125.36328125" customWidth="1"/>
    <col min="4" max="4" width="23.453125" customWidth="1"/>
  </cols>
  <sheetData>
    <row r="1" spans="1:22" x14ac:dyDescent="0.35">
      <c r="A1" s="48"/>
      <c r="B1" s="42"/>
      <c r="C1" s="42"/>
      <c r="D1" s="42"/>
      <c r="E1" s="42"/>
      <c r="F1" s="42"/>
      <c r="G1" s="42"/>
      <c r="H1" s="42"/>
      <c r="I1" s="42"/>
      <c r="J1" s="42"/>
      <c r="K1" s="42"/>
      <c r="L1" s="42"/>
      <c r="M1" s="42"/>
      <c r="N1" s="42"/>
      <c r="O1" s="42"/>
      <c r="P1" s="42"/>
      <c r="Q1" s="42"/>
      <c r="R1" s="42"/>
      <c r="S1" s="42"/>
      <c r="T1" s="42"/>
      <c r="U1" s="42"/>
      <c r="V1" s="42"/>
    </row>
    <row r="2" spans="1:22" x14ac:dyDescent="0.35">
      <c r="A2" s="48"/>
      <c r="B2" s="42"/>
      <c r="C2" s="42"/>
      <c r="D2" s="42"/>
      <c r="E2" s="42"/>
      <c r="F2" s="42"/>
      <c r="G2" s="42"/>
      <c r="H2" s="42"/>
      <c r="I2" s="42"/>
      <c r="J2" s="42"/>
      <c r="K2" s="42"/>
      <c r="L2" s="42"/>
      <c r="M2" s="42"/>
      <c r="N2" s="42"/>
      <c r="O2" s="42"/>
      <c r="P2" s="42"/>
      <c r="Q2" s="42"/>
      <c r="R2" s="42"/>
      <c r="S2" s="42"/>
      <c r="T2" s="42"/>
      <c r="U2" s="42"/>
      <c r="V2" s="42"/>
    </row>
    <row r="3" spans="1:22" x14ac:dyDescent="0.35">
      <c r="A3" s="48"/>
      <c r="B3" s="42"/>
      <c r="C3" s="42"/>
      <c r="D3" s="42"/>
      <c r="E3" s="42"/>
      <c r="F3" s="42"/>
      <c r="G3" s="42"/>
      <c r="H3" s="42"/>
      <c r="I3" s="42"/>
      <c r="J3" s="42"/>
      <c r="K3" s="42"/>
      <c r="L3" s="42"/>
      <c r="M3" s="42"/>
      <c r="N3" s="42"/>
      <c r="O3" s="42"/>
      <c r="P3" s="42"/>
      <c r="Q3" s="42"/>
      <c r="R3" s="42"/>
      <c r="S3" s="42"/>
      <c r="T3" s="42"/>
      <c r="U3" s="42"/>
      <c r="V3" s="42"/>
    </row>
    <row r="4" spans="1:22" x14ac:dyDescent="0.35">
      <c r="A4" s="48"/>
      <c r="B4" s="42"/>
      <c r="C4" s="42"/>
      <c r="D4" s="42"/>
      <c r="E4" s="42"/>
      <c r="F4" s="42"/>
      <c r="G4" s="42"/>
      <c r="H4" s="42"/>
      <c r="I4" s="42"/>
      <c r="J4" s="42"/>
      <c r="K4" s="42"/>
      <c r="L4" s="42"/>
      <c r="M4" s="42"/>
      <c r="N4" s="42"/>
      <c r="O4" s="42"/>
      <c r="P4" s="42"/>
      <c r="Q4" s="42"/>
      <c r="R4" s="42"/>
      <c r="S4" s="42"/>
      <c r="T4" s="42"/>
      <c r="U4" s="42"/>
      <c r="V4" s="42"/>
    </row>
    <row r="5" spans="1:22" ht="15" thickBot="1" x14ac:dyDescent="0.4">
      <c r="A5" s="48"/>
      <c r="B5" s="42"/>
      <c r="C5" s="42"/>
      <c r="D5" s="42"/>
      <c r="E5" s="42"/>
      <c r="F5" s="42"/>
      <c r="G5" s="42"/>
      <c r="H5" s="42"/>
      <c r="I5" s="42"/>
      <c r="J5" s="42"/>
      <c r="K5" s="42"/>
      <c r="L5" s="42"/>
      <c r="M5" s="42"/>
      <c r="N5" s="42"/>
      <c r="O5" s="42"/>
      <c r="P5" s="42"/>
      <c r="Q5" s="42"/>
      <c r="R5" s="42"/>
      <c r="S5" s="42"/>
      <c r="T5" s="42"/>
      <c r="U5" s="42"/>
      <c r="V5" s="42"/>
    </row>
    <row r="6" spans="1:22" ht="15.5" thickTop="1" thickBot="1" x14ac:dyDescent="0.4">
      <c r="A6" s="160" t="s">
        <v>25</v>
      </c>
      <c r="B6" s="161"/>
      <c r="C6" s="23" t="s">
        <v>26</v>
      </c>
      <c r="D6" s="45"/>
      <c r="E6" s="42"/>
      <c r="F6" s="42"/>
      <c r="G6" s="42"/>
      <c r="H6" s="42"/>
      <c r="I6" s="42"/>
      <c r="J6" s="42"/>
      <c r="K6" s="42"/>
      <c r="L6" s="42"/>
      <c r="M6" s="42"/>
      <c r="N6" s="42"/>
      <c r="O6" s="42"/>
      <c r="P6" s="42"/>
      <c r="Q6" s="42"/>
      <c r="R6" s="42"/>
      <c r="S6" s="42"/>
      <c r="T6" s="42"/>
      <c r="U6" s="42"/>
      <c r="V6" s="42"/>
    </row>
    <row r="7" spans="1:22" ht="19.5" thickTop="1" thickBot="1" x14ac:dyDescent="0.4">
      <c r="A7" s="166" t="s">
        <v>27</v>
      </c>
      <c r="B7" s="167"/>
      <c r="C7" s="168"/>
      <c r="D7" s="45"/>
      <c r="E7" s="42"/>
      <c r="F7" s="42"/>
      <c r="G7" s="42"/>
      <c r="H7" s="42"/>
      <c r="I7" s="42"/>
      <c r="J7" s="42"/>
      <c r="K7" s="42"/>
      <c r="L7" s="42"/>
      <c r="M7" s="42"/>
      <c r="N7" s="42"/>
      <c r="O7" s="42"/>
      <c r="P7" s="42"/>
      <c r="Q7" s="42"/>
      <c r="R7" s="42"/>
      <c r="S7" s="42"/>
      <c r="T7" s="42"/>
      <c r="U7" s="42"/>
      <c r="V7" s="42"/>
    </row>
    <row r="8" spans="1:22" ht="15" thickTop="1" x14ac:dyDescent="0.35">
      <c r="A8" s="30" t="s">
        <v>67</v>
      </c>
      <c r="B8" s="31" t="s">
        <v>66</v>
      </c>
      <c r="C8" s="24" t="s">
        <v>130</v>
      </c>
      <c r="D8" s="45"/>
      <c r="E8" s="42"/>
      <c r="F8" s="42"/>
      <c r="G8" s="42"/>
      <c r="H8" s="42"/>
      <c r="I8" s="42"/>
      <c r="J8" s="42"/>
      <c r="K8" s="42"/>
      <c r="L8" s="42"/>
      <c r="M8" s="42"/>
      <c r="N8" s="42"/>
      <c r="O8" s="42"/>
      <c r="P8" s="42"/>
      <c r="Q8" s="42"/>
      <c r="R8" s="42"/>
      <c r="S8" s="42"/>
      <c r="T8" s="42"/>
      <c r="U8" s="42"/>
      <c r="V8" s="42"/>
    </row>
    <row r="9" spans="1:22" ht="29" x14ac:dyDescent="0.35">
      <c r="A9" s="172" t="s">
        <v>69</v>
      </c>
      <c r="B9" s="171" t="s">
        <v>68</v>
      </c>
      <c r="C9" s="25" t="s">
        <v>28</v>
      </c>
      <c r="D9" s="45"/>
      <c r="E9" s="42"/>
      <c r="F9" s="42"/>
      <c r="G9" s="42"/>
      <c r="H9" s="42"/>
      <c r="I9" s="42"/>
      <c r="J9" s="42"/>
      <c r="K9" s="42"/>
      <c r="L9" s="42"/>
      <c r="M9" s="42"/>
      <c r="N9" s="42"/>
      <c r="O9" s="42"/>
      <c r="P9" s="42"/>
      <c r="Q9" s="42"/>
      <c r="R9" s="42"/>
      <c r="S9" s="42"/>
      <c r="T9" s="42"/>
      <c r="U9" s="42"/>
      <c r="V9" s="42"/>
    </row>
    <row r="10" spans="1:22" x14ac:dyDescent="0.35">
      <c r="A10" s="172"/>
      <c r="B10" s="171"/>
      <c r="C10" s="26" t="s">
        <v>62</v>
      </c>
      <c r="D10" s="45"/>
      <c r="E10" s="42"/>
      <c r="F10" s="42"/>
      <c r="G10" s="42"/>
      <c r="H10" s="42"/>
      <c r="I10" s="42"/>
      <c r="J10" s="42"/>
      <c r="K10" s="42"/>
      <c r="L10" s="42"/>
      <c r="M10" s="42"/>
      <c r="N10" s="42"/>
      <c r="O10" s="42"/>
      <c r="P10" s="42"/>
      <c r="Q10" s="42"/>
      <c r="R10" s="42"/>
      <c r="S10" s="42"/>
      <c r="T10" s="42"/>
      <c r="U10" s="42"/>
      <c r="V10" s="42"/>
    </row>
    <row r="11" spans="1:22" ht="32.5" customHeight="1" x14ac:dyDescent="0.35">
      <c r="A11" s="33" t="s">
        <v>70</v>
      </c>
      <c r="B11" s="32" t="s">
        <v>133</v>
      </c>
      <c r="C11" s="25" t="s">
        <v>63</v>
      </c>
      <c r="D11" s="49"/>
      <c r="E11" s="42"/>
      <c r="F11" s="42"/>
      <c r="G11" s="42"/>
      <c r="H11" s="42"/>
      <c r="I11" s="42"/>
      <c r="J11" s="42"/>
      <c r="K11" s="42"/>
      <c r="L11" s="42"/>
      <c r="M11" s="42"/>
      <c r="N11" s="42"/>
      <c r="O11" s="42"/>
      <c r="P11" s="42"/>
      <c r="Q11" s="42"/>
      <c r="R11" s="42"/>
      <c r="S11" s="42"/>
      <c r="T11" s="42"/>
      <c r="U11" s="42"/>
      <c r="V11" s="42"/>
    </row>
    <row r="12" spans="1:22" x14ac:dyDescent="0.35">
      <c r="A12" s="33" t="s">
        <v>72</v>
      </c>
      <c r="B12" s="32" t="s">
        <v>71</v>
      </c>
      <c r="C12" s="25" t="s">
        <v>131</v>
      </c>
      <c r="D12" s="45"/>
      <c r="E12" s="42"/>
      <c r="F12" s="42"/>
      <c r="G12" s="42"/>
      <c r="H12" s="42"/>
      <c r="I12" s="42"/>
      <c r="J12" s="42"/>
      <c r="K12" s="42"/>
      <c r="L12" s="42"/>
      <c r="M12" s="42"/>
      <c r="N12" s="42"/>
      <c r="O12" s="42"/>
      <c r="P12" s="42"/>
      <c r="Q12" s="42"/>
      <c r="R12" s="42"/>
      <c r="S12" s="42"/>
      <c r="T12" s="42"/>
      <c r="U12" s="42"/>
      <c r="V12" s="42"/>
    </row>
    <row r="13" spans="1:22" ht="29" x14ac:dyDescent="0.35">
      <c r="A13" s="164" t="s">
        <v>73</v>
      </c>
      <c r="B13" s="173" t="s">
        <v>51</v>
      </c>
      <c r="C13" s="25" t="s">
        <v>29</v>
      </c>
      <c r="D13" s="45"/>
      <c r="E13" s="42"/>
      <c r="F13" s="42"/>
      <c r="G13" s="42"/>
      <c r="H13" s="42"/>
      <c r="I13" s="42"/>
      <c r="J13" s="42"/>
      <c r="K13" s="42"/>
      <c r="L13" s="42"/>
      <c r="M13" s="42"/>
      <c r="N13" s="42"/>
      <c r="O13" s="42"/>
      <c r="P13" s="42"/>
      <c r="Q13" s="42"/>
      <c r="R13" s="42"/>
      <c r="S13" s="42"/>
      <c r="T13" s="42"/>
      <c r="U13" s="42"/>
      <c r="V13" s="42"/>
    </row>
    <row r="14" spans="1:22" x14ac:dyDescent="0.35">
      <c r="A14" s="175"/>
      <c r="B14" s="174"/>
      <c r="C14" s="26" t="s">
        <v>64</v>
      </c>
      <c r="D14" s="45"/>
      <c r="E14" s="42"/>
      <c r="F14" s="42"/>
      <c r="G14" s="42"/>
      <c r="H14" s="42"/>
      <c r="I14" s="42"/>
      <c r="J14" s="42"/>
      <c r="K14" s="42"/>
      <c r="L14" s="42"/>
      <c r="M14" s="42"/>
      <c r="N14" s="42"/>
      <c r="O14" s="42"/>
      <c r="P14" s="42"/>
      <c r="Q14" s="42"/>
      <c r="R14" s="42"/>
      <c r="S14" s="42"/>
      <c r="T14" s="42"/>
      <c r="U14" s="42"/>
      <c r="V14" s="42"/>
    </row>
    <row r="15" spans="1:22" ht="29" x14ac:dyDescent="0.35">
      <c r="A15" s="33" t="s">
        <v>75</v>
      </c>
      <c r="B15" s="32" t="s">
        <v>74</v>
      </c>
      <c r="C15" s="27" t="s">
        <v>135</v>
      </c>
      <c r="D15" s="45"/>
      <c r="E15" s="42"/>
      <c r="F15" s="42"/>
      <c r="G15" s="42"/>
      <c r="H15" s="42"/>
      <c r="I15" s="42"/>
      <c r="J15" s="42"/>
      <c r="K15" s="42"/>
      <c r="L15" s="42"/>
      <c r="M15" s="42"/>
      <c r="N15" s="42"/>
      <c r="O15" s="42"/>
      <c r="P15" s="42"/>
      <c r="Q15" s="42"/>
      <c r="R15" s="42"/>
      <c r="S15" s="42"/>
      <c r="T15" s="42"/>
      <c r="U15" s="42"/>
      <c r="V15" s="42"/>
    </row>
    <row r="16" spans="1:22" ht="43.5" x14ac:dyDescent="0.35">
      <c r="A16" s="33" t="s">
        <v>76</v>
      </c>
      <c r="B16" s="32" t="s">
        <v>50</v>
      </c>
      <c r="C16" s="25" t="s">
        <v>136</v>
      </c>
      <c r="D16" s="45"/>
      <c r="E16" s="42"/>
      <c r="F16" s="42"/>
      <c r="G16" s="42"/>
      <c r="H16" s="42"/>
      <c r="I16" s="42"/>
      <c r="J16" s="42"/>
      <c r="K16" s="42"/>
      <c r="L16" s="42"/>
      <c r="M16" s="42"/>
      <c r="N16" s="42"/>
      <c r="O16" s="42"/>
      <c r="P16" s="42"/>
      <c r="Q16" s="42"/>
      <c r="R16" s="42"/>
      <c r="S16" s="42"/>
      <c r="T16" s="42"/>
      <c r="U16" s="42"/>
      <c r="V16" s="42"/>
    </row>
    <row r="17" spans="1:22" ht="15.5" customHeight="1" x14ac:dyDescent="0.35">
      <c r="A17" s="164" t="s">
        <v>77</v>
      </c>
      <c r="B17" s="162" t="s">
        <v>54</v>
      </c>
      <c r="C17" s="25" t="s">
        <v>30</v>
      </c>
      <c r="D17" s="45"/>
      <c r="E17" s="42"/>
      <c r="F17" s="42"/>
      <c r="G17" s="42"/>
      <c r="H17" s="42"/>
      <c r="I17" s="42"/>
      <c r="J17" s="42"/>
      <c r="K17" s="42"/>
      <c r="L17" s="42"/>
      <c r="M17" s="42"/>
      <c r="N17" s="42"/>
      <c r="O17" s="42"/>
      <c r="P17" s="42"/>
      <c r="Q17" s="42"/>
      <c r="R17" s="42"/>
      <c r="S17" s="42"/>
      <c r="T17" s="42"/>
      <c r="U17" s="42"/>
      <c r="V17" s="42"/>
    </row>
    <row r="18" spans="1:22" ht="15.5" customHeight="1" x14ac:dyDescent="0.35">
      <c r="A18" s="178"/>
      <c r="B18" s="176"/>
      <c r="C18" s="25" t="s">
        <v>31</v>
      </c>
      <c r="D18" s="45"/>
      <c r="E18" s="42"/>
      <c r="F18" s="42"/>
      <c r="G18" s="42"/>
      <c r="H18" s="42"/>
      <c r="I18" s="42"/>
      <c r="J18" s="42"/>
      <c r="K18" s="42"/>
      <c r="L18" s="42"/>
      <c r="M18" s="42"/>
      <c r="N18" s="42"/>
      <c r="O18" s="42"/>
      <c r="P18" s="42"/>
      <c r="Q18" s="42"/>
      <c r="R18" s="42"/>
      <c r="S18" s="42"/>
      <c r="T18" s="42"/>
      <c r="U18" s="42"/>
      <c r="V18" s="42"/>
    </row>
    <row r="19" spans="1:22" ht="15.5" customHeight="1" x14ac:dyDescent="0.35">
      <c r="A19" s="178"/>
      <c r="B19" s="176"/>
      <c r="C19" s="25" t="s">
        <v>32</v>
      </c>
      <c r="D19" s="45"/>
      <c r="E19" s="42"/>
      <c r="F19" s="42"/>
      <c r="G19" s="42"/>
      <c r="H19" s="42"/>
      <c r="I19" s="42"/>
      <c r="J19" s="42"/>
      <c r="K19" s="42"/>
      <c r="L19" s="42"/>
      <c r="M19" s="42"/>
      <c r="N19" s="42"/>
      <c r="O19" s="42"/>
      <c r="P19" s="42"/>
      <c r="Q19" s="42"/>
      <c r="R19" s="42"/>
      <c r="S19" s="42"/>
      <c r="T19" s="42"/>
      <c r="U19" s="42"/>
      <c r="V19" s="42"/>
    </row>
    <row r="20" spans="1:22" ht="27" customHeight="1" x14ac:dyDescent="0.35">
      <c r="A20" s="178"/>
      <c r="B20" s="176"/>
      <c r="C20" s="25" t="s">
        <v>33</v>
      </c>
      <c r="D20" s="45"/>
      <c r="E20" s="42"/>
      <c r="F20" s="42"/>
      <c r="G20" s="42"/>
      <c r="H20" s="42"/>
      <c r="I20" s="42"/>
      <c r="J20" s="42"/>
      <c r="K20" s="42"/>
      <c r="L20" s="42"/>
      <c r="M20" s="42"/>
      <c r="N20" s="42"/>
      <c r="O20" s="42"/>
      <c r="P20" s="42"/>
      <c r="Q20" s="42"/>
      <c r="R20" s="42"/>
      <c r="S20" s="42"/>
      <c r="T20" s="42"/>
      <c r="U20" s="42"/>
      <c r="V20" s="42"/>
    </row>
    <row r="21" spans="1:22" ht="15.5" customHeight="1" x14ac:dyDescent="0.35">
      <c r="A21" s="178"/>
      <c r="B21" s="176"/>
      <c r="C21" s="25" t="s">
        <v>34</v>
      </c>
      <c r="D21" s="45"/>
      <c r="E21" s="42"/>
      <c r="F21" s="42"/>
      <c r="G21" s="42"/>
      <c r="H21" s="42"/>
      <c r="I21" s="42"/>
      <c r="J21" s="42"/>
      <c r="K21" s="42"/>
      <c r="L21" s="42"/>
      <c r="M21" s="42"/>
      <c r="N21" s="42"/>
      <c r="O21" s="42"/>
      <c r="P21" s="42"/>
      <c r="Q21" s="42"/>
      <c r="R21" s="42"/>
      <c r="S21" s="42"/>
      <c r="T21" s="42"/>
      <c r="U21" s="42"/>
      <c r="V21" s="42"/>
    </row>
    <row r="22" spans="1:22" ht="15.5" customHeight="1" x14ac:dyDescent="0.35">
      <c r="A22" s="178"/>
      <c r="B22" s="176"/>
      <c r="C22" s="25" t="s">
        <v>35</v>
      </c>
      <c r="D22" s="45"/>
      <c r="E22" s="42"/>
      <c r="F22" s="42"/>
      <c r="G22" s="42"/>
      <c r="H22" s="42"/>
      <c r="I22" s="42"/>
      <c r="J22" s="42"/>
      <c r="K22" s="42"/>
      <c r="L22" s="42"/>
      <c r="M22" s="42"/>
      <c r="N22" s="42"/>
      <c r="O22" s="42"/>
      <c r="P22" s="42"/>
      <c r="Q22" s="42"/>
      <c r="R22" s="42"/>
      <c r="S22" s="42"/>
      <c r="T22" s="42"/>
      <c r="U22" s="42"/>
      <c r="V22" s="42"/>
    </row>
    <row r="23" spans="1:22" ht="15.5" customHeight="1" x14ac:dyDescent="0.35">
      <c r="A23" s="178"/>
      <c r="B23" s="176"/>
      <c r="C23" s="25" t="s">
        <v>36</v>
      </c>
      <c r="D23" s="45"/>
      <c r="E23" s="42"/>
      <c r="F23" s="42"/>
      <c r="G23" s="42"/>
      <c r="H23" s="42"/>
      <c r="I23" s="42"/>
      <c r="J23" s="42"/>
      <c r="K23" s="42"/>
      <c r="L23" s="42"/>
      <c r="M23" s="42"/>
      <c r="N23" s="42"/>
      <c r="O23" s="42"/>
      <c r="P23" s="42"/>
      <c r="Q23" s="42"/>
      <c r="R23" s="42"/>
      <c r="S23" s="42"/>
      <c r="T23" s="42"/>
      <c r="U23" s="42"/>
      <c r="V23" s="42"/>
    </row>
    <row r="24" spans="1:22" ht="15.5" customHeight="1" x14ac:dyDescent="0.35">
      <c r="A24" s="178"/>
      <c r="B24" s="176"/>
      <c r="C24" s="25" t="s">
        <v>37</v>
      </c>
      <c r="D24" s="45"/>
      <c r="E24" s="42"/>
      <c r="F24" s="42"/>
      <c r="G24" s="42"/>
      <c r="H24" s="42"/>
      <c r="I24" s="42"/>
      <c r="J24" s="42"/>
      <c r="K24" s="42"/>
      <c r="L24" s="42"/>
      <c r="M24" s="42"/>
      <c r="N24" s="42"/>
      <c r="O24" s="42"/>
      <c r="P24" s="42"/>
      <c r="Q24" s="42"/>
      <c r="R24" s="42"/>
      <c r="S24" s="42"/>
      <c r="T24" s="42"/>
      <c r="U24" s="42"/>
      <c r="V24" s="42"/>
    </row>
    <row r="25" spans="1:22" ht="15.5" customHeight="1" x14ac:dyDescent="0.35">
      <c r="A25" s="175"/>
      <c r="B25" s="177"/>
      <c r="C25" s="25" t="s">
        <v>38</v>
      </c>
      <c r="D25" s="45"/>
      <c r="E25" s="42"/>
      <c r="F25" s="42"/>
      <c r="G25" s="42"/>
      <c r="H25" s="42"/>
      <c r="I25" s="42"/>
      <c r="J25" s="42"/>
      <c r="K25" s="42"/>
      <c r="L25" s="42"/>
      <c r="M25" s="42"/>
      <c r="N25" s="42"/>
      <c r="O25" s="42"/>
      <c r="P25" s="42"/>
      <c r="Q25" s="42"/>
      <c r="R25" s="42"/>
      <c r="S25" s="42"/>
      <c r="T25" s="42"/>
      <c r="U25" s="42"/>
      <c r="V25" s="42"/>
    </row>
    <row r="26" spans="1:22" ht="29" x14ac:dyDescent="0.35">
      <c r="A26" s="33" t="s">
        <v>79</v>
      </c>
      <c r="B26" s="32" t="s">
        <v>134</v>
      </c>
      <c r="C26" s="25" t="s">
        <v>39</v>
      </c>
      <c r="D26" s="45"/>
      <c r="E26" s="42"/>
      <c r="F26" s="42"/>
      <c r="G26" s="42"/>
      <c r="H26" s="42"/>
      <c r="I26" s="42"/>
      <c r="J26" s="42"/>
      <c r="K26" s="42"/>
      <c r="L26" s="42"/>
      <c r="M26" s="42"/>
      <c r="N26" s="42"/>
      <c r="O26" s="42"/>
      <c r="P26" s="42"/>
      <c r="Q26" s="42"/>
      <c r="R26" s="42"/>
      <c r="S26" s="42"/>
      <c r="T26" s="42"/>
      <c r="U26" s="42"/>
      <c r="V26" s="42"/>
    </row>
    <row r="27" spans="1:22" ht="14.5" customHeight="1" x14ac:dyDescent="0.35">
      <c r="A27" s="164" t="s">
        <v>80</v>
      </c>
      <c r="B27" s="162" t="s">
        <v>78</v>
      </c>
      <c r="C27" s="28" t="s">
        <v>40</v>
      </c>
      <c r="D27" s="169"/>
      <c r="E27" s="42"/>
      <c r="F27" s="42"/>
      <c r="G27" s="42"/>
      <c r="H27" s="42"/>
      <c r="I27" s="42"/>
      <c r="J27" s="42"/>
      <c r="K27" s="42"/>
      <c r="L27" s="42"/>
      <c r="M27" s="42"/>
      <c r="N27" s="42"/>
      <c r="O27" s="42"/>
      <c r="P27" s="42"/>
      <c r="Q27" s="42"/>
      <c r="R27" s="42"/>
      <c r="S27" s="42"/>
      <c r="T27" s="42"/>
      <c r="U27" s="42"/>
      <c r="V27" s="42"/>
    </row>
    <row r="28" spans="1:22" x14ac:dyDescent="0.35">
      <c r="A28" s="178"/>
      <c r="B28" s="176"/>
      <c r="C28" s="28" t="s">
        <v>41</v>
      </c>
      <c r="D28" s="169"/>
      <c r="E28" s="42"/>
      <c r="F28" s="42"/>
      <c r="G28" s="42"/>
      <c r="H28" s="42"/>
      <c r="I28" s="42"/>
      <c r="J28" s="42"/>
      <c r="K28" s="42"/>
      <c r="L28" s="42"/>
      <c r="M28" s="42"/>
      <c r="N28" s="42"/>
      <c r="O28" s="42"/>
      <c r="P28" s="42"/>
      <c r="Q28" s="42"/>
      <c r="R28" s="42"/>
      <c r="S28" s="42"/>
      <c r="T28" s="42"/>
      <c r="U28" s="42"/>
      <c r="V28" s="42"/>
    </row>
    <row r="29" spans="1:22" x14ac:dyDescent="0.35">
      <c r="A29" s="175"/>
      <c r="B29" s="177"/>
      <c r="C29" s="28" t="s">
        <v>42</v>
      </c>
      <c r="D29" s="169"/>
      <c r="E29" s="42"/>
      <c r="F29" s="42"/>
      <c r="G29" s="42"/>
      <c r="H29" s="42"/>
      <c r="I29" s="42"/>
      <c r="J29" s="42"/>
      <c r="K29" s="42"/>
      <c r="L29" s="42"/>
      <c r="M29" s="42"/>
      <c r="N29" s="42"/>
      <c r="O29" s="42"/>
      <c r="P29" s="42"/>
      <c r="Q29" s="42"/>
      <c r="R29" s="42"/>
      <c r="S29" s="42"/>
      <c r="T29" s="42"/>
      <c r="U29" s="42"/>
      <c r="V29" s="42"/>
    </row>
    <row r="30" spans="1:22" ht="15" customHeight="1" thickBot="1" x14ac:dyDescent="0.4">
      <c r="A30" s="34" t="s">
        <v>128</v>
      </c>
      <c r="B30" s="37" t="s">
        <v>55</v>
      </c>
      <c r="C30" s="29" t="s">
        <v>43</v>
      </c>
      <c r="D30" s="45"/>
      <c r="E30" s="42"/>
      <c r="F30" s="42"/>
      <c r="G30" s="42"/>
      <c r="H30" s="42"/>
      <c r="I30" s="42"/>
      <c r="J30" s="42"/>
      <c r="K30" s="42"/>
      <c r="L30" s="42"/>
      <c r="M30" s="42"/>
      <c r="N30" s="42"/>
      <c r="O30" s="42"/>
      <c r="P30" s="42"/>
      <c r="Q30" s="42"/>
      <c r="R30" s="42"/>
      <c r="S30" s="42"/>
      <c r="T30" s="42"/>
      <c r="U30" s="42"/>
      <c r="V30" s="42"/>
    </row>
    <row r="31" spans="1:22" ht="19.5" thickTop="1" thickBot="1" x14ac:dyDescent="0.4">
      <c r="A31" s="166" t="s">
        <v>44</v>
      </c>
      <c r="B31" s="167"/>
      <c r="C31" s="168"/>
      <c r="D31" s="45"/>
      <c r="E31" s="42"/>
      <c r="F31" s="42"/>
      <c r="G31" s="42"/>
      <c r="H31" s="42"/>
      <c r="I31" s="42"/>
      <c r="J31" s="42"/>
      <c r="K31" s="42"/>
      <c r="L31" s="42"/>
      <c r="M31" s="42"/>
      <c r="N31" s="42"/>
      <c r="O31" s="42"/>
      <c r="P31" s="42"/>
      <c r="Q31" s="42"/>
      <c r="R31" s="42"/>
      <c r="S31" s="42"/>
      <c r="T31" s="42"/>
      <c r="U31" s="42"/>
      <c r="V31" s="42"/>
    </row>
    <row r="32" spans="1:22" ht="15" customHeight="1" thickTop="1" x14ac:dyDescent="0.35">
      <c r="A32" s="30" t="s">
        <v>86</v>
      </c>
      <c r="B32" s="38" t="s">
        <v>81</v>
      </c>
      <c r="C32" s="35" t="s">
        <v>137</v>
      </c>
      <c r="D32" s="45"/>
      <c r="E32" s="42"/>
      <c r="F32" s="42"/>
      <c r="G32" s="42"/>
      <c r="H32" s="42"/>
      <c r="I32" s="42"/>
      <c r="J32" s="42"/>
      <c r="K32" s="42"/>
      <c r="L32" s="42"/>
      <c r="M32" s="42"/>
      <c r="N32" s="42"/>
      <c r="O32" s="42"/>
      <c r="P32" s="42"/>
      <c r="Q32" s="42"/>
      <c r="R32" s="42"/>
      <c r="S32" s="42"/>
      <c r="T32" s="42"/>
      <c r="U32" s="42"/>
      <c r="V32" s="42"/>
    </row>
    <row r="33" spans="1:22" ht="14.5" customHeight="1" x14ac:dyDescent="0.35">
      <c r="A33" s="36" t="s">
        <v>87</v>
      </c>
      <c r="B33" s="32" t="s">
        <v>82</v>
      </c>
      <c r="C33" s="25" t="s">
        <v>138</v>
      </c>
      <c r="D33" s="45"/>
      <c r="E33" s="42"/>
      <c r="F33" s="42"/>
      <c r="G33" s="42"/>
      <c r="H33" s="42"/>
      <c r="I33" s="42"/>
      <c r="J33" s="42"/>
      <c r="K33" s="42"/>
      <c r="L33" s="42"/>
      <c r="M33" s="42"/>
      <c r="N33" s="42"/>
      <c r="O33" s="42"/>
      <c r="P33" s="42"/>
      <c r="Q33" s="42"/>
      <c r="R33" s="42"/>
      <c r="S33" s="42"/>
      <c r="T33" s="42"/>
      <c r="U33" s="42"/>
      <c r="V33" s="42"/>
    </row>
    <row r="34" spans="1:22" ht="14.5" customHeight="1" x14ac:dyDescent="0.35">
      <c r="A34" s="36" t="s">
        <v>88</v>
      </c>
      <c r="B34" s="32" t="s">
        <v>126</v>
      </c>
      <c r="C34" s="25" t="s">
        <v>45</v>
      </c>
      <c r="D34" s="45"/>
      <c r="E34" s="42"/>
      <c r="F34" s="42"/>
      <c r="G34" s="42"/>
      <c r="H34" s="42"/>
      <c r="I34" s="42"/>
      <c r="J34" s="42"/>
      <c r="K34" s="42"/>
      <c r="L34" s="42"/>
      <c r="M34" s="42"/>
      <c r="N34" s="42"/>
      <c r="O34" s="42"/>
      <c r="P34" s="42"/>
      <c r="Q34" s="42"/>
      <c r="R34" s="42"/>
      <c r="S34" s="42"/>
      <c r="T34" s="42"/>
      <c r="U34" s="42"/>
      <c r="V34" s="42"/>
    </row>
    <row r="35" spans="1:22" ht="14.5" customHeight="1" x14ac:dyDescent="0.35">
      <c r="A35" s="36" t="s">
        <v>89</v>
      </c>
      <c r="B35" s="32" t="s">
        <v>127</v>
      </c>
      <c r="C35" s="25" t="s">
        <v>46</v>
      </c>
      <c r="D35" s="45"/>
      <c r="E35" s="42"/>
      <c r="F35" s="42"/>
      <c r="G35" s="42"/>
      <c r="H35" s="42"/>
      <c r="I35" s="42"/>
      <c r="J35" s="42"/>
      <c r="K35" s="42"/>
      <c r="L35" s="42"/>
      <c r="M35" s="42"/>
      <c r="N35" s="42"/>
      <c r="O35" s="42"/>
      <c r="P35" s="42"/>
      <c r="Q35" s="42"/>
      <c r="R35" s="42"/>
      <c r="S35" s="42"/>
      <c r="T35" s="42"/>
      <c r="U35" s="42"/>
      <c r="V35" s="42"/>
    </row>
    <row r="36" spans="1:22" ht="29" customHeight="1" x14ac:dyDescent="0.35">
      <c r="A36" s="36" t="s">
        <v>90</v>
      </c>
      <c r="B36" s="32" t="s">
        <v>83</v>
      </c>
      <c r="C36" s="28" t="s">
        <v>139</v>
      </c>
      <c r="D36" s="45"/>
      <c r="E36" s="42"/>
      <c r="F36" s="42"/>
      <c r="G36" s="42"/>
      <c r="H36" s="42"/>
      <c r="I36" s="42"/>
      <c r="J36" s="42"/>
      <c r="K36" s="42"/>
      <c r="L36" s="42"/>
      <c r="M36" s="42"/>
      <c r="N36" s="42"/>
      <c r="O36" s="42"/>
      <c r="P36" s="42"/>
      <c r="Q36" s="42"/>
      <c r="R36" s="42"/>
      <c r="S36" s="42"/>
      <c r="T36" s="42"/>
      <c r="U36" s="42"/>
      <c r="V36" s="42"/>
    </row>
    <row r="37" spans="1:22" x14ac:dyDescent="0.35">
      <c r="A37" s="36" t="s">
        <v>91</v>
      </c>
      <c r="B37" s="32" t="s">
        <v>84</v>
      </c>
      <c r="C37" s="25" t="s">
        <v>140</v>
      </c>
      <c r="D37" s="45"/>
      <c r="E37" s="42"/>
      <c r="F37" s="42"/>
      <c r="G37" s="42"/>
      <c r="H37" s="42"/>
      <c r="I37" s="42"/>
      <c r="J37" s="42"/>
      <c r="K37" s="42"/>
      <c r="L37" s="42"/>
      <c r="M37" s="42"/>
      <c r="N37" s="42"/>
      <c r="O37" s="42"/>
      <c r="P37" s="42"/>
      <c r="Q37" s="42"/>
      <c r="R37" s="42"/>
      <c r="S37" s="42"/>
      <c r="T37" s="42"/>
      <c r="U37" s="42"/>
      <c r="V37" s="42"/>
    </row>
    <row r="38" spans="1:22" x14ac:dyDescent="0.35">
      <c r="A38" s="164" t="s">
        <v>92</v>
      </c>
      <c r="B38" s="162" t="s">
        <v>85</v>
      </c>
      <c r="C38" s="25" t="s">
        <v>65</v>
      </c>
      <c r="D38" s="170"/>
      <c r="E38" s="42"/>
      <c r="F38" s="42"/>
      <c r="G38" s="42"/>
      <c r="H38" s="42"/>
      <c r="I38" s="42"/>
      <c r="J38" s="42"/>
      <c r="K38" s="42"/>
      <c r="L38" s="42"/>
      <c r="M38" s="42"/>
      <c r="N38" s="42"/>
      <c r="O38" s="42"/>
      <c r="P38" s="42"/>
      <c r="Q38" s="42"/>
      <c r="R38" s="42"/>
      <c r="S38" s="42"/>
      <c r="T38" s="42"/>
      <c r="U38" s="42"/>
      <c r="V38" s="42"/>
    </row>
    <row r="39" spans="1:22" ht="15" thickBot="1" x14ac:dyDescent="0.4">
      <c r="A39" s="165"/>
      <c r="B39" s="163"/>
      <c r="C39" s="29" t="s">
        <v>47</v>
      </c>
      <c r="D39" s="170"/>
      <c r="E39" s="42"/>
      <c r="F39" s="42"/>
      <c r="G39" s="42"/>
      <c r="H39" s="42"/>
      <c r="I39" s="42"/>
      <c r="J39" s="42"/>
      <c r="K39" s="42"/>
      <c r="L39" s="42"/>
      <c r="M39" s="42"/>
      <c r="N39" s="42"/>
      <c r="O39" s="42"/>
      <c r="P39" s="42"/>
      <c r="Q39" s="42"/>
      <c r="R39" s="42"/>
      <c r="S39" s="42"/>
      <c r="T39" s="42"/>
      <c r="U39" s="42"/>
      <c r="V39" s="42"/>
    </row>
    <row r="40" spans="1:22" ht="24" customHeight="1" thickTop="1" thickBot="1" x14ac:dyDescent="0.4">
      <c r="A40" s="166" t="s">
        <v>48</v>
      </c>
      <c r="B40" s="167"/>
      <c r="C40" s="168"/>
      <c r="D40" s="45"/>
      <c r="E40" s="42"/>
      <c r="F40" s="42"/>
      <c r="G40" s="42"/>
      <c r="H40" s="42"/>
      <c r="I40" s="42"/>
      <c r="J40" s="42"/>
      <c r="K40" s="42"/>
      <c r="L40" s="42"/>
      <c r="M40" s="42"/>
      <c r="N40" s="42"/>
      <c r="O40" s="42"/>
      <c r="P40" s="42"/>
      <c r="Q40" s="42"/>
      <c r="R40" s="42"/>
      <c r="S40" s="42"/>
      <c r="T40" s="42"/>
      <c r="U40" s="42"/>
      <c r="V40" s="42"/>
    </row>
    <row r="41" spans="1:22" ht="15" thickTop="1" x14ac:dyDescent="0.35">
      <c r="A41" s="48"/>
      <c r="B41" s="42"/>
      <c r="C41" s="42"/>
      <c r="D41" s="42"/>
      <c r="E41" s="42"/>
      <c r="F41" s="42"/>
      <c r="G41" s="42"/>
      <c r="H41" s="42"/>
      <c r="I41" s="42"/>
      <c r="J41" s="42"/>
      <c r="K41" s="42"/>
      <c r="L41" s="42"/>
      <c r="M41" s="42"/>
      <c r="N41" s="42"/>
      <c r="O41" s="42"/>
      <c r="P41" s="42"/>
      <c r="Q41" s="42"/>
      <c r="R41" s="42"/>
      <c r="S41" s="42"/>
      <c r="T41" s="42"/>
      <c r="U41" s="42"/>
      <c r="V41" s="42"/>
    </row>
    <row r="42" spans="1:22" x14ac:dyDescent="0.35">
      <c r="A42" s="48"/>
      <c r="B42" s="42"/>
      <c r="C42" s="42"/>
      <c r="D42" s="42"/>
      <c r="E42" s="42"/>
      <c r="F42" s="42"/>
      <c r="G42" s="42"/>
      <c r="H42" s="42"/>
      <c r="I42" s="42"/>
      <c r="J42" s="42"/>
      <c r="K42" s="42"/>
      <c r="L42" s="42"/>
      <c r="M42" s="42"/>
      <c r="N42" s="42"/>
      <c r="O42" s="42"/>
      <c r="P42" s="42"/>
      <c r="Q42" s="42"/>
      <c r="R42" s="42"/>
      <c r="S42" s="42"/>
      <c r="T42" s="42"/>
      <c r="U42" s="42"/>
      <c r="V42" s="42"/>
    </row>
    <row r="43" spans="1:22" x14ac:dyDescent="0.35">
      <c r="A43" s="48"/>
      <c r="B43" s="42"/>
      <c r="C43" s="42"/>
      <c r="D43" s="42"/>
      <c r="E43" s="42"/>
      <c r="F43" s="42"/>
      <c r="G43" s="42"/>
      <c r="H43" s="42"/>
      <c r="I43" s="42"/>
      <c r="J43" s="42"/>
      <c r="K43" s="42"/>
      <c r="L43" s="42"/>
      <c r="M43" s="42"/>
      <c r="N43" s="42"/>
      <c r="O43" s="42"/>
      <c r="P43" s="42"/>
      <c r="Q43" s="42"/>
      <c r="R43" s="42"/>
      <c r="S43" s="42"/>
      <c r="T43" s="42"/>
      <c r="U43" s="42"/>
      <c r="V43" s="42"/>
    </row>
    <row r="44" spans="1:22" x14ac:dyDescent="0.35">
      <c r="A44" s="48"/>
      <c r="B44" s="42"/>
      <c r="C44" s="42"/>
      <c r="D44" s="42"/>
      <c r="E44" s="42"/>
      <c r="F44" s="42"/>
      <c r="G44" s="42"/>
      <c r="H44" s="42"/>
      <c r="I44" s="42"/>
      <c r="J44" s="42"/>
      <c r="K44" s="42"/>
      <c r="L44" s="42"/>
      <c r="M44" s="42"/>
      <c r="N44" s="42"/>
      <c r="O44" s="42"/>
      <c r="P44" s="42"/>
      <c r="Q44" s="42"/>
      <c r="R44" s="42"/>
      <c r="S44" s="42"/>
      <c r="T44" s="42"/>
      <c r="U44" s="42"/>
      <c r="V44" s="42"/>
    </row>
    <row r="45" spans="1:22" x14ac:dyDescent="0.35">
      <c r="A45" s="48"/>
      <c r="B45" s="42"/>
      <c r="C45" s="42"/>
      <c r="D45" s="42"/>
      <c r="E45" s="42"/>
      <c r="F45" s="42"/>
      <c r="G45" s="42"/>
      <c r="H45" s="42"/>
      <c r="I45" s="42"/>
      <c r="J45" s="42"/>
      <c r="K45" s="42"/>
      <c r="L45" s="42"/>
      <c r="M45" s="42"/>
      <c r="N45" s="42"/>
      <c r="O45" s="42"/>
      <c r="P45" s="42"/>
      <c r="Q45" s="42"/>
      <c r="R45" s="42"/>
      <c r="S45" s="42"/>
      <c r="T45" s="42"/>
      <c r="U45" s="42"/>
      <c r="V45" s="42"/>
    </row>
    <row r="46" spans="1:22" x14ac:dyDescent="0.35">
      <c r="A46" s="48"/>
      <c r="B46" s="42"/>
      <c r="C46" s="42"/>
      <c r="D46" s="42"/>
      <c r="E46" s="42"/>
      <c r="F46" s="42"/>
      <c r="G46" s="42"/>
      <c r="H46" s="42"/>
      <c r="I46" s="42"/>
      <c r="J46" s="42"/>
      <c r="K46" s="42"/>
      <c r="L46" s="42"/>
      <c r="M46" s="42"/>
      <c r="N46" s="42"/>
      <c r="O46" s="42"/>
      <c r="P46" s="42"/>
      <c r="Q46" s="42"/>
      <c r="R46" s="42"/>
      <c r="S46" s="42"/>
      <c r="T46" s="42"/>
      <c r="U46" s="42"/>
      <c r="V46" s="42"/>
    </row>
    <row r="47" spans="1:22" x14ac:dyDescent="0.35">
      <c r="A47" s="48"/>
      <c r="B47" s="42"/>
      <c r="C47" s="42"/>
      <c r="D47" s="42"/>
      <c r="E47" s="42"/>
      <c r="F47" s="42"/>
      <c r="G47" s="42"/>
      <c r="H47" s="42"/>
      <c r="I47" s="42"/>
      <c r="J47" s="42"/>
      <c r="K47" s="42"/>
      <c r="L47" s="42"/>
      <c r="M47" s="42"/>
      <c r="N47" s="42"/>
      <c r="O47" s="42"/>
      <c r="P47" s="42"/>
      <c r="Q47" s="42"/>
      <c r="R47" s="42"/>
      <c r="S47" s="42"/>
      <c r="T47" s="42"/>
      <c r="U47" s="42"/>
      <c r="V47" s="42"/>
    </row>
    <row r="48" spans="1:22" x14ac:dyDescent="0.35">
      <c r="A48" s="48"/>
      <c r="B48" s="42"/>
      <c r="C48" s="42"/>
      <c r="D48" s="42"/>
      <c r="E48" s="42"/>
      <c r="F48" s="42"/>
      <c r="G48" s="42"/>
      <c r="H48" s="42"/>
      <c r="I48" s="42"/>
      <c r="J48" s="42"/>
      <c r="K48" s="42"/>
      <c r="L48" s="42"/>
      <c r="M48" s="42"/>
      <c r="N48" s="42"/>
      <c r="O48" s="42"/>
      <c r="P48" s="42"/>
      <c r="Q48" s="42"/>
      <c r="R48" s="42"/>
      <c r="S48" s="42"/>
      <c r="T48" s="42"/>
      <c r="U48" s="42"/>
      <c r="V48" s="42"/>
    </row>
    <row r="49" spans="1:22" x14ac:dyDescent="0.35">
      <c r="A49" s="48"/>
      <c r="B49" s="42"/>
      <c r="C49" s="42"/>
      <c r="D49" s="42"/>
      <c r="E49" s="42"/>
      <c r="F49" s="42"/>
      <c r="G49" s="42"/>
      <c r="H49" s="42"/>
      <c r="I49" s="42"/>
      <c r="J49" s="42"/>
      <c r="K49" s="42"/>
      <c r="L49" s="42"/>
      <c r="M49" s="42"/>
      <c r="N49" s="42"/>
      <c r="O49" s="42"/>
      <c r="P49" s="42"/>
      <c r="Q49" s="42"/>
      <c r="R49" s="42"/>
      <c r="S49" s="42"/>
      <c r="T49" s="42"/>
      <c r="U49" s="42"/>
      <c r="V49" s="42"/>
    </row>
    <row r="50" spans="1:22" x14ac:dyDescent="0.35">
      <c r="A50" s="48"/>
      <c r="B50" s="42"/>
      <c r="C50" s="42"/>
      <c r="D50" s="42"/>
      <c r="E50" s="42"/>
      <c r="F50" s="42"/>
      <c r="G50" s="42"/>
      <c r="H50" s="42"/>
      <c r="I50" s="42"/>
      <c r="J50" s="42"/>
      <c r="K50" s="42"/>
      <c r="L50" s="42"/>
      <c r="M50" s="42"/>
      <c r="N50" s="42"/>
      <c r="O50" s="42"/>
      <c r="P50" s="42"/>
      <c r="Q50" s="42"/>
      <c r="R50" s="42"/>
      <c r="S50" s="42"/>
      <c r="T50" s="42"/>
      <c r="U50" s="42"/>
      <c r="V50" s="42"/>
    </row>
    <row r="51" spans="1:22" x14ac:dyDescent="0.35">
      <c r="A51" s="48"/>
      <c r="B51" s="42"/>
      <c r="C51" s="42"/>
      <c r="D51" s="42"/>
      <c r="E51" s="42"/>
      <c r="F51" s="42"/>
      <c r="G51" s="42"/>
      <c r="H51" s="42"/>
      <c r="I51" s="42"/>
      <c r="J51" s="42"/>
      <c r="K51" s="42"/>
      <c r="L51" s="42"/>
      <c r="M51" s="42"/>
      <c r="N51" s="42"/>
      <c r="O51" s="42"/>
      <c r="P51" s="42"/>
      <c r="Q51" s="42"/>
      <c r="R51" s="42"/>
      <c r="S51" s="42"/>
      <c r="T51" s="42"/>
      <c r="U51" s="42"/>
      <c r="V51" s="42"/>
    </row>
    <row r="52" spans="1:22" x14ac:dyDescent="0.35">
      <c r="A52" s="48"/>
      <c r="B52" s="42"/>
      <c r="C52" s="42"/>
      <c r="D52" s="42"/>
      <c r="E52" s="42"/>
      <c r="F52" s="42"/>
      <c r="G52" s="42"/>
      <c r="H52" s="42"/>
      <c r="I52" s="42"/>
      <c r="J52" s="42"/>
      <c r="K52" s="42"/>
      <c r="L52" s="42"/>
      <c r="M52" s="42"/>
      <c r="N52" s="42"/>
      <c r="O52" s="42"/>
      <c r="P52" s="42"/>
      <c r="Q52" s="42"/>
      <c r="R52" s="42"/>
      <c r="S52" s="42"/>
      <c r="T52" s="42"/>
      <c r="U52" s="42"/>
      <c r="V52" s="42"/>
    </row>
    <row r="53" spans="1:22" x14ac:dyDescent="0.35">
      <c r="A53" s="48"/>
      <c r="B53" s="42"/>
      <c r="C53" s="42"/>
      <c r="D53" s="42"/>
      <c r="E53" s="42"/>
      <c r="F53" s="42"/>
      <c r="G53" s="42"/>
      <c r="H53" s="42"/>
      <c r="I53" s="42"/>
      <c r="J53" s="42"/>
      <c r="K53" s="42"/>
      <c r="L53" s="42"/>
      <c r="M53" s="42"/>
      <c r="N53" s="42"/>
      <c r="O53" s="42"/>
      <c r="P53" s="42"/>
      <c r="Q53" s="42"/>
      <c r="R53" s="42"/>
      <c r="S53" s="42"/>
      <c r="T53" s="42"/>
      <c r="U53" s="42"/>
      <c r="V53" s="42"/>
    </row>
    <row r="54" spans="1:22" x14ac:dyDescent="0.35">
      <c r="A54" s="48"/>
      <c r="B54" s="42"/>
      <c r="C54" s="42"/>
      <c r="D54" s="42"/>
      <c r="E54" s="42"/>
      <c r="F54" s="42"/>
      <c r="G54" s="42"/>
      <c r="H54" s="42"/>
      <c r="I54" s="42"/>
      <c r="J54" s="42"/>
      <c r="K54" s="42"/>
      <c r="L54" s="42"/>
      <c r="M54" s="42"/>
      <c r="N54" s="42"/>
      <c r="O54" s="42"/>
      <c r="P54" s="42"/>
      <c r="Q54" s="42"/>
      <c r="R54" s="42"/>
      <c r="S54" s="42"/>
      <c r="T54" s="42"/>
      <c r="U54" s="42"/>
      <c r="V54" s="42"/>
    </row>
    <row r="55" spans="1:22" x14ac:dyDescent="0.35">
      <c r="A55" s="48"/>
      <c r="B55" s="42"/>
      <c r="C55" s="42"/>
      <c r="D55" s="42"/>
      <c r="E55" s="42"/>
      <c r="F55" s="42"/>
      <c r="G55" s="42"/>
      <c r="H55" s="42"/>
      <c r="I55" s="42"/>
      <c r="J55" s="42"/>
      <c r="K55" s="42"/>
      <c r="L55" s="42"/>
      <c r="M55" s="42"/>
      <c r="N55" s="42"/>
      <c r="O55" s="42"/>
      <c r="P55" s="42"/>
      <c r="Q55" s="42"/>
      <c r="R55" s="42"/>
      <c r="S55" s="42"/>
      <c r="T55" s="42"/>
      <c r="U55" s="42"/>
      <c r="V55" s="42"/>
    </row>
    <row r="56" spans="1:22" x14ac:dyDescent="0.35">
      <c r="A56" s="48"/>
      <c r="B56" s="42"/>
      <c r="C56" s="42"/>
      <c r="D56" s="42"/>
      <c r="E56" s="42"/>
      <c r="F56" s="42"/>
      <c r="G56" s="42"/>
      <c r="H56" s="42"/>
      <c r="I56" s="42"/>
      <c r="J56" s="42"/>
      <c r="K56" s="42"/>
      <c r="L56" s="42"/>
      <c r="M56" s="42"/>
      <c r="N56" s="42"/>
      <c r="O56" s="42"/>
      <c r="P56" s="42"/>
      <c r="Q56" s="42"/>
      <c r="R56" s="42"/>
      <c r="S56" s="42"/>
      <c r="T56" s="42"/>
      <c r="U56" s="42"/>
      <c r="V56" s="42"/>
    </row>
    <row r="57" spans="1:22" x14ac:dyDescent="0.35">
      <c r="A57" s="48"/>
      <c r="B57" s="42"/>
      <c r="C57" s="42"/>
      <c r="D57" s="42"/>
      <c r="E57" s="42"/>
      <c r="F57" s="42"/>
      <c r="G57" s="42"/>
      <c r="H57" s="42"/>
      <c r="I57" s="42"/>
      <c r="J57" s="42"/>
      <c r="K57" s="42"/>
      <c r="L57" s="42"/>
      <c r="M57" s="42"/>
      <c r="N57" s="42"/>
      <c r="O57" s="42"/>
      <c r="P57" s="42"/>
      <c r="Q57" s="42"/>
      <c r="R57" s="42"/>
      <c r="S57" s="42"/>
      <c r="T57" s="42"/>
      <c r="U57" s="42"/>
      <c r="V57" s="42"/>
    </row>
    <row r="58" spans="1:22" x14ac:dyDescent="0.35">
      <c r="A58" s="48"/>
      <c r="B58" s="42"/>
      <c r="C58" s="42"/>
      <c r="D58" s="42"/>
      <c r="E58" s="42"/>
      <c r="F58" s="42"/>
      <c r="G58" s="42"/>
      <c r="H58" s="42"/>
      <c r="I58" s="42"/>
      <c r="J58" s="42"/>
      <c r="K58" s="42"/>
      <c r="L58" s="42"/>
      <c r="M58" s="42"/>
      <c r="N58" s="42"/>
      <c r="O58" s="42"/>
      <c r="P58" s="42"/>
      <c r="Q58" s="42"/>
      <c r="R58" s="42"/>
      <c r="S58" s="42"/>
      <c r="T58" s="42"/>
      <c r="U58" s="42"/>
      <c r="V58" s="42"/>
    </row>
    <row r="59" spans="1:22" x14ac:dyDescent="0.35">
      <c r="A59" s="48"/>
      <c r="B59" s="42"/>
      <c r="C59" s="42"/>
      <c r="D59" s="42"/>
      <c r="E59" s="42"/>
      <c r="F59" s="42"/>
      <c r="G59" s="42"/>
      <c r="H59" s="42"/>
      <c r="I59" s="42"/>
      <c r="J59" s="42"/>
      <c r="K59" s="42"/>
      <c r="L59" s="42"/>
      <c r="M59" s="42"/>
      <c r="N59" s="42"/>
      <c r="O59" s="42"/>
      <c r="P59" s="42"/>
      <c r="Q59" s="42"/>
      <c r="R59" s="42"/>
      <c r="S59" s="42"/>
      <c r="T59" s="42"/>
      <c r="U59" s="42"/>
      <c r="V59" s="42"/>
    </row>
    <row r="60" spans="1:22" x14ac:dyDescent="0.35">
      <c r="A60" s="48"/>
      <c r="B60" s="42"/>
      <c r="C60" s="42"/>
      <c r="D60" s="42"/>
      <c r="E60" s="42"/>
      <c r="F60" s="42"/>
      <c r="G60" s="42"/>
      <c r="H60" s="42"/>
      <c r="I60" s="42"/>
      <c r="J60" s="42"/>
      <c r="K60" s="42"/>
      <c r="L60" s="42"/>
      <c r="M60" s="42"/>
      <c r="N60" s="42"/>
      <c r="O60" s="42"/>
      <c r="P60" s="42"/>
      <c r="Q60" s="42"/>
      <c r="R60" s="42"/>
      <c r="S60" s="42"/>
      <c r="T60" s="42"/>
      <c r="U60" s="42"/>
      <c r="V60" s="42"/>
    </row>
    <row r="61" spans="1:22" x14ac:dyDescent="0.35">
      <c r="A61" s="48"/>
      <c r="B61" s="42"/>
      <c r="C61" s="42"/>
      <c r="D61" s="42"/>
      <c r="E61" s="42"/>
      <c r="F61" s="42"/>
      <c r="G61" s="42"/>
      <c r="H61" s="42"/>
      <c r="I61" s="42"/>
      <c r="J61" s="42"/>
      <c r="K61" s="42"/>
      <c r="L61" s="42"/>
      <c r="M61" s="42"/>
      <c r="N61" s="42"/>
      <c r="O61" s="42"/>
      <c r="P61" s="42"/>
      <c r="Q61" s="42"/>
      <c r="R61" s="42"/>
      <c r="S61" s="42"/>
      <c r="T61" s="42"/>
      <c r="U61" s="42"/>
      <c r="V61" s="42"/>
    </row>
    <row r="62" spans="1:22" x14ac:dyDescent="0.35">
      <c r="A62" s="48"/>
      <c r="B62" s="42"/>
      <c r="C62" s="42"/>
      <c r="D62" s="42"/>
      <c r="E62" s="42"/>
      <c r="F62" s="42"/>
      <c r="G62" s="42"/>
      <c r="H62" s="42"/>
      <c r="I62" s="42"/>
      <c r="J62" s="42"/>
      <c r="K62" s="42"/>
      <c r="L62" s="42"/>
      <c r="M62" s="42"/>
      <c r="N62" s="42"/>
      <c r="O62" s="42"/>
      <c r="P62" s="42"/>
      <c r="Q62" s="42"/>
      <c r="R62" s="42"/>
      <c r="S62" s="42"/>
      <c r="T62" s="42"/>
      <c r="U62" s="42"/>
      <c r="V62" s="42"/>
    </row>
    <row r="63" spans="1:22" x14ac:dyDescent="0.35">
      <c r="A63" s="48"/>
      <c r="B63" s="42"/>
      <c r="C63" s="42"/>
      <c r="D63" s="42"/>
      <c r="E63" s="42"/>
      <c r="F63" s="42"/>
      <c r="G63" s="42"/>
      <c r="H63" s="42"/>
      <c r="I63" s="42"/>
      <c r="J63" s="42"/>
      <c r="K63" s="42"/>
      <c r="L63" s="42"/>
      <c r="M63" s="42"/>
      <c r="N63" s="42"/>
      <c r="O63" s="42"/>
      <c r="P63" s="42"/>
      <c r="Q63" s="42"/>
      <c r="R63" s="42"/>
      <c r="S63" s="42"/>
      <c r="T63" s="42"/>
      <c r="U63" s="42"/>
      <c r="V63" s="42"/>
    </row>
    <row r="64" spans="1:22" x14ac:dyDescent="0.35">
      <c r="A64" s="48"/>
      <c r="B64" s="42"/>
      <c r="C64" s="42"/>
      <c r="D64" s="42"/>
      <c r="E64" s="42"/>
      <c r="F64" s="42"/>
      <c r="G64" s="42"/>
      <c r="H64" s="42"/>
      <c r="I64" s="42"/>
      <c r="J64" s="42"/>
      <c r="K64" s="42"/>
      <c r="L64" s="42"/>
      <c r="M64" s="42"/>
      <c r="N64" s="42"/>
      <c r="O64" s="42"/>
      <c r="P64" s="42"/>
      <c r="Q64" s="42"/>
      <c r="R64" s="42"/>
      <c r="S64" s="42"/>
      <c r="T64" s="42"/>
      <c r="U64" s="42"/>
      <c r="V64" s="42"/>
    </row>
    <row r="65" spans="1:22" x14ac:dyDescent="0.35">
      <c r="A65" s="48"/>
      <c r="B65" s="42"/>
      <c r="C65" s="42"/>
      <c r="D65" s="42"/>
      <c r="E65" s="42"/>
      <c r="F65" s="42"/>
      <c r="G65" s="42"/>
      <c r="H65" s="42"/>
      <c r="I65" s="42"/>
      <c r="J65" s="42"/>
      <c r="K65" s="42"/>
      <c r="L65" s="42"/>
      <c r="M65" s="42"/>
      <c r="N65" s="42"/>
      <c r="O65" s="42"/>
      <c r="P65" s="42"/>
      <c r="Q65" s="42"/>
      <c r="R65" s="42"/>
      <c r="S65" s="42"/>
      <c r="T65" s="42"/>
      <c r="U65" s="42"/>
      <c r="V65" s="42"/>
    </row>
    <row r="66" spans="1:22" x14ac:dyDescent="0.35">
      <c r="A66" s="48"/>
      <c r="B66" s="42"/>
      <c r="C66" s="42"/>
      <c r="D66" s="42"/>
      <c r="E66" s="42"/>
      <c r="F66" s="42"/>
      <c r="G66" s="42"/>
      <c r="H66" s="42"/>
      <c r="I66" s="42"/>
      <c r="J66" s="42"/>
      <c r="K66" s="42"/>
      <c r="L66" s="42"/>
      <c r="M66" s="42"/>
      <c r="N66" s="42"/>
      <c r="O66" s="42"/>
      <c r="P66" s="42"/>
      <c r="Q66" s="42"/>
      <c r="R66" s="42"/>
      <c r="S66" s="42"/>
      <c r="T66" s="42"/>
      <c r="U66" s="42"/>
      <c r="V66" s="42"/>
    </row>
    <row r="67" spans="1:22" x14ac:dyDescent="0.35">
      <c r="A67" s="48"/>
      <c r="B67" s="42"/>
      <c r="C67" s="42"/>
      <c r="D67" s="42"/>
      <c r="E67" s="42"/>
      <c r="F67" s="42"/>
      <c r="G67" s="42"/>
      <c r="H67" s="42"/>
      <c r="I67" s="42"/>
      <c r="J67" s="42"/>
      <c r="K67" s="42"/>
      <c r="L67" s="42"/>
      <c r="M67" s="42"/>
      <c r="N67" s="42"/>
      <c r="O67" s="42"/>
      <c r="P67" s="42"/>
      <c r="Q67" s="42"/>
      <c r="R67" s="42"/>
      <c r="S67" s="42"/>
      <c r="T67" s="42"/>
      <c r="U67" s="42"/>
      <c r="V67" s="42"/>
    </row>
    <row r="68" spans="1:22" x14ac:dyDescent="0.35">
      <c r="A68" s="48"/>
      <c r="B68" s="42"/>
      <c r="C68" s="42"/>
      <c r="D68" s="42"/>
      <c r="E68" s="42"/>
      <c r="F68" s="42"/>
      <c r="G68" s="42"/>
      <c r="H68" s="42"/>
      <c r="I68" s="42"/>
      <c r="J68" s="42"/>
      <c r="K68" s="42"/>
      <c r="L68" s="42"/>
      <c r="M68" s="42"/>
      <c r="N68" s="42"/>
      <c r="O68" s="42"/>
      <c r="P68" s="42"/>
      <c r="Q68" s="42"/>
      <c r="R68" s="42"/>
      <c r="S68" s="42"/>
      <c r="T68" s="42"/>
      <c r="U68" s="42"/>
      <c r="V68" s="42"/>
    </row>
    <row r="69" spans="1:22" x14ac:dyDescent="0.35">
      <c r="A69" s="48"/>
      <c r="B69" s="42"/>
      <c r="C69" s="42"/>
      <c r="D69" s="42"/>
      <c r="E69" s="42"/>
      <c r="F69" s="42"/>
      <c r="G69" s="42"/>
      <c r="H69" s="42"/>
      <c r="I69" s="42"/>
      <c r="J69" s="42"/>
      <c r="K69" s="42"/>
      <c r="L69" s="42"/>
      <c r="M69" s="42"/>
      <c r="N69" s="42"/>
      <c r="O69" s="42"/>
      <c r="P69" s="42"/>
      <c r="Q69" s="42"/>
      <c r="R69" s="42"/>
      <c r="S69" s="42"/>
      <c r="T69" s="42"/>
      <c r="U69" s="42"/>
      <c r="V69" s="42"/>
    </row>
    <row r="70" spans="1:22" x14ac:dyDescent="0.35">
      <c r="A70" s="48"/>
      <c r="B70" s="42"/>
      <c r="C70" s="42"/>
      <c r="D70" s="42"/>
      <c r="E70" s="42"/>
      <c r="F70" s="42"/>
      <c r="G70" s="42"/>
      <c r="H70" s="42"/>
      <c r="I70" s="42"/>
      <c r="J70" s="42"/>
      <c r="K70" s="42"/>
      <c r="L70" s="42"/>
      <c r="M70" s="42"/>
      <c r="N70" s="42"/>
      <c r="O70" s="42"/>
      <c r="P70" s="42"/>
      <c r="Q70" s="42"/>
      <c r="R70" s="42"/>
      <c r="S70" s="42"/>
      <c r="T70" s="42"/>
      <c r="U70" s="42"/>
      <c r="V70" s="42"/>
    </row>
    <row r="71" spans="1:22" x14ac:dyDescent="0.35">
      <c r="A71" s="48"/>
      <c r="B71" s="42"/>
      <c r="C71" s="42"/>
      <c r="D71" s="42"/>
      <c r="E71" s="42"/>
      <c r="F71" s="42"/>
      <c r="G71" s="42"/>
      <c r="H71" s="42"/>
      <c r="I71" s="42"/>
      <c r="J71" s="42"/>
      <c r="K71" s="42"/>
      <c r="L71" s="42"/>
      <c r="M71" s="42"/>
      <c r="N71" s="42"/>
      <c r="O71" s="42"/>
      <c r="P71" s="42"/>
      <c r="Q71" s="42"/>
      <c r="R71" s="42"/>
      <c r="S71" s="42"/>
      <c r="T71" s="42"/>
      <c r="U71" s="42"/>
      <c r="V71" s="42"/>
    </row>
    <row r="72" spans="1:22" x14ac:dyDescent="0.35">
      <c r="A72" s="48"/>
      <c r="B72" s="42"/>
      <c r="C72" s="42"/>
      <c r="D72" s="42"/>
      <c r="E72" s="42"/>
      <c r="F72" s="42"/>
      <c r="G72" s="42"/>
      <c r="H72" s="42"/>
      <c r="I72" s="42"/>
      <c r="J72" s="42"/>
      <c r="K72" s="42"/>
      <c r="L72" s="42"/>
      <c r="M72" s="42"/>
      <c r="N72" s="42"/>
      <c r="O72" s="42"/>
      <c r="P72" s="42"/>
      <c r="Q72" s="42"/>
      <c r="R72" s="42"/>
      <c r="S72" s="42"/>
      <c r="T72" s="42"/>
      <c r="U72" s="42"/>
      <c r="V72" s="42"/>
    </row>
    <row r="73" spans="1:22" x14ac:dyDescent="0.35">
      <c r="A73" s="48"/>
      <c r="B73" s="42"/>
      <c r="C73" s="42"/>
      <c r="D73" s="42"/>
      <c r="E73" s="42"/>
      <c r="F73" s="42"/>
      <c r="G73" s="42"/>
      <c r="H73" s="42"/>
      <c r="I73" s="42"/>
      <c r="J73" s="42"/>
      <c r="K73" s="42"/>
      <c r="L73" s="42"/>
      <c r="M73" s="42"/>
      <c r="N73" s="42"/>
      <c r="O73" s="42"/>
      <c r="P73" s="42"/>
      <c r="Q73" s="42"/>
      <c r="R73" s="42"/>
      <c r="S73" s="42"/>
      <c r="T73" s="42"/>
      <c r="U73" s="42"/>
      <c r="V73" s="42"/>
    </row>
    <row r="74" spans="1:22" x14ac:dyDescent="0.35">
      <c r="A74" s="48"/>
      <c r="B74" s="42"/>
      <c r="C74" s="42"/>
      <c r="D74" s="42"/>
      <c r="E74" s="42"/>
      <c r="F74" s="42"/>
      <c r="G74" s="42"/>
      <c r="H74" s="42"/>
      <c r="I74" s="42"/>
      <c r="J74" s="42"/>
      <c r="K74" s="42"/>
      <c r="L74" s="42"/>
      <c r="M74" s="42"/>
      <c r="N74" s="42"/>
      <c r="O74" s="42"/>
      <c r="P74" s="42"/>
      <c r="Q74" s="42"/>
      <c r="R74" s="42"/>
      <c r="S74" s="42"/>
      <c r="T74" s="42"/>
      <c r="U74" s="42"/>
      <c r="V74" s="42"/>
    </row>
    <row r="75" spans="1:22" x14ac:dyDescent="0.35">
      <c r="A75" s="48"/>
      <c r="B75" s="42"/>
      <c r="C75" s="42"/>
      <c r="D75" s="42"/>
      <c r="E75" s="42"/>
      <c r="F75" s="42"/>
      <c r="G75" s="42"/>
      <c r="H75" s="42"/>
      <c r="I75" s="42"/>
      <c r="J75" s="42"/>
      <c r="K75" s="42"/>
      <c r="L75" s="42"/>
      <c r="M75" s="42"/>
      <c r="N75" s="42"/>
      <c r="O75" s="42"/>
      <c r="P75" s="42"/>
      <c r="Q75" s="42"/>
      <c r="R75" s="42"/>
      <c r="S75" s="42"/>
      <c r="T75" s="42"/>
      <c r="U75" s="42"/>
      <c r="V75" s="42"/>
    </row>
    <row r="76" spans="1:22" x14ac:dyDescent="0.35">
      <c r="A76" s="48"/>
      <c r="B76" s="42"/>
      <c r="C76" s="42"/>
      <c r="D76" s="42"/>
      <c r="E76" s="42"/>
      <c r="F76" s="42"/>
      <c r="G76" s="42"/>
      <c r="H76" s="42"/>
      <c r="I76" s="42"/>
      <c r="J76" s="42"/>
      <c r="K76" s="42"/>
      <c r="L76" s="42"/>
      <c r="M76" s="42"/>
      <c r="N76" s="42"/>
      <c r="O76" s="42"/>
      <c r="P76" s="42"/>
      <c r="Q76" s="42"/>
      <c r="R76" s="42"/>
      <c r="S76" s="42"/>
      <c r="T76" s="42"/>
      <c r="U76" s="42"/>
      <c r="V76" s="42"/>
    </row>
    <row r="77" spans="1:22" x14ac:dyDescent="0.35">
      <c r="A77" s="48"/>
      <c r="B77" s="42"/>
      <c r="C77" s="42"/>
      <c r="D77" s="42"/>
      <c r="E77" s="42"/>
      <c r="F77" s="42"/>
      <c r="G77" s="42"/>
      <c r="H77" s="42"/>
      <c r="I77" s="42"/>
      <c r="J77" s="42"/>
      <c r="K77" s="42"/>
      <c r="L77" s="42"/>
      <c r="M77" s="42"/>
      <c r="N77" s="42"/>
      <c r="O77" s="42"/>
      <c r="P77" s="42"/>
      <c r="Q77" s="42"/>
      <c r="R77" s="42"/>
      <c r="S77" s="42"/>
      <c r="T77" s="42"/>
      <c r="U77" s="42"/>
      <c r="V77" s="42"/>
    </row>
    <row r="78" spans="1:22" x14ac:dyDescent="0.35">
      <c r="A78" s="48"/>
      <c r="B78" s="42"/>
      <c r="C78" s="42"/>
      <c r="D78" s="42"/>
      <c r="E78" s="42"/>
      <c r="F78" s="42"/>
      <c r="G78" s="42"/>
      <c r="H78" s="42"/>
      <c r="I78" s="42"/>
      <c r="J78" s="42"/>
      <c r="K78" s="42"/>
      <c r="L78" s="42"/>
      <c r="M78" s="42"/>
      <c r="N78" s="42"/>
      <c r="O78" s="42"/>
      <c r="P78" s="42"/>
      <c r="Q78" s="42"/>
      <c r="R78" s="42"/>
      <c r="S78" s="42"/>
      <c r="T78" s="42"/>
      <c r="U78" s="42"/>
      <c r="V78" s="42"/>
    </row>
    <row r="79" spans="1:22" x14ac:dyDescent="0.35">
      <c r="A79" s="48"/>
      <c r="B79" s="42"/>
      <c r="C79" s="42"/>
      <c r="D79" s="42"/>
      <c r="E79" s="42"/>
      <c r="F79" s="42"/>
      <c r="G79" s="42"/>
      <c r="H79" s="42"/>
      <c r="I79" s="42"/>
      <c r="J79" s="42"/>
      <c r="K79" s="42"/>
      <c r="L79" s="42"/>
      <c r="M79" s="42"/>
      <c r="N79" s="42"/>
      <c r="O79" s="42"/>
      <c r="P79" s="42"/>
      <c r="Q79" s="42"/>
      <c r="R79" s="42"/>
      <c r="S79" s="42"/>
      <c r="T79" s="42"/>
      <c r="U79" s="42"/>
      <c r="V79" s="42"/>
    </row>
    <row r="80" spans="1:22" x14ac:dyDescent="0.35">
      <c r="A80" s="48"/>
      <c r="B80" s="42"/>
      <c r="C80" s="42"/>
      <c r="D80" s="42"/>
      <c r="E80" s="42"/>
      <c r="F80" s="42"/>
      <c r="G80" s="42"/>
      <c r="H80" s="42"/>
      <c r="I80" s="42"/>
      <c r="J80" s="42"/>
      <c r="K80" s="42"/>
      <c r="L80" s="42"/>
      <c r="M80" s="42"/>
      <c r="N80" s="42"/>
      <c r="O80" s="42"/>
      <c r="P80" s="42"/>
      <c r="Q80" s="42"/>
      <c r="R80" s="42"/>
      <c r="S80" s="42"/>
      <c r="T80" s="42"/>
      <c r="U80" s="42"/>
      <c r="V80" s="42"/>
    </row>
    <row r="81" spans="1:22" x14ac:dyDescent="0.35">
      <c r="A81" s="48"/>
      <c r="B81" s="42"/>
      <c r="C81" s="42"/>
      <c r="D81" s="42"/>
      <c r="E81" s="42"/>
      <c r="F81" s="42"/>
      <c r="G81" s="42"/>
      <c r="H81" s="42"/>
      <c r="I81" s="42"/>
      <c r="J81" s="42"/>
      <c r="K81" s="42"/>
      <c r="L81" s="42"/>
      <c r="M81" s="42"/>
      <c r="N81" s="42"/>
      <c r="O81" s="42"/>
      <c r="P81" s="42"/>
      <c r="Q81" s="42"/>
      <c r="R81" s="42"/>
      <c r="S81" s="42"/>
      <c r="T81" s="42"/>
      <c r="U81" s="42"/>
      <c r="V81" s="42"/>
    </row>
    <row r="82" spans="1:22" x14ac:dyDescent="0.35">
      <c r="A82" s="48"/>
      <c r="B82" s="42"/>
      <c r="C82" s="42"/>
      <c r="D82" s="42"/>
      <c r="E82" s="42"/>
      <c r="F82" s="42"/>
      <c r="G82" s="42"/>
      <c r="H82" s="42"/>
      <c r="I82" s="42"/>
      <c r="J82" s="42"/>
      <c r="K82" s="42"/>
      <c r="L82" s="42"/>
      <c r="M82" s="42"/>
      <c r="N82" s="42"/>
      <c r="O82" s="42"/>
      <c r="P82" s="42"/>
      <c r="Q82" s="42"/>
      <c r="R82" s="42"/>
      <c r="S82" s="42"/>
      <c r="T82" s="42"/>
      <c r="U82" s="42"/>
      <c r="V82" s="42"/>
    </row>
  </sheetData>
  <sheetProtection algorithmName="SHA-512" hashValue="Kq88YqBrSLNldL7yCFKUZERIRFm5r6+YrDh67A52XkxHk0NFt3QZ2I9P6aCu8fv0FeLApus6ZcZyRouI7mTXfQ==" saltValue="mqentKRLPA7AOpZvfDQnCg==" spinCount="100000" sheet="1" objects="1" scenarios="1"/>
  <mergeCells count="16">
    <mergeCell ref="A6:B6"/>
    <mergeCell ref="B38:B39"/>
    <mergeCell ref="A38:A39"/>
    <mergeCell ref="A40:C40"/>
    <mergeCell ref="D27:D29"/>
    <mergeCell ref="D38:D39"/>
    <mergeCell ref="A7:C7"/>
    <mergeCell ref="A31:C31"/>
    <mergeCell ref="B9:B10"/>
    <mergeCell ref="A9:A10"/>
    <mergeCell ref="B13:B14"/>
    <mergeCell ref="A13:A14"/>
    <mergeCell ref="B17:B25"/>
    <mergeCell ref="A17:A25"/>
    <mergeCell ref="B27:B29"/>
    <mergeCell ref="A27:A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575F-B919-41E1-9133-043714D8BDAF}">
  <sheetPr>
    <tabColor theme="9" tint="0.39997558519241921"/>
  </sheetPr>
  <dimension ref="A1:W46"/>
  <sheetViews>
    <sheetView showGridLines="0" workbookViewId="0">
      <selection activeCell="B21" sqref="B21"/>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53</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30</v>
      </c>
      <c r="K9" s="106" t="s">
        <v>20</v>
      </c>
      <c r="L9" s="83">
        <f>VLOOKUP(K9,Criteria!O30:P32,2) * VLOOKUP(D9,Criteria!O34:P36,2)*C9*C7</f>
        <v>30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18</v>
      </c>
      <c r="L10" s="83">
        <f>VLOOKUP(K10,Criteria!O30:P32,2) * VLOOKUP(D10,Criteria!O34:P36,2)*C10*C7</f>
        <v>60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7.5</v>
      </c>
      <c r="I14" s="2"/>
      <c r="J14" s="7">
        <f>SUM(J9:J13)</f>
        <v>30</v>
      </c>
      <c r="K14" s="2"/>
      <c r="L14" s="84">
        <f>SUM(L9:L13)</f>
        <v>120</v>
      </c>
      <c r="M14" s="2"/>
      <c r="N14" s="84">
        <f>SUM(N9:N13)</f>
        <v>127.5</v>
      </c>
      <c r="O14" s="9">
        <f>N14+L14+J14+H14+F14</f>
        <v>285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s/whbVcosYXUBj25DSQAEAKM4y1zX+NCFANG+8nruhECsXxDOe5NjOFs/CCp3Hq3d4LxV5IxEkFIPq7sk1lHgw==" saltValue="7Tn6IHe5nfqHmM4Mn1gWFQ==" spinCount="100000" sheet="1" objects="1" scenarios="1"/>
  <mergeCells count="10">
    <mergeCell ref="E6:F6"/>
    <mergeCell ref="E7:F7"/>
    <mergeCell ref="K6:L6"/>
    <mergeCell ref="K7:L7"/>
    <mergeCell ref="M6:N6"/>
    <mergeCell ref="M7:N7"/>
    <mergeCell ref="G6:H6"/>
    <mergeCell ref="G7:H7"/>
    <mergeCell ref="I6:J6"/>
    <mergeCell ref="I7:J7"/>
  </mergeCells>
  <conditionalFormatting sqref="D9:E13 G9:G13 I9:I13 K9:K13 M9:M13">
    <cfRule type="cellIs" dxfId="95" priority="22" operator="equal">
      <formula>"Low"</formula>
    </cfRule>
    <cfRule type="cellIs" dxfId="94" priority="23" operator="equal">
      <formula>"Med"</formula>
    </cfRule>
    <cfRule type="cellIs" dxfId="93" priority="24" operator="equal">
      <formula>"High"</formula>
    </cfRule>
  </conditionalFormatting>
  <conditionalFormatting sqref="P14">
    <cfRule type="cellIs" dxfId="92" priority="1" operator="equal">
      <formula>"BASIC"</formula>
    </cfRule>
    <cfRule type="cellIs" dxfId="91" priority="2" operator="equal">
      <formula>"IMPORTANT"</formula>
    </cfRule>
    <cfRule type="cellIs" dxfId="90"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B4DD66C-681C-4E22-87AD-9B7766D49889}">
          <x14:formula1>
            <xm:f>Criteria!$C$12:$C$14</xm:f>
          </x14:formula1>
          <xm:sqref>D13:E13 G13 I13 K13 M13 D9:D12</xm:sqref>
        </x14:dataValidation>
        <x14:dataValidation type="list" allowBlank="1" showInputMessage="1" showErrorMessage="1" xr:uid="{25BD6A60-CF96-4171-8D31-190EAD38742B}">
          <x14:formula1>
            <xm:f>Criteria!$C$7:$C$9</xm:f>
          </x14:formula1>
          <xm:sqref>E9:E12 G9:G12 I9:I12 K9:K12 M9:M12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11520-F12F-40C3-98B3-E8E1D07829BA}">
  <sheetPr>
    <tabColor theme="9" tint="0.39997558519241921"/>
  </sheetPr>
  <dimension ref="A1:W46"/>
  <sheetViews>
    <sheetView showGridLines="0" workbookViewId="0">
      <selection activeCell="B16" sqref="B16"/>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52</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19</v>
      </c>
      <c r="H9" s="83">
        <f>VLOOKUP(G9,Criteria!O30:P32,2) * VLOOKUP(D9,Criteria!O34:P36,2)*C9*C7</f>
        <v>0</v>
      </c>
      <c r="I9" s="106" t="s">
        <v>20</v>
      </c>
      <c r="J9" s="83">
        <f>VLOOKUP(I9,Criteria!O30:P32,2) * VLOOKUP(D9,Criteria!O34:P36,2)*C9*C7</f>
        <v>30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18</v>
      </c>
      <c r="L10" s="83">
        <f>VLOOKUP(K10,Criteria!O30:P32,2) * VLOOKUP(D10,Criteria!O34:P36,2)*C10*C7</f>
        <v>60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7.5</v>
      </c>
      <c r="I14" s="2"/>
      <c r="J14" s="7">
        <f>SUM(J9:J13)</f>
        <v>30</v>
      </c>
      <c r="K14" s="2"/>
      <c r="L14" s="84">
        <f>SUM(L9:L13)</f>
        <v>90</v>
      </c>
      <c r="M14" s="2"/>
      <c r="N14" s="84">
        <f>SUM(N9:N13)</f>
        <v>127.5</v>
      </c>
      <c r="O14" s="9">
        <f>N14+L14+J14+H14+F14</f>
        <v>255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YVT8BCsugQ1y9Hp1lhWcASGntzDw4OJRSndDp7v74z2LYtVaypwZoJGC1+uuqz3obvK3lL2reQpkUNe157x8dw==" saltValue="kaCSO57hwFtOF93UpNeKSg=="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89" priority="4" operator="equal">
      <formula>"Low"</formula>
    </cfRule>
    <cfRule type="cellIs" dxfId="88" priority="5" operator="equal">
      <formula>"Med"</formula>
    </cfRule>
    <cfRule type="cellIs" dxfId="87" priority="6" operator="equal">
      <formula>"High"</formula>
    </cfRule>
  </conditionalFormatting>
  <conditionalFormatting sqref="P14">
    <cfRule type="cellIs" dxfId="86" priority="1" operator="equal">
      <formula>"BASIC"</formula>
    </cfRule>
    <cfRule type="cellIs" dxfId="85" priority="2" operator="equal">
      <formula>"IMPORTANT"</formula>
    </cfRule>
    <cfRule type="cellIs" dxfId="84"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A87FC7-7FE0-415E-B4C9-E7718055E446}">
          <x14:formula1>
            <xm:f>Criteria!$C$7:$C$9</xm:f>
          </x14:formula1>
          <xm:sqref>E9:E12 G9:G12 I9:I12 K9:K12 M9:M12</xm:sqref>
        </x14:dataValidation>
        <x14:dataValidation type="list" allowBlank="1" showInputMessage="1" showErrorMessage="1" xr:uid="{7294BEC6-66CA-48D1-A0A2-EE6EFC34A7D6}">
          <x14:formula1>
            <xm:f>Criteria!$C$12:$C$14</xm:f>
          </x14:formula1>
          <xm:sqref>D9:D12 D13:E13 G13 I13 K13 M13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BCAE2-1887-4C9E-8798-5BAF4D0AC9A9}">
  <sheetPr>
    <tabColor theme="9" tint="0.39997558519241921"/>
  </sheetPr>
  <dimension ref="A1:W46"/>
  <sheetViews>
    <sheetView showGridLines="0" workbookViewId="0">
      <selection activeCell="D2" sqref="D2"/>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132</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19</v>
      </c>
      <c r="L9" s="83">
        <f>VLOOKUP(K9,Criteria!O30:P32,2) * VLOOKUP(D9,Criteria!O34:P36,2)*C9*C7</f>
        <v>0</v>
      </c>
      <c r="M9" s="106" t="s">
        <v>20</v>
      </c>
      <c r="N9" s="83">
        <f>VLOOKUP(M9,Criteria!O30:P32,2) * VLOOKUP(D9,Criteria!O34:P36,2)*C9*C7</f>
        <v>30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20</v>
      </c>
      <c r="J10" s="83">
        <f>VLOOKUP(I10,Criteria!O30:P32,2) * VLOOKUP(D10,Criteria!O34:P36,2)*C10*C7</f>
        <v>30</v>
      </c>
      <c r="K10" s="86" t="s">
        <v>18</v>
      </c>
      <c r="L10" s="83">
        <f>VLOOKUP(K10,Criteria!O30:P32,2) * VLOOKUP(D10,Criteria!O34:P36,2)*C10*C7</f>
        <v>60</v>
      </c>
      <c r="M10" s="86" t="s">
        <v>20</v>
      </c>
      <c r="N10" s="83">
        <f>VLOOKUP(M10,Criteria!O30:P32,2) * VLOOKUP(D10,Criteria!O34:P36,2)*C10*C7</f>
        <v>30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37.5</v>
      </c>
      <c r="I14" s="2"/>
      <c r="J14" s="7">
        <f>SUM(J9:J13)</f>
        <v>60</v>
      </c>
      <c r="K14" s="2"/>
      <c r="L14" s="84">
        <f>SUM(L9:L13)</f>
        <v>90</v>
      </c>
      <c r="M14" s="2"/>
      <c r="N14" s="84">
        <f>SUM(N9:N13)</f>
        <v>67.5</v>
      </c>
      <c r="O14" s="9">
        <f>N14+L14+J14+H14+F14</f>
        <v>255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J2oOgxTXfECAJyoRzEgKqoJhdJwXNYbq7yduQuIGLT8ioUU21sU3lN2DKdyO6f6Y0ncUALnahNXWPwTkuYyMOg==" saltValue="I6YZyqQeG47UC31ruHNZCw=="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83" priority="4" operator="equal">
      <formula>"Low"</formula>
    </cfRule>
    <cfRule type="cellIs" dxfId="82" priority="5" operator="equal">
      <formula>"Med"</formula>
    </cfRule>
    <cfRule type="cellIs" dxfId="81" priority="6" operator="equal">
      <formula>"High"</formula>
    </cfRule>
  </conditionalFormatting>
  <conditionalFormatting sqref="P14">
    <cfRule type="cellIs" dxfId="80" priority="1" operator="equal">
      <formula>"BASIC"</formula>
    </cfRule>
    <cfRule type="cellIs" dxfId="79" priority="2" operator="equal">
      <formula>"IMPORTANT"</formula>
    </cfRule>
    <cfRule type="cellIs" dxfId="78"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18E5BB0-B277-485B-A2C5-5845EF6B305B}">
          <x14:formula1>
            <xm:f>Criteria!$C$12:$C$14</xm:f>
          </x14:formula1>
          <xm:sqref>D9:D12 D13:E13 G13 I13 K13 M13</xm:sqref>
        </x14:dataValidation>
        <x14:dataValidation type="list" allowBlank="1" showInputMessage="1" showErrorMessage="1" xr:uid="{50E2C532-DE1D-4684-9E67-62CD3A0C83A0}">
          <x14:formula1>
            <xm:f>Criteria!$C$7:$C$9</xm:f>
          </x14:formula1>
          <xm:sqref>E9:E12 G9:G12 I9:I12 K9:K12 M9:M12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F227-D725-433F-AF28-3F0EBA981E58}">
  <sheetPr>
    <tabColor theme="9" tint="0.39997558519241921"/>
  </sheetPr>
  <dimension ref="A1:W46"/>
  <sheetViews>
    <sheetView showGridLines="0" workbookViewId="0">
      <selection activeCell="B16" sqref="B16"/>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51</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19</v>
      </c>
      <c r="L9" s="83">
        <f>VLOOKUP(K9,Criteria!O30:P32,2) * VLOOKUP(D9,Criteria!O34:P36,2)*C9*C7</f>
        <v>0</v>
      </c>
      <c r="M9" s="106" t="s">
        <v>20</v>
      </c>
      <c r="N9" s="83">
        <f>VLOOKUP(M9,Criteria!O30:P32,2) * VLOOKUP(D9,Criteria!O34:P36,2)*C9*C7</f>
        <v>30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20</v>
      </c>
      <c r="J10" s="83">
        <f>VLOOKUP(I10,Criteria!O30:P32,2) * VLOOKUP(D10,Criteria!O34:P36,2)*C10*C7</f>
        <v>30</v>
      </c>
      <c r="K10" s="86" t="s">
        <v>20</v>
      </c>
      <c r="L10" s="83">
        <f>VLOOKUP(K10,Criteria!O30:P32,2) * VLOOKUP(D10,Criteria!O34:P36,2)*C10*C7</f>
        <v>30</v>
      </c>
      <c r="M10" s="86" t="s">
        <v>20</v>
      </c>
      <c r="N10" s="83">
        <f>VLOOKUP(M10,Criteria!O30:P32,2) * VLOOKUP(D10,Criteria!O34:P36,2)*C10*C7</f>
        <v>30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20</v>
      </c>
      <c r="E13" s="87" t="s">
        <v>19</v>
      </c>
      <c r="F13" s="83">
        <f>VLOOKUP(E13,Criteria!O30:P32,2) * VLOOKUP($D13,Criteria!O34:P36,2)*C13*C7</f>
        <v>0</v>
      </c>
      <c r="G13" s="87" t="s">
        <v>20</v>
      </c>
      <c r="H13" s="83">
        <f>VLOOKUP(G13,Criteria!O30:P32,2) * VLOOKUP(D13,Criteria!O34:P36,2)*C13*C7</f>
        <v>7.5</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37.5</v>
      </c>
      <c r="I14" s="2"/>
      <c r="J14" s="7">
        <f>SUM(J9:J13)</f>
        <v>60</v>
      </c>
      <c r="K14" s="2"/>
      <c r="L14" s="84">
        <f>SUM(L9:L13)</f>
        <v>60</v>
      </c>
      <c r="M14" s="2"/>
      <c r="N14" s="84">
        <f>SUM(N9:N13)</f>
        <v>60</v>
      </c>
      <c r="O14" s="9">
        <f>N14+L14+J14+H14+F14</f>
        <v>217.5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azLYOytnZbZerr/KkHTBHwHGnrchGVHqrZKh29QrW5219zf6PbajP7YO8x9gDLs5kRsOXxpWatLStPelGYjtrg==" saltValue="RRCi0CeqQGVPK5Gt5a0RfQ=="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77" priority="4" operator="equal">
      <formula>"Low"</formula>
    </cfRule>
    <cfRule type="cellIs" dxfId="76" priority="5" operator="equal">
      <formula>"Med"</formula>
    </cfRule>
    <cfRule type="cellIs" dxfId="75" priority="6" operator="equal">
      <formula>"High"</formula>
    </cfRule>
  </conditionalFormatting>
  <conditionalFormatting sqref="P14">
    <cfRule type="cellIs" dxfId="74" priority="1" operator="equal">
      <formula>"BASIC"</formula>
    </cfRule>
    <cfRule type="cellIs" dxfId="73" priority="2" operator="equal">
      <formula>"IMPORTANT"</formula>
    </cfRule>
    <cfRule type="cellIs" dxfId="72"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7242654-C6B6-4E59-8D35-9CC3C6E44BE9}">
          <x14:formula1>
            <xm:f>Criteria!$C$7:$C$9</xm:f>
          </x14:formula1>
          <xm:sqref>E9:E12 G9:G12 I9:I12 K9:K12 M9:M12</xm:sqref>
        </x14:dataValidation>
        <x14:dataValidation type="list" allowBlank="1" showInputMessage="1" showErrorMessage="1" xr:uid="{CA35D122-85A1-40E7-98F2-30808CD78099}">
          <x14:formula1>
            <xm:f>Criteria!$C$12:$C$14</xm:f>
          </x14:formula1>
          <xm:sqref>D9:D12 D13:E13 G13 I13 K13 M13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7778-C03B-48C6-A808-E1E853D9FA79}">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122</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18</v>
      </c>
      <c r="J9" s="83">
        <f>VLOOKUP(I9,Criteria!O30:P32,2) * VLOOKUP(D9,Criteria!O34:P36,2)*C9*C7</f>
        <v>60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20</v>
      </c>
      <c r="E10" s="86" t="s">
        <v>19</v>
      </c>
      <c r="F10" s="83">
        <f>VLOOKUP(E10,Criteria!O30:P32,2) * VLOOKUP(D10,Criteria!O34:P36,2)*C10*C7</f>
        <v>0</v>
      </c>
      <c r="G10" s="86" t="s">
        <v>19</v>
      </c>
      <c r="H10" s="83">
        <f>VLOOKUP(G10,Criteria!O30:P32,2) * VLOOKUP(D10,Criteria!O34:P36,2)*C10*C7</f>
        <v>0</v>
      </c>
      <c r="I10" s="86" t="s">
        <v>20</v>
      </c>
      <c r="J10" s="83">
        <f>VLOOKUP(I10,Criteria!O30:P32,2) * VLOOKUP(D10,Criteria!O34:P36,2)*C10*C7</f>
        <v>15</v>
      </c>
      <c r="K10" s="86" t="s">
        <v>20</v>
      </c>
      <c r="L10" s="83">
        <f>VLOOKUP(K10,Criteria!O30:P32,2) * VLOOKUP(D10,Criteria!O34:P36,2)*C10*C7</f>
        <v>15</v>
      </c>
      <c r="M10" s="86" t="s">
        <v>20</v>
      </c>
      <c r="N10" s="83">
        <f>VLOOKUP(M10,Criteria!O30:P32,2) * VLOOKUP(D10,Criteria!O34:P36,2)*C10*C7</f>
        <v>15</v>
      </c>
      <c r="O10" s="100"/>
      <c r="P10" s="100"/>
      <c r="Q10" s="100"/>
      <c r="R10" s="100"/>
      <c r="S10" s="100"/>
      <c r="T10" s="100"/>
      <c r="U10" s="100"/>
      <c r="V10" s="100"/>
      <c r="W10" s="100"/>
    </row>
    <row r="11" spans="1:23" s="1" customFormat="1" ht="30.75" customHeight="1" x14ac:dyDescent="0.35">
      <c r="A11" s="100"/>
      <c r="B11" s="5" t="s">
        <v>5</v>
      </c>
      <c r="C11" s="16">
        <v>1</v>
      </c>
      <c r="D11" s="104" t="s">
        <v>20</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20</v>
      </c>
      <c r="L11" s="83">
        <f>VLOOKUP(K11,Criteria!O30:P32,2) *VLOOKUP(D11,Criteria!O34:P36,2)*C11*C7</f>
        <v>7.5</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19</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30</v>
      </c>
      <c r="I14" s="2"/>
      <c r="J14" s="7">
        <f>SUM(J9:J13)</f>
        <v>75</v>
      </c>
      <c r="K14" s="2"/>
      <c r="L14" s="84">
        <f>SUM(L9:L13)</f>
        <v>22.5</v>
      </c>
      <c r="M14" s="2"/>
      <c r="N14" s="84">
        <f>SUM(N9:N13)</f>
        <v>75</v>
      </c>
      <c r="O14" s="9">
        <f>N14+L14+J14+H14+F14</f>
        <v>202.5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xulpP7m6zlOgWd74X+NKIkHDfH1/ztTtgg6c08QYrSxArl5QTO3t7317qMqkf75YPJOR8W8F1yfn2IihOYRLVQ==" saltValue="7ECIHFfwUvyisGGoDXzOGw=="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71" priority="4" operator="equal">
      <formula>"Low"</formula>
    </cfRule>
    <cfRule type="cellIs" dxfId="70" priority="5" operator="equal">
      <formula>"Med"</formula>
    </cfRule>
    <cfRule type="cellIs" dxfId="69" priority="6" operator="equal">
      <formula>"High"</formula>
    </cfRule>
  </conditionalFormatting>
  <conditionalFormatting sqref="P14">
    <cfRule type="cellIs" dxfId="68" priority="1" operator="equal">
      <formula>"BASIC"</formula>
    </cfRule>
    <cfRule type="cellIs" dxfId="67" priority="2" operator="equal">
      <formula>"IMPORTANT"</formula>
    </cfRule>
    <cfRule type="cellIs" dxfId="66"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C59390A-5C06-4F4D-9505-C12BEB3DE48B}">
          <x14:formula1>
            <xm:f>Criteria!$C$12:$C$14</xm:f>
          </x14:formula1>
          <xm:sqref>D9:D12 D13:E13 G13 I13 K13 M13</xm:sqref>
        </x14:dataValidation>
        <x14:dataValidation type="list" allowBlank="1" showInputMessage="1" showErrorMessage="1" xr:uid="{5E5C197D-19DC-4DE8-8DF2-4EB0C929D07F}">
          <x14:formula1>
            <xm:f>Criteria!$C$7:$C$9</xm:f>
          </x14:formula1>
          <xm:sqref>E9:E12 G9:G12 I9:I12 K9:K12 M9:M12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9B1AC-63CA-444C-85E9-A5EC0433C780}">
  <sheetPr>
    <tabColor theme="9" tint="0.39997558519241921"/>
  </sheetPr>
  <dimension ref="A1:W46"/>
  <sheetViews>
    <sheetView showGridLines="0" workbookViewId="0">
      <selection activeCell="B16" sqref="B16"/>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123</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18</v>
      </c>
      <c r="J9" s="83">
        <f>VLOOKUP(I9,Criteria!O30:P32,2) * VLOOKUP(D9,Criteria!O34:P36,2)*C9*C7</f>
        <v>60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20</v>
      </c>
      <c r="E10" s="86" t="s">
        <v>19</v>
      </c>
      <c r="F10" s="83">
        <f>VLOOKUP(E10,Criteria!O30:P32,2) * VLOOKUP(D10,Criteria!O34:P36,2)*C10*C7</f>
        <v>0</v>
      </c>
      <c r="G10" s="86" t="s">
        <v>19</v>
      </c>
      <c r="H10" s="83">
        <f>VLOOKUP(G10,Criteria!O30:P32,2) * VLOOKUP(D10,Criteria!O34:P36,2)*C10*C7</f>
        <v>0</v>
      </c>
      <c r="I10" s="86" t="s">
        <v>20</v>
      </c>
      <c r="J10" s="83">
        <f>VLOOKUP(I10,Criteria!O30:P32,2) * VLOOKUP(D10,Criteria!O34:P36,2)*C10*C7</f>
        <v>15</v>
      </c>
      <c r="K10" s="86" t="s">
        <v>20</v>
      </c>
      <c r="L10" s="83">
        <f>VLOOKUP(K10,Criteria!O30:P32,2) * VLOOKUP(D10,Criteria!O34:P36,2)*C10*C7</f>
        <v>15</v>
      </c>
      <c r="M10" s="86" t="s">
        <v>20</v>
      </c>
      <c r="N10" s="83">
        <f>VLOOKUP(M10,Criteria!O30:P32,2) * VLOOKUP(D10,Criteria!O34:P36,2)*C10*C7</f>
        <v>15</v>
      </c>
      <c r="O10" s="100"/>
      <c r="P10" s="100"/>
      <c r="Q10" s="100"/>
      <c r="R10" s="100"/>
      <c r="S10" s="100"/>
      <c r="T10" s="100"/>
      <c r="U10" s="100"/>
      <c r="V10" s="100"/>
      <c r="W10" s="100"/>
    </row>
    <row r="11" spans="1:23" s="1" customFormat="1" ht="30.75" customHeight="1" x14ac:dyDescent="0.35">
      <c r="A11" s="100"/>
      <c r="B11" s="5" t="s">
        <v>5</v>
      </c>
      <c r="C11" s="16">
        <v>1</v>
      </c>
      <c r="D11" s="104" t="s">
        <v>20</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20</v>
      </c>
      <c r="L11" s="83">
        <f>VLOOKUP(K11,Criteria!O30:P32,2) *VLOOKUP(D11,Criteria!O34:P36,2)*C11*C7</f>
        <v>7.5</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19</v>
      </c>
      <c r="E12" s="86" t="s">
        <v>19</v>
      </c>
      <c r="F12" s="83">
        <f>VLOOKUP(E12,Criteria!O30:P32,2) * VLOOKUP(D12,Criteria!O34:P36,2)*C12*C7</f>
        <v>0</v>
      </c>
      <c r="G12" s="86" t="s">
        <v>19</v>
      </c>
      <c r="H12" s="83">
        <f>VLOOKUP(G12,Criteria!O30:P32,2) * VLOOKUP(D12,Criteria!O34:P36,2)*C12*C7</f>
        <v>0</v>
      </c>
      <c r="I12" s="86" t="s">
        <v>19</v>
      </c>
      <c r="J12" s="83">
        <f>VLOOKUP(I12,Criteria!O30:P32,2) * VLOOKUP(D12,Criteria!O34:P36,2)*C12*C7</f>
        <v>0</v>
      </c>
      <c r="K12" s="86" t="s">
        <v>19</v>
      </c>
      <c r="L12" s="83">
        <f>VLOOKUP(K12,Criteria!O30:P32,2) * VLOOKUP(D12,Criteria!O34:P36,2)*C12*C7</f>
        <v>0</v>
      </c>
      <c r="M12" s="86" t="s">
        <v>19</v>
      </c>
      <c r="N12" s="83">
        <f>VLOOKUP(M12,Criteria!O30:P32,2) * VLOOKUP(D12,Criteria!O34:P36,2)*C12*C7</f>
        <v>0</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19</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30</v>
      </c>
      <c r="I14" s="2"/>
      <c r="J14" s="7">
        <f>SUM(J9:J13)</f>
        <v>75</v>
      </c>
      <c r="K14" s="2"/>
      <c r="L14" s="84">
        <f>SUM(L9:L13)</f>
        <v>22.5</v>
      </c>
      <c r="M14" s="2"/>
      <c r="N14" s="84">
        <f>SUM(N9:N13)</f>
        <v>75</v>
      </c>
      <c r="O14" s="9">
        <f>N14+L14+J14+H14+F14</f>
        <v>202.5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Kptl3Bc+Tvk21c+bzbAWqW2kziETGlUJlvdHHOhX37JfyBQynpSCCWXG8DjxdRG8lt7P5VBv+wZO4uJ+9q5GMA==" saltValue="GGZCwPivgSUoPAVxAB8uzA=="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65" priority="4" operator="equal">
      <formula>"Low"</formula>
    </cfRule>
    <cfRule type="cellIs" dxfId="64" priority="5" operator="equal">
      <formula>"Med"</formula>
    </cfRule>
    <cfRule type="cellIs" dxfId="63" priority="6" operator="equal">
      <formula>"High"</formula>
    </cfRule>
  </conditionalFormatting>
  <conditionalFormatting sqref="P14">
    <cfRule type="cellIs" dxfId="62" priority="1" operator="equal">
      <formula>"BASIC"</formula>
    </cfRule>
    <cfRule type="cellIs" dxfId="61" priority="2" operator="equal">
      <formula>"IMPORTANT"</formula>
    </cfRule>
    <cfRule type="cellIs" dxfId="60"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DC15F24-5077-47A4-A1B4-8B65167CB95C}">
          <x14:formula1>
            <xm:f>Criteria!$C$7:$C$9</xm:f>
          </x14:formula1>
          <xm:sqref>E9:E12 G9:G12 I9:I12 K9:K12 M9:M12</xm:sqref>
        </x14:dataValidation>
        <x14:dataValidation type="list" allowBlank="1" showInputMessage="1" showErrorMessage="1" xr:uid="{725D42FA-D185-48CE-95A0-7715ECD6CCF2}">
          <x14:formula1>
            <xm:f>Criteria!$C$12:$C$14</xm:f>
          </x14:formula1>
          <xm:sqref>D9:D12 D13:E13 G13 I13 K13 M13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325F9-E08E-49C0-9B6F-3B3B0D06E02B}">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129</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19</v>
      </c>
      <c r="L9" s="83">
        <f>VLOOKUP(K9,Criteria!O30:P32,2) * VLOOKUP(D9,Criteria!O34:P36,2)*C9*C7</f>
        <v>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19</v>
      </c>
      <c r="J10" s="83">
        <f>VLOOKUP(I10,Criteria!O30:P32,2) * VLOOKUP(D10,Criteria!O34:P36,2)*C10*C7</f>
        <v>0</v>
      </c>
      <c r="K10" s="86" t="s">
        <v>18</v>
      </c>
      <c r="L10" s="83">
        <f>VLOOKUP(K10,Criteria!O30:P32,2) * VLOOKUP(D10,Criteria!O34:P36,2)*C10*C7</f>
        <v>60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20</v>
      </c>
      <c r="E12" s="86" t="s">
        <v>19</v>
      </c>
      <c r="F12" s="83">
        <f>VLOOKUP(E12,Criteria!O30:P32,2) * VLOOKUP(D12,Criteria!O34:P36,2)*C12*C7</f>
        <v>0</v>
      </c>
      <c r="G12" s="86" t="s">
        <v>20</v>
      </c>
      <c r="H12" s="83">
        <f>VLOOKUP(G12,Criteria!O30:P32,2) * VLOOKUP(D12,Criteria!O34:P36,2)*C12*C7</f>
        <v>7.5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7.5</v>
      </c>
      <c r="O12" s="100"/>
      <c r="P12" s="100"/>
      <c r="Q12" s="100"/>
      <c r="R12" s="100"/>
      <c r="S12" s="100"/>
      <c r="T12" s="100"/>
      <c r="U12" s="100"/>
      <c r="V12" s="100"/>
      <c r="W12" s="100"/>
    </row>
    <row r="13" spans="1:23" s="1" customFormat="1" ht="30.75" customHeight="1" thickBot="1" x14ac:dyDescent="0.4">
      <c r="A13" s="100"/>
      <c r="B13" s="6" t="s">
        <v>13</v>
      </c>
      <c r="C13" s="17">
        <v>1</v>
      </c>
      <c r="D13" s="105" t="s">
        <v>19</v>
      </c>
      <c r="E13" s="87" t="s">
        <v>19</v>
      </c>
      <c r="F13" s="83">
        <f>VLOOKUP(E13,Criteria!O30:P32,2) * VLOOKUP($D13,Criteria!O34:P36,2)*C13*C7</f>
        <v>0</v>
      </c>
      <c r="G13" s="87" t="s">
        <v>20</v>
      </c>
      <c r="H13" s="83">
        <f>VLOOKUP(G13,Criteria!O30:P32,2) * VLOOKUP(D13,Criteria!O34:P36,2)*C13*C7</f>
        <v>0</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37.5</v>
      </c>
      <c r="I14" s="2"/>
      <c r="J14" s="7">
        <f>SUM(J9:J13)</f>
        <v>30</v>
      </c>
      <c r="K14" s="2"/>
      <c r="L14" s="84">
        <f>SUM(L9:L13)</f>
        <v>90</v>
      </c>
      <c r="M14" s="2"/>
      <c r="N14" s="84">
        <f>SUM(N9:N13)</f>
        <v>127.5</v>
      </c>
      <c r="O14" s="9">
        <f>N14+L14+J14+H14+F14</f>
        <v>285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wce/S+4/C6VjWW8hfB4Ds9ZLT3PgxWO2em3Z3OzEiFUaHXiMHvoqNxmdcUQ3gV/FTZWqh78R0SSXPvqLdiMCNQ==" saltValue="KKco3PwKBFltTS9eAs1SAA=="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59" priority="4" operator="equal">
      <formula>"Low"</formula>
    </cfRule>
    <cfRule type="cellIs" dxfId="58" priority="5" operator="equal">
      <formula>"Med"</formula>
    </cfRule>
    <cfRule type="cellIs" dxfId="57" priority="6" operator="equal">
      <formula>"High"</formula>
    </cfRule>
  </conditionalFormatting>
  <conditionalFormatting sqref="P14">
    <cfRule type="cellIs" dxfId="56" priority="1" operator="equal">
      <formula>"BASIC"</formula>
    </cfRule>
    <cfRule type="cellIs" dxfId="55" priority="2" operator="equal">
      <formula>"IMPORTANT"</formula>
    </cfRule>
    <cfRule type="cellIs" dxfId="54"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531E1A4-6797-445A-86E2-77CF96C78D8C}">
          <x14:formula1>
            <xm:f>Criteria!$C$12:$C$14</xm:f>
          </x14:formula1>
          <xm:sqref>D9:D12 D13:E13 G13 I13 K13 M13</xm:sqref>
        </x14:dataValidation>
        <x14:dataValidation type="list" allowBlank="1" showInputMessage="1" showErrorMessage="1" xr:uid="{4BBAB69C-4C94-4FBD-9F69-22DF225CA694}">
          <x14:formula1>
            <xm:f>Criteria!$C$7:$C$9</xm:f>
          </x14:formula1>
          <xm:sqref>E9:E12 G9:G12 I9:I12 K9:K12 M9:M12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3F559-373E-4C79-924A-3A4463B9DD84}">
  <sheetPr>
    <tabColor theme="9" tint="0.39997558519241921"/>
  </sheetPr>
  <dimension ref="A1:W46"/>
  <sheetViews>
    <sheetView showGridLines="0" workbookViewId="0">
      <selection activeCell="B15" sqref="B15"/>
    </sheetView>
  </sheetViews>
  <sheetFormatPr defaultColWidth="8.81640625" defaultRowHeight="14.5" x14ac:dyDescent="0.35"/>
  <cols>
    <col min="1" max="1" width="4" style="21" customWidth="1"/>
    <col min="2" max="2" width="40.81640625" style="70" customWidth="1"/>
    <col min="3" max="3" width="12" style="70" customWidth="1"/>
    <col min="4" max="4" width="15.1796875" style="70" customWidth="1"/>
    <col min="5" max="5" width="9.1796875" style="70" customWidth="1"/>
    <col min="6" max="6" width="9.1796875" style="21" customWidth="1"/>
    <col min="7" max="7" width="9.1796875" style="70" customWidth="1"/>
    <col min="8" max="8" width="9.1796875" style="21" customWidth="1"/>
    <col min="9" max="9" width="9.1796875" style="70" customWidth="1"/>
    <col min="10" max="10" width="9.1796875" style="21" customWidth="1"/>
    <col min="11" max="11" width="9.1796875" style="70" customWidth="1"/>
    <col min="12" max="12" width="9.1796875" style="21" customWidth="1"/>
    <col min="13" max="13" width="9.1796875" style="70" customWidth="1"/>
    <col min="14" max="14" width="9.1796875" style="21" customWidth="1"/>
    <col min="15" max="15" width="13.1796875" style="21" customWidth="1"/>
    <col min="16" max="17" width="22.81640625" style="21" customWidth="1"/>
    <col min="18" max="22" width="22.81640625" customWidth="1"/>
  </cols>
  <sheetData>
    <row r="1" spans="1:23" s="94" customFormat="1" x14ac:dyDescent="0.35">
      <c r="A1" s="92"/>
      <c r="B1" s="93"/>
      <c r="C1" s="93"/>
      <c r="D1" s="93"/>
      <c r="E1" s="93"/>
      <c r="F1" s="92"/>
      <c r="G1" s="93"/>
      <c r="H1" s="92"/>
      <c r="I1" s="93"/>
      <c r="J1" s="92"/>
      <c r="K1" s="93"/>
      <c r="L1" s="92"/>
      <c r="M1" s="93"/>
      <c r="N1" s="92"/>
      <c r="O1" s="92"/>
      <c r="P1" s="92"/>
      <c r="Q1" s="92"/>
    </row>
    <row r="2" spans="1:23" s="94" customFormat="1" x14ac:dyDescent="0.35">
      <c r="A2" s="92"/>
      <c r="B2" s="93"/>
      <c r="C2" s="95" t="s">
        <v>120</v>
      </c>
      <c r="D2" s="96">
        <f>Introduction!J11</f>
        <v>45299</v>
      </c>
      <c r="E2" s="93"/>
      <c r="F2" s="92"/>
      <c r="G2" s="93"/>
      <c r="H2" s="92"/>
      <c r="I2" s="93"/>
      <c r="J2" s="92"/>
      <c r="K2" s="93"/>
      <c r="L2" s="92"/>
      <c r="M2" s="93"/>
      <c r="N2" s="92"/>
      <c r="O2" s="92"/>
      <c r="P2" s="92"/>
      <c r="Q2" s="92"/>
    </row>
    <row r="3" spans="1:23" s="94" customFormat="1" x14ac:dyDescent="0.35">
      <c r="A3" s="92"/>
      <c r="B3" s="93"/>
      <c r="C3" s="93"/>
      <c r="D3" s="93"/>
      <c r="E3" s="93"/>
      <c r="F3" s="92"/>
      <c r="G3" s="93"/>
      <c r="H3" s="92"/>
      <c r="I3" s="93"/>
      <c r="J3" s="92"/>
      <c r="K3" s="93"/>
      <c r="L3" s="92"/>
      <c r="M3" s="93"/>
      <c r="N3" s="92"/>
      <c r="O3" s="92"/>
      <c r="P3" s="92"/>
      <c r="Q3" s="92"/>
    </row>
    <row r="4" spans="1:23" s="94" customFormat="1" x14ac:dyDescent="0.35">
      <c r="A4" s="92"/>
      <c r="B4" s="93"/>
      <c r="C4" s="93"/>
      <c r="D4" s="93"/>
      <c r="E4" s="93"/>
      <c r="F4" s="92"/>
      <c r="G4" s="93"/>
      <c r="H4" s="92"/>
      <c r="I4" s="93"/>
      <c r="J4" s="92"/>
      <c r="K4" s="93"/>
      <c r="L4" s="92"/>
      <c r="M4" s="93"/>
      <c r="N4" s="92"/>
      <c r="O4" s="92"/>
      <c r="P4" s="92"/>
      <c r="Q4" s="92"/>
    </row>
    <row r="5" spans="1:23" s="94" customFormat="1" ht="15" thickBot="1" x14ac:dyDescent="0.4">
      <c r="A5" s="92"/>
      <c r="B5" s="102"/>
      <c r="C5" s="93"/>
      <c r="D5" s="93"/>
      <c r="E5" s="93"/>
      <c r="F5" s="92"/>
      <c r="G5" s="93"/>
      <c r="H5" s="92"/>
      <c r="I5" s="93"/>
      <c r="J5" s="92"/>
      <c r="K5" s="93"/>
      <c r="L5" s="92"/>
      <c r="M5" s="93"/>
      <c r="N5" s="92"/>
      <c r="O5" s="92"/>
      <c r="P5" s="92"/>
      <c r="Q5" s="92"/>
    </row>
    <row r="6" spans="1:23" ht="39" customHeight="1" thickBot="1" x14ac:dyDescent="0.4">
      <c r="A6" s="92"/>
      <c r="B6" s="10" t="s">
        <v>124</v>
      </c>
      <c r="C6" s="97"/>
      <c r="D6" s="97"/>
      <c r="E6" s="147" t="s">
        <v>0</v>
      </c>
      <c r="F6" s="148"/>
      <c r="G6" s="147" t="s">
        <v>0</v>
      </c>
      <c r="H6" s="148"/>
      <c r="I6" s="147" t="s">
        <v>0</v>
      </c>
      <c r="J6" s="148"/>
      <c r="K6" s="147" t="s">
        <v>1</v>
      </c>
      <c r="L6" s="148"/>
      <c r="M6" s="147" t="s">
        <v>1</v>
      </c>
      <c r="N6" s="148"/>
      <c r="O6" s="92"/>
      <c r="P6" s="92"/>
      <c r="Q6" s="92"/>
      <c r="R6" s="94"/>
      <c r="S6" s="94"/>
      <c r="T6" s="94"/>
      <c r="U6" s="94"/>
      <c r="V6" s="94"/>
      <c r="W6" s="94"/>
    </row>
    <row r="7" spans="1:23" ht="45" customHeight="1" thickBot="1" x14ac:dyDescent="0.4">
      <c r="A7" s="92"/>
      <c r="B7" s="12" t="s">
        <v>57</v>
      </c>
      <c r="C7" s="81">
        <v>3</v>
      </c>
      <c r="D7" s="13" t="s">
        <v>112</v>
      </c>
      <c r="E7" s="149" t="s">
        <v>11</v>
      </c>
      <c r="F7" s="150"/>
      <c r="G7" s="149" t="s">
        <v>12</v>
      </c>
      <c r="H7" s="150"/>
      <c r="I7" s="149" t="s">
        <v>8</v>
      </c>
      <c r="J7" s="150"/>
      <c r="K7" s="149" t="s">
        <v>9</v>
      </c>
      <c r="L7" s="150"/>
      <c r="M7" s="149" t="s">
        <v>10</v>
      </c>
      <c r="N7" s="151"/>
      <c r="O7" s="92"/>
      <c r="P7" s="92"/>
      <c r="Q7" s="92"/>
      <c r="R7" s="94"/>
      <c r="S7" s="94"/>
      <c r="T7" s="94"/>
      <c r="U7" s="94"/>
      <c r="V7" s="94"/>
      <c r="W7" s="94"/>
    </row>
    <row r="8" spans="1:23" s="3" customFormat="1" ht="45" customHeight="1" thickBot="1" x14ac:dyDescent="0.35">
      <c r="A8" s="98"/>
      <c r="B8" s="13" t="s">
        <v>56</v>
      </c>
      <c r="C8" s="14" t="s">
        <v>24</v>
      </c>
      <c r="D8" s="18" t="s">
        <v>15</v>
      </c>
      <c r="E8" s="103" t="s">
        <v>14</v>
      </c>
      <c r="F8" s="19" t="s">
        <v>16</v>
      </c>
      <c r="G8" s="20" t="s">
        <v>14</v>
      </c>
      <c r="H8" s="19" t="s">
        <v>16</v>
      </c>
      <c r="I8" s="20" t="s">
        <v>14</v>
      </c>
      <c r="J8" s="19" t="s">
        <v>16</v>
      </c>
      <c r="K8" s="20" t="s">
        <v>14</v>
      </c>
      <c r="L8" s="19" t="s">
        <v>16</v>
      </c>
      <c r="M8" s="20" t="s">
        <v>14</v>
      </c>
      <c r="N8" s="85" t="s">
        <v>16</v>
      </c>
      <c r="O8" s="98"/>
      <c r="P8" s="98"/>
      <c r="Q8" s="98"/>
      <c r="R8" s="99"/>
      <c r="S8" s="99"/>
      <c r="T8" s="99"/>
      <c r="U8" s="99"/>
      <c r="V8" s="99"/>
      <c r="W8" s="99"/>
    </row>
    <row r="9" spans="1:23" s="1" customFormat="1" ht="30.75" customHeight="1" x14ac:dyDescent="0.35">
      <c r="A9" s="100"/>
      <c r="B9" s="4" t="s">
        <v>6</v>
      </c>
      <c r="C9" s="15">
        <v>2</v>
      </c>
      <c r="D9" s="104" t="s">
        <v>18</v>
      </c>
      <c r="E9" s="106" t="s">
        <v>19</v>
      </c>
      <c r="F9" s="83">
        <f>VLOOKUP(E9,Criteria!O30:P32,2) * VLOOKUP(D9,Criteria!O34:P36,2)*C9*C7</f>
        <v>0</v>
      </c>
      <c r="G9" s="106" t="s">
        <v>20</v>
      </c>
      <c r="H9" s="83">
        <f>VLOOKUP(G9,Criteria!O30:P32,2) * VLOOKUP(D9,Criteria!O34:P36,2)*C9*C7</f>
        <v>30</v>
      </c>
      <c r="I9" s="106" t="s">
        <v>20</v>
      </c>
      <c r="J9" s="83">
        <f>VLOOKUP(I9,Criteria!O30:P32,2) * VLOOKUP(D9,Criteria!O34:P36,2)*C9*C7</f>
        <v>30</v>
      </c>
      <c r="K9" s="106" t="s">
        <v>20</v>
      </c>
      <c r="L9" s="83">
        <f>VLOOKUP(K9,Criteria!O30:P32,2) * VLOOKUP(D9,Criteria!O34:P36,2)*C9*C7</f>
        <v>30</v>
      </c>
      <c r="M9" s="106" t="s">
        <v>18</v>
      </c>
      <c r="N9" s="83">
        <f>VLOOKUP(M9,Criteria!O30:P32,2) * VLOOKUP(D9,Criteria!O34:P36,2)*C9*C7</f>
        <v>60</v>
      </c>
      <c r="O9" s="100"/>
      <c r="P9" s="100"/>
      <c r="Q9" s="100"/>
      <c r="R9" s="100"/>
      <c r="S9" s="100"/>
      <c r="T9" s="100"/>
      <c r="U9" s="100"/>
      <c r="V9" s="100"/>
      <c r="W9" s="100"/>
    </row>
    <row r="10" spans="1:23" s="1" customFormat="1" ht="30.75" customHeight="1" x14ac:dyDescent="0.35">
      <c r="A10" s="100"/>
      <c r="B10" s="5" t="s">
        <v>7</v>
      </c>
      <c r="C10" s="16">
        <v>2</v>
      </c>
      <c r="D10" s="104" t="s">
        <v>18</v>
      </c>
      <c r="E10" s="86" t="s">
        <v>19</v>
      </c>
      <c r="F10" s="83">
        <f>VLOOKUP(E10,Criteria!O30:P32,2) * VLOOKUP(D10,Criteria!O34:P36,2)*C10*C7</f>
        <v>0</v>
      </c>
      <c r="G10" s="86" t="s">
        <v>19</v>
      </c>
      <c r="H10" s="83">
        <f>VLOOKUP(G10,Criteria!O30:P32,2) * VLOOKUP(D10,Criteria!O34:P36,2)*C10*C7</f>
        <v>0</v>
      </c>
      <c r="I10" s="86" t="s">
        <v>20</v>
      </c>
      <c r="J10" s="83">
        <f>VLOOKUP(I10,Criteria!O30:P32,2) * VLOOKUP(D10,Criteria!O34:P36,2)*C10*C7</f>
        <v>30</v>
      </c>
      <c r="K10" s="86" t="s">
        <v>18</v>
      </c>
      <c r="L10" s="83">
        <f>VLOOKUP(K10,Criteria!O30:P32,2) * VLOOKUP(D10,Criteria!O34:P36,2)*C10*C7</f>
        <v>60</v>
      </c>
      <c r="M10" s="86" t="s">
        <v>18</v>
      </c>
      <c r="N10" s="83">
        <f>VLOOKUP(M10,Criteria!O30:P32,2) * VLOOKUP(D10,Criteria!O34:P36,2)*C10*C7</f>
        <v>60</v>
      </c>
      <c r="O10" s="100"/>
      <c r="P10" s="100"/>
      <c r="Q10" s="100"/>
      <c r="R10" s="100"/>
      <c r="S10" s="100"/>
      <c r="T10" s="100"/>
      <c r="U10" s="100"/>
      <c r="V10" s="100"/>
      <c r="W10" s="100"/>
    </row>
    <row r="11" spans="1:23" s="1" customFormat="1" ht="30.75" customHeight="1" x14ac:dyDescent="0.35">
      <c r="A11" s="100"/>
      <c r="B11" s="5" t="s">
        <v>5</v>
      </c>
      <c r="C11" s="16">
        <v>1</v>
      </c>
      <c r="D11" s="104" t="s">
        <v>18</v>
      </c>
      <c r="E11" s="86" t="s">
        <v>19</v>
      </c>
      <c r="F11" s="83">
        <f>VLOOKUP(E11,Criteria!O30:P32,2) * VLOOKUP(D11,Criteria!O34:P36,2)*C11*C7</f>
        <v>0</v>
      </c>
      <c r="G11" s="86" t="s">
        <v>19</v>
      </c>
      <c r="H11" s="83">
        <f>VLOOKUP(G11,Criteria!O30:P32,2) * VLOOKUP(D11,Criteria!O34:P36,2)*C11*C7</f>
        <v>0</v>
      </c>
      <c r="I11" s="86" t="s">
        <v>19</v>
      </c>
      <c r="J11" s="83">
        <f>VLOOKUP(I11,Criteria!O30:P32,2) *VLOOKUP(D11,Criteria!O34:P36,2)*C11*C7</f>
        <v>0</v>
      </c>
      <c r="K11" s="86" t="s">
        <v>18</v>
      </c>
      <c r="L11" s="83">
        <f>VLOOKUP(K11,Criteria!O30:P32,2) *VLOOKUP(D11,Criteria!O34:P36,2)*C11*C7</f>
        <v>30</v>
      </c>
      <c r="M11" s="86" t="s">
        <v>19</v>
      </c>
      <c r="N11" s="83">
        <f>VLOOKUP(M11,Criteria!O30:P32,2) *VLOOKUP(D11,Criteria!O34:P36,2)*C11*C7</f>
        <v>0</v>
      </c>
      <c r="O11" s="100"/>
      <c r="P11" s="100"/>
      <c r="Q11" s="100"/>
      <c r="R11" s="100"/>
      <c r="S11" s="100"/>
      <c r="T11" s="100"/>
      <c r="U11" s="100"/>
      <c r="V11" s="100"/>
      <c r="W11" s="100"/>
    </row>
    <row r="12" spans="1:23" s="1" customFormat="1" ht="30.75" customHeight="1" thickBot="1" x14ac:dyDescent="0.4">
      <c r="A12" s="100"/>
      <c r="B12" s="5" t="s">
        <v>49</v>
      </c>
      <c r="C12" s="16">
        <v>1</v>
      </c>
      <c r="D12" s="104" t="s">
        <v>18</v>
      </c>
      <c r="E12" s="86" t="s">
        <v>19</v>
      </c>
      <c r="F12" s="83">
        <f>VLOOKUP(E12,Criteria!O30:P32,2) * VLOOKUP(D12,Criteria!O34:P36,2)*C12*C7</f>
        <v>0</v>
      </c>
      <c r="G12" s="86" t="s">
        <v>20</v>
      </c>
      <c r="H12" s="83">
        <f>VLOOKUP(G12,Criteria!O30:P32,2) * VLOOKUP(D12,Criteria!O34:P36,2)*C12*C7</f>
        <v>15</v>
      </c>
      <c r="I12" s="86" t="s">
        <v>19</v>
      </c>
      <c r="J12" s="83">
        <f>VLOOKUP(I12,Criteria!O30:P32,2) * VLOOKUP(D12,Criteria!O34:P36,2)*C12*C7</f>
        <v>0</v>
      </c>
      <c r="K12" s="86" t="s">
        <v>19</v>
      </c>
      <c r="L12" s="83">
        <f>VLOOKUP(K12,Criteria!O30:P32,2) * VLOOKUP(D12,Criteria!O34:P36,2)*C12*C7</f>
        <v>0</v>
      </c>
      <c r="M12" s="86" t="s">
        <v>20</v>
      </c>
      <c r="N12" s="83">
        <f>VLOOKUP(M12,Criteria!O30:P32,2) * VLOOKUP(D12,Criteria!O34:P36,2)*C12*C7</f>
        <v>15</v>
      </c>
      <c r="O12" s="100"/>
      <c r="P12" s="100"/>
      <c r="Q12" s="100"/>
      <c r="R12" s="100"/>
      <c r="S12" s="100"/>
      <c r="T12" s="100"/>
      <c r="U12" s="100"/>
      <c r="V12" s="100"/>
      <c r="W12" s="100"/>
    </row>
    <row r="13" spans="1:23" s="1" customFormat="1" ht="30.75" customHeight="1" thickBot="1" x14ac:dyDescent="0.4">
      <c r="A13" s="100"/>
      <c r="B13" s="6" t="s">
        <v>13</v>
      </c>
      <c r="C13" s="17">
        <v>1</v>
      </c>
      <c r="D13" s="105" t="s">
        <v>18</v>
      </c>
      <c r="E13" s="87" t="s">
        <v>19</v>
      </c>
      <c r="F13" s="83">
        <f>VLOOKUP(E13,Criteria!O30:P32,2) * VLOOKUP($D13,Criteria!O34:P36,2)*C13*C7</f>
        <v>0</v>
      </c>
      <c r="G13" s="87" t="s">
        <v>20</v>
      </c>
      <c r="H13" s="83">
        <f>VLOOKUP(G13,Criteria!O30:P32,2) * VLOOKUP(D13,Criteria!O34:P36,2)*C13*C7</f>
        <v>15</v>
      </c>
      <c r="I13" s="87" t="s">
        <v>19</v>
      </c>
      <c r="J13" s="83">
        <f>VLOOKUP(I13,Criteria!O30:P32,2) * VLOOKUP(D13,Criteria!O34:P36,2)*C13*C7</f>
        <v>0</v>
      </c>
      <c r="K13" s="87" t="s">
        <v>19</v>
      </c>
      <c r="L13" s="83">
        <f>VLOOKUP(K13,Criteria!O30:P32,2) * VLOOKUP(D13,Criteria!O34:P36,2)*C13*C7</f>
        <v>0</v>
      </c>
      <c r="M13" s="87" t="s">
        <v>19</v>
      </c>
      <c r="N13" s="83">
        <f>VLOOKUP(M13,Criteria!O30:P32,2) * VLOOKUP(D13,Criteria!O34:P36,2)*C13*C7</f>
        <v>0</v>
      </c>
      <c r="O13" s="8" t="s">
        <v>22</v>
      </c>
      <c r="P13" s="11" t="s">
        <v>23</v>
      </c>
      <c r="Q13" s="100"/>
      <c r="R13" s="100"/>
      <c r="S13" s="100"/>
      <c r="T13" s="100"/>
      <c r="U13" s="100"/>
      <c r="V13" s="100"/>
    </row>
    <row r="14" spans="1:23" s="1" customFormat="1" ht="30.75" customHeight="1" thickBot="1" x14ac:dyDescent="0.4">
      <c r="A14" s="100"/>
      <c r="B14" s="101"/>
      <c r="C14" s="7" t="s">
        <v>21</v>
      </c>
      <c r="D14" s="7" t="s">
        <v>21</v>
      </c>
      <c r="E14" s="2"/>
      <c r="F14" s="7">
        <f>SUM(F9:F13)</f>
        <v>0</v>
      </c>
      <c r="H14" s="7">
        <f>SUM(H9:H13)</f>
        <v>60</v>
      </c>
      <c r="I14" s="2"/>
      <c r="J14" s="7">
        <f>SUM(J9:J13)</f>
        <v>60</v>
      </c>
      <c r="K14" s="2"/>
      <c r="L14" s="84">
        <f>SUM(L9:L13)</f>
        <v>120</v>
      </c>
      <c r="M14" s="2"/>
      <c r="N14" s="84">
        <f>SUM(N9:N13)</f>
        <v>135</v>
      </c>
      <c r="O14" s="9">
        <f>N14+L14+J14+H14+F14</f>
        <v>375</v>
      </c>
      <c r="P14" s="77" t="str">
        <f>LOOKUP(O14,Criteria!C17:E19)</f>
        <v>ESSENTIAL</v>
      </c>
      <c r="Q14" s="100"/>
      <c r="R14" s="100"/>
      <c r="S14" s="100"/>
      <c r="T14" s="100"/>
      <c r="U14" s="100"/>
      <c r="V14" s="100"/>
    </row>
    <row r="15" spans="1:23" s="92" customFormat="1" ht="30.75" customHeight="1" x14ac:dyDescent="0.35"/>
    <row r="16" spans="1:23" s="92" customFormat="1" ht="30.75" customHeight="1" x14ac:dyDescent="0.35"/>
    <row r="17" s="92" customFormat="1" x14ac:dyDescent="0.35"/>
    <row r="18" s="92" customFormat="1" x14ac:dyDescent="0.35"/>
    <row r="19" s="92" customFormat="1" x14ac:dyDescent="0.35"/>
    <row r="20" s="92" customFormat="1" x14ac:dyDescent="0.35"/>
    <row r="21" s="92" customFormat="1" x14ac:dyDescent="0.35"/>
    <row r="22" s="92" customFormat="1" x14ac:dyDescent="0.35"/>
    <row r="23" s="92" customFormat="1" x14ac:dyDescent="0.35"/>
    <row r="24" s="92" customFormat="1" x14ac:dyDescent="0.35"/>
    <row r="25" s="92" customFormat="1" x14ac:dyDescent="0.35"/>
    <row r="26" s="92" customFormat="1" x14ac:dyDescent="0.35"/>
    <row r="27" s="92" customFormat="1" x14ac:dyDescent="0.35"/>
    <row r="28" s="92" customFormat="1" x14ac:dyDescent="0.35"/>
    <row r="29" s="92" customFormat="1" x14ac:dyDescent="0.35"/>
    <row r="30" s="92" customFormat="1" x14ac:dyDescent="0.35"/>
    <row r="31" s="92" customFormat="1" x14ac:dyDescent="0.35"/>
    <row r="32" s="92" customFormat="1" x14ac:dyDescent="0.35"/>
    <row r="33" s="92" customFormat="1" x14ac:dyDescent="0.35"/>
    <row r="34" s="92" customFormat="1" x14ac:dyDescent="0.35"/>
    <row r="35" s="92" customFormat="1" x14ac:dyDescent="0.35"/>
    <row r="36" s="92" customFormat="1" x14ac:dyDescent="0.35"/>
    <row r="37" s="92" customFormat="1" x14ac:dyDescent="0.35"/>
    <row r="38" s="92" customFormat="1" x14ac:dyDescent="0.35"/>
    <row r="39" s="92" customFormat="1" x14ac:dyDescent="0.35"/>
    <row r="40" s="92" customFormat="1" x14ac:dyDescent="0.35"/>
    <row r="41" s="92" customFormat="1" x14ac:dyDescent="0.35"/>
    <row r="42" s="92" customFormat="1" x14ac:dyDescent="0.35"/>
    <row r="43" s="92" customFormat="1" x14ac:dyDescent="0.35"/>
    <row r="44" s="92" customFormat="1" x14ac:dyDescent="0.35"/>
    <row r="45" s="92" customFormat="1" x14ac:dyDescent="0.35"/>
    <row r="46" s="92" customFormat="1" x14ac:dyDescent="0.35"/>
  </sheetData>
  <sheetProtection algorithmName="SHA-512" hashValue="0hbCTH59vNcxBwohp3GOTs6bNc48Baysk4Cjq7zgAEYXmRteWJQlQU/FlJyrH20X3qwtHFbgArZi/yVcf52Ouw==" saltValue="S9UC3zJH23cNO5ZMFEf/7A==" spinCount="100000" sheet="1" objects="1" scenarios="1"/>
  <mergeCells count="10">
    <mergeCell ref="E7:F7"/>
    <mergeCell ref="G7:H7"/>
    <mergeCell ref="I7:J7"/>
    <mergeCell ref="K7:L7"/>
    <mergeCell ref="M7:N7"/>
    <mergeCell ref="E6:F6"/>
    <mergeCell ref="G6:H6"/>
    <mergeCell ref="I6:J6"/>
    <mergeCell ref="K6:L6"/>
    <mergeCell ref="M6:N6"/>
  </mergeCells>
  <conditionalFormatting sqref="D9:E13 G9:G13 I9:I13 K9:K13 M9:M13">
    <cfRule type="cellIs" dxfId="53" priority="4" operator="equal">
      <formula>"Low"</formula>
    </cfRule>
    <cfRule type="cellIs" dxfId="52" priority="5" operator="equal">
      <formula>"Med"</formula>
    </cfRule>
    <cfRule type="cellIs" dxfId="51" priority="6" operator="equal">
      <formula>"High"</formula>
    </cfRule>
  </conditionalFormatting>
  <conditionalFormatting sqref="P14">
    <cfRule type="cellIs" dxfId="50" priority="1" operator="equal">
      <formula>"BASIC"</formula>
    </cfRule>
    <cfRule type="cellIs" dxfId="49" priority="2" operator="equal">
      <formula>"IMPORTANT"</formula>
    </cfRule>
    <cfRule type="cellIs" dxfId="48" priority="3" operator="equal">
      <formula>"ESSENTIAL"</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9C163A8-0FBC-4981-8ED7-355F79E62DBB}">
          <x14:formula1>
            <xm:f>Criteria!$C$7:$C$9</xm:f>
          </x14:formula1>
          <xm:sqref>E9:E12 G9:G12 I9:I12 K9:K12 M9:M12</xm:sqref>
        </x14:dataValidation>
        <x14:dataValidation type="list" allowBlank="1" showInputMessage="1" showErrorMessage="1" xr:uid="{F6B9B325-F2C5-415F-9D03-8DCCD2714CBA}">
          <x14:formula1>
            <xm:f>Criteria!$C$12:$C$14</xm:f>
          </x14:formula1>
          <xm:sqref>D9:D12 D13:E13 G13 I13 K13 M13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85EB5BF2445940B778B23CAE74B4A5" ma:contentTypeVersion="19" ma:contentTypeDescription="Create a new document." ma:contentTypeScope="" ma:versionID="ea896ce63615a26ebd262a4347faf8bd">
  <xsd:schema xmlns:xsd="http://www.w3.org/2001/XMLSchema" xmlns:xs="http://www.w3.org/2001/XMLSchema" xmlns:p="http://schemas.microsoft.com/office/2006/metadata/properties" xmlns:ns2="fc48bcc5-275c-43e1-aa8a-d2e88aa62247" xmlns:ns3="3a5154f1-0ac3-4268-817a-366736186d6e" targetNamespace="http://schemas.microsoft.com/office/2006/metadata/properties" ma:root="true" ma:fieldsID="d2c90e691c5d0aa79dcd5f6004f97f49" ns2:_="" ns3:_="">
    <xsd:import namespace="fc48bcc5-275c-43e1-aa8a-d2e88aa62247"/>
    <xsd:import namespace="3a5154f1-0ac3-4268-817a-366736186d6e"/>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ServiceObjectDetectorVersions" minOccurs="0"/>
                <xsd:element ref="ns2:MediaServiceLocation" minOccurs="0"/>
                <xsd:element ref="ns2:IntersectionwithSustainability" minOccurs="0"/>
                <xsd:element ref="ns3:SharedWithUsers" minOccurs="0"/>
                <xsd:element ref="ns3:SharedWithDetails" minOccurs="0"/>
                <xsd:element ref="ns2:MediaServiceSearchProperties"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48bcc5-275c-43e1-aa8a-d2e88aa622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37bd59e-1154-4884-a95f-09a9f77cb553"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IntersectionwithSustainability" ma:index="19" nillable="true" ma:displayName="Intersection with Sustainability" ma:format="Dropdown" ma:internalName="IntersectionwithSustainability">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LengthInSeconds" ma:index="23" nillable="true" ma:displayName="MediaLengthInSeconds" ma:hidden="true" ma:internalName="MediaLengthInSeconds" ma:readOnly="true">
      <xsd:simpleType>
        <xsd:restriction base="dms:Unknown"/>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5154f1-0ac3-4268-817a-366736186d6e"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ada091eb-5ffc-4692-83a2-58369d2fdcec}" ma:internalName="TaxCatchAll" ma:showField="CatchAllData" ma:web="3a5154f1-0ac3-4268-817a-366736186d6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a5154f1-0ac3-4268-817a-366736186d6e" xsi:nil="true"/>
    <lcf76f155ced4ddcb4097134ff3c332f xmlns="fc48bcc5-275c-43e1-aa8a-d2e88aa62247">
      <Terms xmlns="http://schemas.microsoft.com/office/infopath/2007/PartnerControls"/>
    </lcf76f155ced4ddcb4097134ff3c332f>
    <IntersectionwithSustainability xmlns="fc48bcc5-275c-43e1-aa8a-d2e88aa62247" xsi:nil="true"/>
  </documentManagement>
</p:properties>
</file>

<file path=customXml/itemProps1.xml><?xml version="1.0" encoding="utf-8"?>
<ds:datastoreItem xmlns:ds="http://schemas.openxmlformats.org/officeDocument/2006/customXml" ds:itemID="{AA6AB5EF-4DD3-4FE4-A69C-7F91D0F97FA9}"/>
</file>

<file path=customXml/itemProps2.xml><?xml version="1.0" encoding="utf-8"?>
<ds:datastoreItem xmlns:ds="http://schemas.openxmlformats.org/officeDocument/2006/customXml" ds:itemID="{EDB18E20-8EE1-4A87-81DE-E4223AC30E51}"/>
</file>

<file path=customXml/itemProps3.xml><?xml version="1.0" encoding="utf-8"?>
<ds:datastoreItem xmlns:ds="http://schemas.openxmlformats.org/officeDocument/2006/customXml" ds:itemID="{30DCB524-69AE-4648-B492-A668DFA5FE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I.1_Energy</vt:lpstr>
      <vt:lpstr>I.2_Transport</vt:lpstr>
      <vt:lpstr>I.4_Fin</vt:lpstr>
      <vt:lpstr>I.5_Health</vt:lpstr>
      <vt:lpstr>I.6_Drinking water</vt:lpstr>
      <vt:lpstr>I.7_Waste water</vt:lpstr>
      <vt:lpstr>I.8_Digital Infra</vt:lpstr>
      <vt:lpstr>I.10_Pub Admin</vt:lpstr>
      <vt:lpstr>I.11_Space</vt:lpstr>
      <vt:lpstr>II.1_Post</vt:lpstr>
      <vt:lpstr>II.2_Waste Mgmt</vt:lpstr>
      <vt:lpstr>II.3_Chemicals</vt:lpstr>
      <vt:lpstr>II.4_Food</vt:lpstr>
      <vt:lpstr>II.5_Manufacturing</vt:lpstr>
      <vt:lpstr>II.6_Digital providers</vt:lpstr>
      <vt:lpstr>II.7_Research</vt:lpstr>
      <vt:lpstr>Criteria</vt:lpstr>
      <vt:lpstr>Sectors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CyFun Selection Tool</dc:title>
  <dc:creator>De Bruycker Miguel</dc:creator>
  <cp:keywords>CyFun, Risk</cp:keywords>
  <cp:lastModifiedBy>Dirk De Paepe</cp:lastModifiedBy>
  <dcterms:created xsi:type="dcterms:W3CDTF">2023-05-22T15:03:14Z</dcterms:created>
  <dcterms:modified xsi:type="dcterms:W3CDTF">2023-12-14T10:32:03Z</dcterms:modified>
  <cp:category>CyFun Toolbox</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0x0101001885EB5BF2445940B778B23CAE74B4A5</vt:lpwstr>
  </property>
</Properties>
</file>