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\Desktop\Ryan's Paper\"/>
    </mc:Choice>
  </mc:AlternateContent>
  <xr:revisionPtr revIDLastSave="0" documentId="13_ncr:1_{0B56D765-885F-4ACB-B747-27440C6B88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 s="1"/>
  <c r="K4" i="1"/>
  <c r="L4" i="1" s="1"/>
  <c r="M4" i="1" s="1"/>
  <c r="N4" i="1" s="1"/>
  <c r="K5" i="1"/>
  <c r="L5" i="1"/>
  <c r="M5" i="1" s="1"/>
  <c r="N5" i="1" s="1"/>
  <c r="K6" i="1"/>
  <c r="L6" i="1" s="1"/>
  <c r="M6" i="1" s="1"/>
  <c r="N6" i="1" s="1"/>
  <c r="K7" i="1"/>
  <c r="L7" i="1" s="1"/>
  <c r="M7" i="1" s="1"/>
  <c r="N7" i="1" s="1"/>
  <c r="K8" i="1"/>
  <c r="L8" i="1" s="1"/>
  <c r="M8" i="1" s="1"/>
  <c r="N8" i="1" s="1"/>
  <c r="K9" i="1"/>
  <c r="L9" i="1" s="1"/>
  <c r="M9" i="1" s="1"/>
  <c r="N9" i="1" s="1"/>
  <c r="K10" i="1"/>
  <c r="L10" i="1" s="1"/>
  <c r="M10" i="1" s="1"/>
  <c r="N10" i="1" s="1"/>
  <c r="K11" i="1"/>
  <c r="L11" i="1" s="1"/>
  <c r="M11" i="1" s="1"/>
  <c r="N11" i="1" s="1"/>
  <c r="K12" i="1"/>
  <c r="L12" i="1" s="1"/>
  <c r="M12" i="1" s="1"/>
  <c r="N12" i="1" s="1"/>
  <c r="K13" i="1"/>
  <c r="L13" i="1" s="1"/>
  <c r="M13" i="1" s="1"/>
  <c r="N13" i="1" s="1"/>
  <c r="K14" i="1"/>
  <c r="L14" i="1"/>
  <c r="M14" i="1"/>
  <c r="N14" i="1" s="1"/>
  <c r="K15" i="1"/>
  <c r="L15" i="1" s="1"/>
  <c r="M15" i="1" s="1"/>
  <c r="N15" i="1" s="1"/>
  <c r="K16" i="1"/>
  <c r="L16" i="1" s="1"/>
  <c r="M16" i="1" s="1"/>
  <c r="N16" i="1" s="1"/>
  <c r="K17" i="1"/>
  <c r="L17" i="1" s="1"/>
  <c r="M17" i="1" s="1"/>
  <c r="N17" i="1" s="1"/>
  <c r="K18" i="1"/>
  <c r="L18" i="1" s="1"/>
  <c r="M18" i="1" s="1"/>
  <c r="N18" i="1" s="1"/>
  <c r="K19" i="1"/>
  <c r="L19" i="1"/>
  <c r="M19" i="1"/>
  <c r="N19" i="1" s="1"/>
  <c r="K20" i="1"/>
  <c r="L20" i="1" s="1"/>
  <c r="M20" i="1" s="1"/>
  <c r="N20" i="1" s="1"/>
  <c r="K21" i="1"/>
  <c r="L21" i="1"/>
  <c r="M21" i="1" s="1"/>
  <c r="N21" i="1" s="1"/>
  <c r="K22" i="1"/>
  <c r="L22" i="1" s="1"/>
  <c r="M22" i="1" s="1"/>
  <c r="N22" i="1" s="1"/>
  <c r="K23" i="1"/>
  <c r="L23" i="1" s="1"/>
  <c r="M23" i="1" s="1"/>
  <c r="N23" i="1" s="1"/>
  <c r="K24" i="1"/>
  <c r="L24" i="1" s="1"/>
  <c r="M24" i="1" s="1"/>
  <c r="N24" i="1" s="1"/>
  <c r="K25" i="1"/>
  <c r="L25" i="1" s="1"/>
  <c r="M25" i="1" s="1"/>
  <c r="N25" i="1" s="1"/>
  <c r="K26" i="1"/>
  <c r="L26" i="1"/>
  <c r="M26" i="1"/>
  <c r="N26" i="1" s="1"/>
  <c r="K27" i="1"/>
  <c r="L27" i="1" s="1"/>
  <c r="M27" i="1" s="1"/>
  <c r="N27" i="1" s="1"/>
  <c r="K28" i="1"/>
  <c r="L28" i="1" s="1"/>
  <c r="M28" i="1" s="1"/>
  <c r="N28" i="1" s="1"/>
  <c r="K29" i="1"/>
  <c r="L29" i="1" s="1"/>
  <c r="M29" i="1" s="1"/>
  <c r="N29" i="1" s="1"/>
  <c r="K30" i="1"/>
  <c r="L30" i="1" s="1"/>
  <c r="M30" i="1" s="1"/>
  <c r="N30" i="1" s="1"/>
  <c r="K31" i="1"/>
  <c r="L31" i="1" s="1"/>
  <c r="M31" i="1" s="1"/>
  <c r="N31" i="1" s="1"/>
  <c r="K32" i="1"/>
  <c r="L32" i="1" s="1"/>
  <c r="M32" i="1" s="1"/>
  <c r="N32" i="1" s="1"/>
  <c r="K33" i="1"/>
  <c r="L33" i="1" s="1"/>
  <c r="M33" i="1" s="1"/>
  <c r="N33" i="1" s="1"/>
  <c r="K34" i="1"/>
  <c r="L34" i="1"/>
  <c r="M34" i="1" s="1"/>
  <c r="N34" i="1" s="1"/>
  <c r="K35" i="1"/>
  <c r="L35" i="1" s="1"/>
  <c r="M35" i="1" s="1"/>
  <c r="N35" i="1" s="1"/>
  <c r="K36" i="1"/>
  <c r="L36" i="1" s="1"/>
  <c r="M36" i="1" s="1"/>
  <c r="N36" i="1" s="1"/>
  <c r="K37" i="1"/>
  <c r="L37" i="1" s="1"/>
  <c r="M37" i="1" s="1"/>
  <c r="N37" i="1" s="1"/>
  <c r="K38" i="1"/>
  <c r="L38" i="1" s="1"/>
  <c r="M38" i="1" s="1"/>
  <c r="N38" i="1" s="1"/>
  <c r="K39" i="1"/>
  <c r="L39" i="1"/>
  <c r="M39" i="1" s="1"/>
  <c r="N39" i="1" s="1"/>
  <c r="K40" i="1"/>
  <c r="L40" i="1" s="1"/>
  <c r="M40" i="1" s="1"/>
  <c r="N40" i="1" s="1"/>
  <c r="K41" i="1"/>
  <c r="L41" i="1"/>
  <c r="M41" i="1" s="1"/>
  <c r="N41" i="1" s="1"/>
  <c r="K2" i="1"/>
  <c r="L2" i="1" s="1"/>
  <c r="M2" i="1" s="1"/>
  <c r="N2" i="1" s="1"/>
</calcChain>
</file>

<file path=xl/sharedStrings.xml><?xml version="1.0" encoding="utf-8"?>
<sst xmlns="http://schemas.openxmlformats.org/spreadsheetml/2006/main" count="157" uniqueCount="76">
  <si>
    <t>Sample#</t>
  </si>
  <si>
    <t>SampleID</t>
  </si>
  <si>
    <t>Time</t>
  </si>
  <si>
    <t>Treatment</t>
  </si>
  <si>
    <t>Replicate</t>
  </si>
  <si>
    <t>Neggs</t>
  </si>
  <si>
    <t>T1C3</t>
  </si>
  <si>
    <t>Control</t>
  </si>
  <si>
    <t>A2</t>
  </si>
  <si>
    <t>Location</t>
  </si>
  <si>
    <t>268/280</t>
  </si>
  <si>
    <t>DNA ng/uL</t>
  </si>
  <si>
    <t>Mean of Log Quantity * Log</t>
  </si>
  <si>
    <t>T1S2</t>
  </si>
  <si>
    <t>Heptageniidae</t>
  </si>
  <si>
    <t>B2</t>
  </si>
  <si>
    <t>T2I4</t>
  </si>
  <si>
    <t>Isonychiidae</t>
  </si>
  <si>
    <t>C2</t>
  </si>
  <si>
    <t>T2S1</t>
  </si>
  <si>
    <t>D2</t>
  </si>
  <si>
    <t>B3</t>
  </si>
  <si>
    <t>T2I3</t>
  </si>
  <si>
    <t>E2</t>
  </si>
  <si>
    <t>T1I4</t>
  </si>
  <si>
    <t>F2</t>
  </si>
  <si>
    <t>T1S1</t>
  </si>
  <si>
    <t>G2</t>
  </si>
  <si>
    <t>C3</t>
  </si>
  <si>
    <t>T1H2</t>
  </si>
  <si>
    <t>Helicopsychidae</t>
  </si>
  <si>
    <t>H2</t>
  </si>
  <si>
    <t>T1I2</t>
  </si>
  <si>
    <t>A3</t>
  </si>
  <si>
    <t>T1H1</t>
  </si>
  <si>
    <t>D3</t>
  </si>
  <si>
    <t>T1H3</t>
  </si>
  <si>
    <t>T1I3</t>
  </si>
  <si>
    <t>T2H3</t>
  </si>
  <si>
    <t>E3</t>
  </si>
  <si>
    <t>T1H4</t>
  </si>
  <si>
    <t>F3</t>
  </si>
  <si>
    <t>T1P4</t>
  </si>
  <si>
    <t>Perlidae</t>
  </si>
  <si>
    <t>G3</t>
  </si>
  <si>
    <t>T1P2</t>
  </si>
  <si>
    <t>T2C3</t>
  </si>
  <si>
    <t>T1C2</t>
  </si>
  <si>
    <t>T1I1</t>
  </si>
  <si>
    <t>T1P1</t>
  </si>
  <si>
    <t>T2P1</t>
  </si>
  <si>
    <t>T1S4</t>
  </si>
  <si>
    <t>T1S3</t>
  </si>
  <si>
    <t>T2P2</t>
  </si>
  <si>
    <t>T2C2</t>
  </si>
  <si>
    <t>T1C4</t>
  </si>
  <si>
    <t>T2S3</t>
  </si>
  <si>
    <t>T2S4</t>
  </si>
  <si>
    <t>T2I1</t>
  </si>
  <si>
    <t>T2P4</t>
  </si>
  <si>
    <t>T1C1</t>
  </si>
  <si>
    <t>T2C1</t>
  </si>
  <si>
    <t>T2S2</t>
  </si>
  <si>
    <t>T2H4</t>
  </si>
  <si>
    <t>T2H2</t>
  </si>
  <si>
    <t>T2H1</t>
  </si>
  <si>
    <t>T2C4</t>
  </si>
  <si>
    <t>T2I2</t>
  </si>
  <si>
    <t>T1P3</t>
  </si>
  <si>
    <t>T2P3</t>
  </si>
  <si>
    <t>Elution Factor</t>
  </si>
  <si>
    <t>Copy#/Egg</t>
  </si>
  <si>
    <t>Log Copy Number per egg</t>
  </si>
  <si>
    <t>Copy Number</t>
  </si>
  <si>
    <t>Log Copy Number Per Egg</t>
  </si>
  <si>
    <t>SAS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</si>
</sst>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J24" sqref="J24"/>
    </sheetView>
  </sheetViews>
  <sheetFormatPr defaultRowHeight="14.5" x14ac:dyDescent="0.35"/>
  <cols>
    <col min="1" max="1" width="8.54296875" bestFit="1" customWidth="1"/>
    <col min="2" max="2" width="9.453125" bestFit="1" customWidth="1"/>
    <col min="3" max="3" width="5.453125" bestFit="1" customWidth="1"/>
    <col min="4" max="4" width="15.54296875" bestFit="1" customWidth="1"/>
    <col min="5" max="5" width="9.26953125" bestFit="1" customWidth="1"/>
    <col min="6" max="6" width="6.453125" bestFit="1" customWidth="1"/>
    <col min="7" max="7" width="8.453125" bestFit="1" customWidth="1"/>
    <col min="8" max="8" width="7.81640625" bestFit="1" customWidth="1"/>
    <col min="9" max="9" width="10.453125" bestFit="1" customWidth="1"/>
    <col min="10" max="10" width="25.1796875" bestFit="1" customWidth="1"/>
    <col min="11" max="11" width="13.26953125" style="1" bestFit="1" customWidth="1"/>
    <col min="12" max="12" width="13.26953125" bestFit="1" customWidth="1"/>
    <col min="13" max="13" width="12.54296875" bestFit="1" customWidth="1"/>
    <col min="14" max="14" width="24" bestFit="1" customWidth="1"/>
    <col min="17" max="17" width="14.81640625" bestFit="1" customWidth="1"/>
    <col min="18" max="18" width="22.7265625" bestFit="1" customWidth="1"/>
  </cols>
  <sheetData>
    <row r="1" spans="1:18" ht="15" thickBo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73</v>
      </c>
      <c r="L1" s="13" t="s">
        <v>70</v>
      </c>
      <c r="M1" s="13" t="s">
        <v>71</v>
      </c>
      <c r="N1" s="13" t="s">
        <v>72</v>
      </c>
      <c r="Q1" s="12" t="s">
        <v>75</v>
      </c>
      <c r="R1" s="12"/>
    </row>
    <row r="2" spans="1:18" ht="15.5" thickTop="1" thickBot="1" x14ac:dyDescent="0.4">
      <c r="A2" s="5">
        <v>31</v>
      </c>
      <c r="B2" s="5" t="s">
        <v>60</v>
      </c>
      <c r="C2" s="5">
        <v>1</v>
      </c>
      <c r="D2" s="5" t="s">
        <v>7</v>
      </c>
      <c r="E2" s="5">
        <v>1</v>
      </c>
      <c r="F2" s="5">
        <v>8</v>
      </c>
      <c r="G2" s="5" t="s">
        <v>8</v>
      </c>
      <c r="H2" s="5">
        <v>1.7350000000000001</v>
      </c>
      <c r="I2" s="5">
        <v>55.7</v>
      </c>
      <c r="J2" s="6">
        <v>5.6544088612453045</v>
      </c>
      <c r="K2" s="8">
        <f>10^J2</f>
        <v>451241.3202751294</v>
      </c>
      <c r="L2" s="7">
        <f>K2/3*200</f>
        <v>30082754.685008626</v>
      </c>
      <c r="M2" s="7">
        <f>L2/F2</f>
        <v>3760344.3356260783</v>
      </c>
      <c r="N2" s="3">
        <f>LOG10(M2)</f>
        <v>6.5752276151976803</v>
      </c>
      <c r="Q2" s="13" t="s">
        <v>3</v>
      </c>
      <c r="R2" s="13" t="s">
        <v>74</v>
      </c>
    </row>
    <row r="3" spans="1:18" ht="15" thickTop="1" x14ac:dyDescent="0.35">
      <c r="A3" s="2">
        <v>18</v>
      </c>
      <c r="B3" s="2" t="s">
        <v>47</v>
      </c>
      <c r="C3" s="2">
        <v>1</v>
      </c>
      <c r="D3" s="2" t="s">
        <v>7</v>
      </c>
      <c r="E3" s="2">
        <v>2</v>
      </c>
      <c r="F3" s="2">
        <v>8</v>
      </c>
      <c r="G3" s="2" t="s">
        <v>18</v>
      </c>
      <c r="H3" s="2">
        <v>1.8180000000000001</v>
      </c>
      <c r="I3" s="2">
        <v>88.9</v>
      </c>
      <c r="J3" s="3">
        <v>5.5166479415309633</v>
      </c>
      <c r="K3" s="8">
        <f t="shared" ref="K3:K41" si="0">10^J3</f>
        <v>328585.15710526466</v>
      </c>
      <c r="L3" s="7">
        <f t="shared" ref="L3:L41" si="1">K3/3*200</f>
        <v>21905677.140350979</v>
      </c>
      <c r="M3" s="7">
        <f t="shared" ref="M3:M41" si="2">L3/F3</f>
        <v>2738209.6425438724</v>
      </c>
      <c r="N3" s="3">
        <f t="shared" ref="N3:N41" si="3">LOG10(M3)</f>
        <v>6.4374666954833391</v>
      </c>
      <c r="Q3" s="11" t="s">
        <v>7</v>
      </c>
      <c r="R3" s="10">
        <v>7.6851666035325801</v>
      </c>
    </row>
    <row r="4" spans="1:18" x14ac:dyDescent="0.35">
      <c r="A4" s="2">
        <v>1</v>
      </c>
      <c r="B4" s="2" t="s">
        <v>6</v>
      </c>
      <c r="C4" s="2">
        <v>1</v>
      </c>
      <c r="D4" s="2" t="s">
        <v>7</v>
      </c>
      <c r="E4" s="2">
        <v>3</v>
      </c>
      <c r="F4" s="2">
        <v>7</v>
      </c>
      <c r="G4" s="2" t="s">
        <v>8</v>
      </c>
      <c r="H4" s="2">
        <v>1.6679999999999999</v>
      </c>
      <c r="I4" s="2">
        <v>42.7</v>
      </c>
      <c r="J4" s="3">
        <v>5.3064675561192027</v>
      </c>
      <c r="K4" s="8">
        <f t="shared" si="0"/>
        <v>202519.83091465969</v>
      </c>
      <c r="L4" s="7">
        <f t="shared" si="1"/>
        <v>13501322.060977312</v>
      </c>
      <c r="M4" s="7">
        <f t="shared" si="2"/>
        <v>1928760.2944253304</v>
      </c>
      <c r="N4" s="3">
        <f t="shared" si="3"/>
        <v>6.2852782570492653</v>
      </c>
      <c r="Q4" s="11" t="s">
        <v>7</v>
      </c>
      <c r="R4" s="10">
        <v>7.6661073170237986</v>
      </c>
    </row>
    <row r="5" spans="1:18" x14ac:dyDescent="0.35">
      <c r="A5" s="5">
        <v>26</v>
      </c>
      <c r="B5" s="5" t="s">
        <v>55</v>
      </c>
      <c r="C5" s="5">
        <v>1</v>
      </c>
      <c r="D5" s="5" t="s">
        <v>7</v>
      </c>
      <c r="E5" s="5">
        <v>4</v>
      </c>
      <c r="F5" s="5">
        <v>7</v>
      </c>
      <c r="G5" s="5" t="s">
        <v>28</v>
      </c>
      <c r="H5" s="5">
        <v>1.5660000000000001</v>
      </c>
      <c r="I5" s="5">
        <v>34.6</v>
      </c>
      <c r="J5" s="6">
        <v>5.36432662679114</v>
      </c>
      <c r="K5" s="8">
        <f t="shared" si="0"/>
        <v>231380.43157441221</v>
      </c>
      <c r="L5" s="7">
        <f t="shared" si="1"/>
        <v>15425362.104960814</v>
      </c>
      <c r="M5" s="7">
        <f t="shared" si="2"/>
        <v>2203623.1578515447</v>
      </c>
      <c r="N5" s="3">
        <f t="shared" si="3"/>
        <v>6.3431373277212018</v>
      </c>
      <c r="Q5" s="11" t="s">
        <v>7</v>
      </c>
      <c r="R5" s="10">
        <v>7.7805756438732558</v>
      </c>
    </row>
    <row r="6" spans="1:18" x14ac:dyDescent="0.35">
      <c r="A6" s="2">
        <v>10</v>
      </c>
      <c r="B6" s="2" t="s">
        <v>34</v>
      </c>
      <c r="C6" s="2">
        <v>1</v>
      </c>
      <c r="D6" s="2" t="s">
        <v>30</v>
      </c>
      <c r="E6" s="2">
        <v>1</v>
      </c>
      <c r="F6" s="2">
        <v>7</v>
      </c>
      <c r="G6" s="2" t="s">
        <v>21</v>
      </c>
      <c r="H6" s="2">
        <v>1.6850000000000001</v>
      </c>
      <c r="I6" s="2">
        <v>15</v>
      </c>
      <c r="J6" s="3">
        <v>4.5811658991657378</v>
      </c>
      <c r="K6" s="8">
        <f t="shared" si="0"/>
        <v>38121.141718094354</v>
      </c>
      <c r="L6" s="7">
        <f t="shared" si="1"/>
        <v>2541409.4478729572</v>
      </c>
      <c r="M6" s="7">
        <f t="shared" si="2"/>
        <v>363058.49255327962</v>
      </c>
      <c r="N6" s="3">
        <f t="shared" si="3"/>
        <v>5.5599766000958004</v>
      </c>
      <c r="Q6" s="11" t="s">
        <v>7</v>
      </c>
      <c r="R6" s="10">
        <v>7.7184341298979433</v>
      </c>
    </row>
    <row r="7" spans="1:18" x14ac:dyDescent="0.35">
      <c r="A7" s="2">
        <v>8</v>
      </c>
      <c r="B7" s="2" t="s">
        <v>29</v>
      </c>
      <c r="C7" s="2">
        <v>1</v>
      </c>
      <c r="D7" s="2" t="s">
        <v>30</v>
      </c>
      <c r="E7" s="2">
        <v>2</v>
      </c>
      <c r="F7" s="2">
        <v>8</v>
      </c>
      <c r="G7" s="2" t="s">
        <v>31</v>
      </c>
      <c r="H7" s="2">
        <v>1.663</v>
      </c>
      <c r="I7" s="2">
        <v>15.8</v>
      </c>
      <c r="J7" s="3">
        <v>4.4096574639180171</v>
      </c>
      <c r="K7" s="8">
        <f t="shared" si="0"/>
        <v>25683.692634055729</v>
      </c>
      <c r="L7" s="7">
        <f t="shared" si="1"/>
        <v>1712246.1756037152</v>
      </c>
      <c r="M7" s="7">
        <f t="shared" si="2"/>
        <v>214030.7719504644</v>
      </c>
      <c r="N7" s="3">
        <f t="shared" si="3"/>
        <v>5.3304762178703928</v>
      </c>
      <c r="Q7" s="9" t="s">
        <v>30</v>
      </c>
      <c r="R7" s="10">
        <v>7.7406954102689038</v>
      </c>
    </row>
    <row r="8" spans="1:18" x14ac:dyDescent="0.35">
      <c r="A8" s="2">
        <v>11</v>
      </c>
      <c r="B8" s="2" t="s">
        <v>36</v>
      </c>
      <c r="C8" s="2">
        <v>1</v>
      </c>
      <c r="D8" s="2" t="s">
        <v>30</v>
      </c>
      <c r="E8" s="2">
        <v>3</v>
      </c>
      <c r="F8" s="2">
        <v>7</v>
      </c>
      <c r="G8" s="2" t="s">
        <v>28</v>
      </c>
      <c r="H8" s="2">
        <v>1.8089999999999999</v>
      </c>
      <c r="I8" s="2">
        <v>19.899999999999999</v>
      </c>
      <c r="J8" s="3">
        <v>4.185708492697505</v>
      </c>
      <c r="K8" s="8">
        <f t="shared" si="0"/>
        <v>15335.872622448509</v>
      </c>
      <c r="L8" s="7">
        <f t="shared" si="1"/>
        <v>1022391.508163234</v>
      </c>
      <c r="M8" s="7">
        <f t="shared" si="2"/>
        <v>146055.92973760486</v>
      </c>
      <c r="N8" s="3">
        <f t="shared" si="3"/>
        <v>5.1645191936275676</v>
      </c>
      <c r="Q8" s="9" t="s">
        <v>30</v>
      </c>
      <c r="R8" s="10">
        <v>7.833565726189236</v>
      </c>
    </row>
    <row r="9" spans="1:18" x14ac:dyDescent="0.35">
      <c r="A9" s="2">
        <v>14</v>
      </c>
      <c r="B9" s="2" t="s">
        <v>40</v>
      </c>
      <c r="C9" s="2">
        <v>1</v>
      </c>
      <c r="D9" s="2" t="s">
        <v>30</v>
      </c>
      <c r="E9" s="2">
        <v>4</v>
      </c>
      <c r="F9" s="2">
        <v>7</v>
      </c>
      <c r="G9" s="2" t="s">
        <v>41</v>
      </c>
      <c r="H9" s="2">
        <v>1.6779999999999999</v>
      </c>
      <c r="I9" s="2">
        <v>20.3</v>
      </c>
      <c r="J9" s="3">
        <v>4.5841122697581413</v>
      </c>
      <c r="K9" s="8">
        <f t="shared" si="0"/>
        <v>38380.64507322212</v>
      </c>
      <c r="L9" s="7">
        <f t="shared" si="1"/>
        <v>2558709.6715481412</v>
      </c>
      <c r="M9" s="7">
        <f t="shared" si="2"/>
        <v>365529.95307830587</v>
      </c>
      <c r="N9" s="3">
        <f t="shared" si="3"/>
        <v>5.562922970688204</v>
      </c>
      <c r="Q9" s="9" t="s">
        <v>30</v>
      </c>
      <c r="R9" s="10">
        <v>7.4038916291315484</v>
      </c>
    </row>
    <row r="10" spans="1:18" x14ac:dyDescent="0.35">
      <c r="A10" s="2">
        <v>7</v>
      </c>
      <c r="B10" s="2" t="s">
        <v>26</v>
      </c>
      <c r="C10" s="2">
        <v>1</v>
      </c>
      <c r="D10" s="2" t="s">
        <v>14</v>
      </c>
      <c r="E10" s="2">
        <v>1</v>
      </c>
      <c r="F10" s="2">
        <v>6</v>
      </c>
      <c r="G10" s="2" t="s">
        <v>27</v>
      </c>
      <c r="H10" s="2">
        <v>1.5409999999999999</v>
      </c>
      <c r="I10" s="2">
        <v>16.8</v>
      </c>
      <c r="J10" s="3">
        <v>4.3691154888135744</v>
      </c>
      <c r="K10" s="8">
        <f t="shared" si="0"/>
        <v>23394.592715573592</v>
      </c>
      <c r="L10" s="7">
        <f t="shared" si="1"/>
        <v>1559639.5143715728</v>
      </c>
      <c r="M10" s="7">
        <f t="shared" si="2"/>
        <v>259939.91906192878</v>
      </c>
      <c r="N10" s="3">
        <f t="shared" si="3"/>
        <v>5.4148729793742501</v>
      </c>
      <c r="Q10" s="9" t="s">
        <v>30</v>
      </c>
      <c r="R10" s="10">
        <v>7.7420551745893285</v>
      </c>
    </row>
    <row r="11" spans="1:18" x14ac:dyDescent="0.35">
      <c r="A11" s="2">
        <v>2</v>
      </c>
      <c r="B11" s="2" t="s">
        <v>13</v>
      </c>
      <c r="C11" s="2">
        <v>1</v>
      </c>
      <c r="D11" s="2" t="s">
        <v>14</v>
      </c>
      <c r="E11" s="2">
        <v>2</v>
      </c>
      <c r="F11" s="2">
        <v>8</v>
      </c>
      <c r="G11" s="2" t="s">
        <v>15</v>
      </c>
      <c r="H11" s="2">
        <v>1.5960000000000001</v>
      </c>
      <c r="I11" s="2">
        <v>44.2</v>
      </c>
      <c r="J11" s="3">
        <v>5.5368391602831544</v>
      </c>
      <c r="K11" s="8">
        <f t="shared" si="0"/>
        <v>344222.42536534672</v>
      </c>
      <c r="L11" s="7">
        <f t="shared" si="1"/>
        <v>22948161.691023115</v>
      </c>
      <c r="M11" s="7">
        <f t="shared" si="2"/>
        <v>2868520.2113778894</v>
      </c>
      <c r="N11" s="3">
        <f t="shared" si="3"/>
        <v>6.4576579142355301</v>
      </c>
      <c r="Q11" s="9" t="s">
        <v>14</v>
      </c>
      <c r="R11" s="10">
        <v>7.8014106809117481</v>
      </c>
    </row>
    <row r="12" spans="1:18" x14ac:dyDescent="0.35">
      <c r="A12" s="2">
        <v>23</v>
      </c>
      <c r="B12" s="2" t="s">
        <v>52</v>
      </c>
      <c r="C12" s="2">
        <v>1</v>
      </c>
      <c r="D12" s="2" t="s">
        <v>14</v>
      </c>
      <c r="E12" s="2">
        <v>3</v>
      </c>
      <c r="F12" s="2">
        <v>6</v>
      </c>
      <c r="G12" s="2" t="s">
        <v>31</v>
      </c>
      <c r="H12" s="2">
        <v>1.736</v>
      </c>
      <c r="I12" s="2">
        <v>25</v>
      </c>
      <c r="J12" s="3">
        <v>5.548187114103821</v>
      </c>
      <c r="K12" s="8">
        <f t="shared" si="0"/>
        <v>353335.37018466846</v>
      </c>
      <c r="L12" s="7">
        <f t="shared" si="1"/>
        <v>23555691.345644563</v>
      </c>
      <c r="M12" s="7">
        <f t="shared" si="2"/>
        <v>3925948.5576074272</v>
      </c>
      <c r="N12" s="3">
        <f t="shared" si="3"/>
        <v>6.5939446046644967</v>
      </c>
      <c r="Q12" s="9" t="s">
        <v>14</v>
      </c>
      <c r="R12" s="10">
        <v>7.7227255369433223</v>
      </c>
    </row>
    <row r="13" spans="1:18" x14ac:dyDescent="0.35">
      <c r="A13" s="2">
        <v>22</v>
      </c>
      <c r="B13" s="2" t="s">
        <v>51</v>
      </c>
      <c r="C13" s="2">
        <v>1</v>
      </c>
      <c r="D13" s="2" t="s">
        <v>14</v>
      </c>
      <c r="E13" s="2">
        <v>4</v>
      </c>
      <c r="F13" s="2">
        <v>7</v>
      </c>
      <c r="G13" s="2" t="s">
        <v>27</v>
      </c>
      <c r="H13" s="2">
        <v>1.7809999999999999</v>
      </c>
      <c r="I13" s="2">
        <v>79.8</v>
      </c>
      <c r="J13" s="3">
        <v>5.7619109069700123</v>
      </c>
      <c r="K13" s="8">
        <f t="shared" si="0"/>
        <v>577977.46647023549</v>
      </c>
      <c r="L13" s="7">
        <f t="shared" si="1"/>
        <v>38531831.098015696</v>
      </c>
      <c r="M13" s="7">
        <f t="shared" si="2"/>
        <v>5504547.2997165276</v>
      </c>
      <c r="N13" s="3">
        <f t="shared" si="3"/>
        <v>6.7407216079000749</v>
      </c>
      <c r="Q13" s="9" t="s">
        <v>14</v>
      </c>
      <c r="R13" s="10">
        <v>7.8137686316646082</v>
      </c>
    </row>
    <row r="14" spans="1:18" x14ac:dyDescent="0.35">
      <c r="A14" s="2">
        <v>19</v>
      </c>
      <c r="B14" s="2" t="s">
        <v>48</v>
      </c>
      <c r="C14" s="2">
        <v>1</v>
      </c>
      <c r="D14" s="2" t="s">
        <v>17</v>
      </c>
      <c r="E14" s="2">
        <v>1</v>
      </c>
      <c r="F14" s="2">
        <v>7</v>
      </c>
      <c r="G14" s="2" t="s">
        <v>20</v>
      </c>
      <c r="H14" s="2">
        <v>2.073</v>
      </c>
      <c r="I14" s="2">
        <v>162.1</v>
      </c>
      <c r="J14" s="3">
        <v>4.8510021813549855</v>
      </c>
      <c r="K14" s="8">
        <f t="shared" si="0"/>
        <v>70958.133200795666</v>
      </c>
      <c r="L14" s="7">
        <f t="shared" si="1"/>
        <v>4730542.2133863783</v>
      </c>
      <c r="M14" s="7">
        <f t="shared" si="2"/>
        <v>675791.74476948264</v>
      </c>
      <c r="N14" s="3">
        <f t="shared" si="3"/>
        <v>5.8298128822850472</v>
      </c>
      <c r="Q14" s="9" t="s">
        <v>14</v>
      </c>
      <c r="R14" s="10">
        <v>7.7943304388835237</v>
      </c>
    </row>
    <row r="15" spans="1:18" x14ac:dyDescent="0.35">
      <c r="A15" s="2">
        <v>9</v>
      </c>
      <c r="B15" s="2" t="s">
        <v>32</v>
      </c>
      <c r="C15" s="2">
        <v>1</v>
      </c>
      <c r="D15" s="2" t="s">
        <v>17</v>
      </c>
      <c r="E15" s="2">
        <v>2</v>
      </c>
      <c r="F15" s="2">
        <v>7</v>
      </c>
      <c r="G15" s="2" t="s">
        <v>33</v>
      </c>
      <c r="H15" s="2">
        <v>1.782</v>
      </c>
      <c r="I15" s="2">
        <v>37.6</v>
      </c>
      <c r="J15" s="3">
        <v>4.6439754447445685</v>
      </c>
      <c r="K15" s="8">
        <f t="shared" si="0"/>
        <v>44052.995498978591</v>
      </c>
      <c r="L15" s="7">
        <f t="shared" si="1"/>
        <v>2936866.366598573</v>
      </c>
      <c r="M15" s="7">
        <f t="shared" si="2"/>
        <v>419552.33808551042</v>
      </c>
      <c r="N15" s="3">
        <f t="shared" si="3"/>
        <v>5.6227861456746311</v>
      </c>
      <c r="Q15" s="9" t="s">
        <v>17</v>
      </c>
      <c r="R15" s="10">
        <v>7.753221338887915</v>
      </c>
    </row>
    <row r="16" spans="1:18" x14ac:dyDescent="0.35">
      <c r="A16" s="2">
        <v>12</v>
      </c>
      <c r="B16" s="2" t="s">
        <v>37</v>
      </c>
      <c r="C16" s="2">
        <v>1</v>
      </c>
      <c r="D16" s="2" t="s">
        <v>17</v>
      </c>
      <c r="E16" s="2">
        <v>3</v>
      </c>
      <c r="F16" s="2">
        <v>6</v>
      </c>
      <c r="G16" s="2" t="s">
        <v>35</v>
      </c>
      <c r="H16" s="2">
        <v>1.556</v>
      </c>
      <c r="I16" s="2">
        <v>19.600000000000001</v>
      </c>
      <c r="J16" s="3">
        <v>4.4744983344947107</v>
      </c>
      <c r="K16" s="8">
        <f t="shared" si="0"/>
        <v>29819.361122751434</v>
      </c>
      <c r="L16" s="7">
        <f t="shared" si="1"/>
        <v>1987957.4081834289</v>
      </c>
      <c r="M16" s="7">
        <f t="shared" si="2"/>
        <v>331326.23469723813</v>
      </c>
      <c r="N16" s="3">
        <f t="shared" si="3"/>
        <v>5.5202558250553864</v>
      </c>
      <c r="Q16" s="9" t="s">
        <v>17</v>
      </c>
      <c r="R16" s="10">
        <v>7.9570223113375151</v>
      </c>
    </row>
    <row r="17" spans="1:18" x14ac:dyDescent="0.35">
      <c r="A17" s="2">
        <v>6</v>
      </c>
      <c r="B17" s="2" t="s">
        <v>24</v>
      </c>
      <c r="C17" s="2">
        <v>1</v>
      </c>
      <c r="D17" s="2" t="s">
        <v>17</v>
      </c>
      <c r="E17" s="2">
        <v>4</v>
      </c>
      <c r="F17" s="2">
        <v>6</v>
      </c>
      <c r="G17" s="2" t="s">
        <v>25</v>
      </c>
      <c r="H17" s="2">
        <v>1.726</v>
      </c>
      <c r="I17" s="2">
        <v>50.4</v>
      </c>
      <c r="J17" s="3">
        <v>5.5584413562233541</v>
      </c>
      <c r="K17" s="8">
        <f t="shared" si="0"/>
        <v>361777.33581336623</v>
      </c>
      <c r="L17" s="7">
        <f t="shared" si="1"/>
        <v>24118489.054224417</v>
      </c>
      <c r="M17" s="7">
        <f t="shared" si="2"/>
        <v>4019748.1757040694</v>
      </c>
      <c r="N17" s="3">
        <f t="shared" si="3"/>
        <v>6.6041988467840298</v>
      </c>
      <c r="Q17" s="9" t="s">
        <v>17</v>
      </c>
      <c r="R17" s="10">
        <v>7.9904008748911757</v>
      </c>
    </row>
    <row r="18" spans="1:18" x14ac:dyDescent="0.35">
      <c r="A18" s="2">
        <v>20</v>
      </c>
      <c r="B18" s="2" t="s">
        <v>49</v>
      </c>
      <c r="C18" s="2">
        <v>1</v>
      </c>
      <c r="D18" s="2" t="s">
        <v>43</v>
      </c>
      <c r="E18" s="2">
        <v>1</v>
      </c>
      <c r="F18" s="2">
        <v>6</v>
      </c>
      <c r="G18" s="2" t="s">
        <v>23</v>
      </c>
      <c r="H18" s="2">
        <v>1.764</v>
      </c>
      <c r="I18" s="2">
        <v>62.1</v>
      </c>
      <c r="J18" s="3">
        <v>5.4287416401719772</v>
      </c>
      <c r="K18" s="8">
        <f t="shared" si="0"/>
        <v>268374.74214407091</v>
      </c>
      <c r="L18" s="7">
        <f t="shared" si="1"/>
        <v>17891649.476271395</v>
      </c>
      <c r="M18" s="7">
        <f t="shared" si="2"/>
        <v>2981941.5793785658</v>
      </c>
      <c r="N18" s="3">
        <f t="shared" si="3"/>
        <v>6.4744991307326529</v>
      </c>
      <c r="Q18" s="9" t="s">
        <v>17</v>
      </c>
      <c r="R18" s="10">
        <v>7.8324060530055606</v>
      </c>
    </row>
    <row r="19" spans="1:18" x14ac:dyDescent="0.35">
      <c r="A19" s="2">
        <v>16</v>
      </c>
      <c r="B19" s="2" t="s">
        <v>45</v>
      </c>
      <c r="C19" s="2">
        <v>1</v>
      </c>
      <c r="D19" s="2" t="s">
        <v>43</v>
      </c>
      <c r="E19" s="2">
        <v>2</v>
      </c>
      <c r="F19" s="2">
        <v>6</v>
      </c>
      <c r="G19" s="2" t="s">
        <v>8</v>
      </c>
      <c r="H19" s="2">
        <v>1.595</v>
      </c>
      <c r="I19" s="2">
        <v>13.4</v>
      </c>
      <c r="J19" s="3">
        <v>4.39525957443999</v>
      </c>
      <c r="K19" s="8">
        <f t="shared" si="0"/>
        <v>24846.176982943285</v>
      </c>
      <c r="L19" s="7">
        <f t="shared" si="1"/>
        <v>1656411.7988628855</v>
      </c>
      <c r="M19" s="7">
        <f t="shared" si="2"/>
        <v>276068.63314381422</v>
      </c>
      <c r="N19" s="3">
        <f t="shared" si="3"/>
        <v>5.4410170650006657</v>
      </c>
      <c r="Q19" s="9" t="s">
        <v>43</v>
      </c>
      <c r="R19" s="10">
        <v>8.2381272473651883</v>
      </c>
    </row>
    <row r="20" spans="1:18" x14ac:dyDescent="0.35">
      <c r="A20" s="5">
        <v>39</v>
      </c>
      <c r="B20" s="5" t="s">
        <v>68</v>
      </c>
      <c r="C20" s="5">
        <v>1</v>
      </c>
      <c r="D20" s="5" t="s">
        <v>43</v>
      </c>
      <c r="E20" s="5">
        <v>3</v>
      </c>
      <c r="F20" s="5">
        <v>7</v>
      </c>
      <c r="G20" s="5" t="s">
        <v>33</v>
      </c>
      <c r="H20" s="5">
        <v>1.7789999999999999</v>
      </c>
      <c r="I20" s="5">
        <v>36.299999999999997</v>
      </c>
      <c r="J20" s="6">
        <v>5.675468724044026</v>
      </c>
      <c r="K20" s="8">
        <f t="shared" si="0"/>
        <v>473662.19590279151</v>
      </c>
      <c r="L20" s="7">
        <f t="shared" si="1"/>
        <v>31577479.726852767</v>
      </c>
      <c r="M20" s="7">
        <f t="shared" si="2"/>
        <v>4511068.532407538</v>
      </c>
      <c r="N20" s="3">
        <f t="shared" si="3"/>
        <v>6.6542794249740886</v>
      </c>
      <c r="Q20" s="9" t="s">
        <v>43</v>
      </c>
      <c r="R20" s="10">
        <v>7.9834291739982248</v>
      </c>
    </row>
    <row r="21" spans="1:18" x14ac:dyDescent="0.35">
      <c r="A21" s="2">
        <v>15</v>
      </c>
      <c r="B21" s="2" t="s">
        <v>42</v>
      </c>
      <c r="C21" s="2">
        <v>1</v>
      </c>
      <c r="D21" s="2" t="s">
        <v>43</v>
      </c>
      <c r="E21" s="2">
        <v>4</v>
      </c>
      <c r="F21" s="2">
        <v>6</v>
      </c>
      <c r="G21" s="2" t="s">
        <v>44</v>
      </c>
      <c r="H21" s="2">
        <v>1.7909999999999999</v>
      </c>
      <c r="I21" s="2">
        <v>20.6</v>
      </c>
      <c r="J21" s="3">
        <v>4.3300765934488821</v>
      </c>
      <c r="K21" s="8">
        <f t="shared" si="0"/>
        <v>21383.391800197191</v>
      </c>
      <c r="L21" s="7">
        <f t="shared" si="1"/>
        <v>1425559.4533464792</v>
      </c>
      <c r="M21" s="7">
        <f t="shared" si="2"/>
        <v>237593.2422244132</v>
      </c>
      <c r="N21" s="3">
        <f t="shared" si="3"/>
        <v>5.3758340840095578</v>
      </c>
      <c r="Q21" s="9" t="s">
        <v>43</v>
      </c>
      <c r="R21" s="10">
        <v>7.8116562609648552</v>
      </c>
    </row>
    <row r="22" spans="1:18" x14ac:dyDescent="0.35">
      <c r="A22" s="5">
        <v>32</v>
      </c>
      <c r="B22" s="5" t="s">
        <v>61</v>
      </c>
      <c r="C22" s="5">
        <v>2</v>
      </c>
      <c r="D22" s="5" t="s">
        <v>7</v>
      </c>
      <c r="E22" s="5">
        <v>1</v>
      </c>
      <c r="F22" s="5">
        <v>5</v>
      </c>
      <c r="G22" s="5" t="s">
        <v>15</v>
      </c>
      <c r="H22" s="5">
        <v>1.929</v>
      </c>
      <c r="I22" s="5">
        <v>92.8</v>
      </c>
      <c r="J22" s="6">
        <v>6.5602278669242748</v>
      </c>
      <c r="K22" s="8">
        <f t="shared" si="0"/>
        <v>3632686.0563197415</v>
      </c>
      <c r="L22" s="7">
        <f t="shared" si="1"/>
        <v>242179070.42131609</v>
      </c>
      <c r="M22" s="7">
        <f t="shared" si="2"/>
        <v>48435814.08426322</v>
      </c>
      <c r="N22" s="3">
        <f t="shared" si="3"/>
        <v>7.6851666035325756</v>
      </c>
      <c r="Q22" s="9" t="s">
        <v>43</v>
      </c>
      <c r="R22" s="10">
        <v>8.1475408378925689</v>
      </c>
    </row>
    <row r="23" spans="1:18" x14ac:dyDescent="0.35">
      <c r="A23" s="2">
        <v>25</v>
      </c>
      <c r="B23" s="2" t="s">
        <v>54</v>
      </c>
      <c r="C23" s="2">
        <v>2</v>
      </c>
      <c r="D23" s="2" t="s">
        <v>7</v>
      </c>
      <c r="E23" s="2">
        <v>2</v>
      </c>
      <c r="F23" s="2">
        <v>5</v>
      </c>
      <c r="G23" s="2" t="s">
        <v>21</v>
      </c>
      <c r="H23" s="2">
        <v>1.8759999999999999</v>
      </c>
      <c r="I23" s="2">
        <v>103</v>
      </c>
      <c r="J23" s="3">
        <v>6.5411685804154978</v>
      </c>
      <c r="K23" s="8">
        <f t="shared" si="0"/>
        <v>3476710.9100239505</v>
      </c>
      <c r="L23" s="7">
        <f t="shared" si="1"/>
        <v>231780727.33493006</v>
      </c>
      <c r="M23" s="7">
        <f t="shared" si="2"/>
        <v>46356145.466986015</v>
      </c>
      <c r="N23" s="3">
        <f t="shared" si="3"/>
        <v>7.6661073170237986</v>
      </c>
    </row>
    <row r="24" spans="1:18" x14ac:dyDescent="0.35">
      <c r="A24" s="2">
        <v>17</v>
      </c>
      <c r="B24" s="2" t="s">
        <v>46</v>
      </c>
      <c r="C24" s="2">
        <v>2</v>
      </c>
      <c r="D24" s="2" t="s">
        <v>7</v>
      </c>
      <c r="E24" s="2">
        <v>3</v>
      </c>
      <c r="F24" s="2">
        <v>5</v>
      </c>
      <c r="G24" s="2" t="s">
        <v>15</v>
      </c>
      <c r="H24" s="2">
        <v>1.8859999999999999</v>
      </c>
      <c r="I24" s="2">
        <v>162.4</v>
      </c>
      <c r="J24" s="3">
        <v>6.6556369072649559</v>
      </c>
      <c r="K24" s="8">
        <f t="shared" si="0"/>
        <v>4525190.9225250268</v>
      </c>
      <c r="L24" s="7">
        <f t="shared" si="1"/>
        <v>301679394.83500177</v>
      </c>
      <c r="M24" s="7">
        <f t="shared" si="2"/>
        <v>60335878.96700035</v>
      </c>
      <c r="N24" s="3">
        <f t="shared" si="3"/>
        <v>7.7805756438732558</v>
      </c>
    </row>
    <row r="25" spans="1:18" x14ac:dyDescent="0.35">
      <c r="A25" s="5">
        <v>37</v>
      </c>
      <c r="B25" s="5" t="s">
        <v>66</v>
      </c>
      <c r="C25" s="5">
        <v>2</v>
      </c>
      <c r="D25" s="5" t="s">
        <v>7</v>
      </c>
      <c r="E25" s="5">
        <v>4</v>
      </c>
      <c r="F25" s="5">
        <v>4</v>
      </c>
      <c r="G25" s="5" t="s">
        <v>27</v>
      </c>
      <c r="H25" s="5">
        <v>1.9730000000000001</v>
      </c>
      <c r="I25" s="5">
        <v>89.2</v>
      </c>
      <c r="J25" s="6">
        <v>6.4965853802815863</v>
      </c>
      <c r="K25" s="8">
        <f t="shared" si="0"/>
        <v>3137511.8898211806</v>
      </c>
      <c r="L25" s="7">
        <f t="shared" si="1"/>
        <v>209167459.32141206</v>
      </c>
      <c r="M25" s="7">
        <f t="shared" si="2"/>
        <v>52291864.830353014</v>
      </c>
      <c r="N25" s="3">
        <f t="shared" si="3"/>
        <v>7.7184341298979433</v>
      </c>
    </row>
    <row r="26" spans="1:18" x14ac:dyDescent="0.35">
      <c r="A26" s="5">
        <v>36</v>
      </c>
      <c r="B26" s="5" t="s">
        <v>65</v>
      </c>
      <c r="C26" s="5">
        <v>2</v>
      </c>
      <c r="D26" s="5" t="s">
        <v>30</v>
      </c>
      <c r="E26" s="5">
        <v>1</v>
      </c>
      <c r="F26" s="5">
        <v>5</v>
      </c>
      <c r="G26" s="5" t="s">
        <v>25</v>
      </c>
      <c r="H26" s="5">
        <v>1.9179999999999999</v>
      </c>
      <c r="I26" s="5">
        <v>70.400000000000006</v>
      </c>
      <c r="J26" s="6">
        <v>6.615756673660603</v>
      </c>
      <c r="K26" s="8">
        <f t="shared" si="0"/>
        <v>4128161.44718643</v>
      </c>
      <c r="L26" s="7">
        <f t="shared" si="1"/>
        <v>275210763.14576197</v>
      </c>
      <c r="M26" s="7">
        <f t="shared" si="2"/>
        <v>55042152.629152395</v>
      </c>
      <c r="N26" s="3">
        <f t="shared" si="3"/>
        <v>7.7406954102689038</v>
      </c>
    </row>
    <row r="27" spans="1:18" x14ac:dyDescent="0.35">
      <c r="A27" s="5">
        <v>35</v>
      </c>
      <c r="B27" s="5" t="s">
        <v>64</v>
      </c>
      <c r="C27" s="5">
        <v>2</v>
      </c>
      <c r="D27" s="5" t="s">
        <v>30</v>
      </c>
      <c r="E27" s="5">
        <v>2</v>
      </c>
      <c r="F27" s="5">
        <v>5</v>
      </c>
      <c r="G27" s="5" t="s">
        <v>23</v>
      </c>
      <c r="H27" s="5">
        <v>1.915</v>
      </c>
      <c r="I27" s="5">
        <v>72</v>
      </c>
      <c r="J27" s="6">
        <v>6.7086269895809352</v>
      </c>
      <c r="K27" s="8">
        <f t="shared" si="0"/>
        <v>5112425.4671102501</v>
      </c>
      <c r="L27" s="7">
        <f t="shared" si="1"/>
        <v>340828364.47401667</v>
      </c>
      <c r="M27" s="7">
        <f t="shared" si="2"/>
        <v>68165672.89480333</v>
      </c>
      <c r="N27" s="3">
        <f t="shared" si="3"/>
        <v>7.833565726189236</v>
      </c>
    </row>
    <row r="28" spans="1:18" x14ac:dyDescent="0.35">
      <c r="A28" s="2">
        <v>13</v>
      </c>
      <c r="B28" s="2" t="s">
        <v>38</v>
      </c>
      <c r="C28" s="2">
        <v>2</v>
      </c>
      <c r="D28" s="2" t="s">
        <v>30</v>
      </c>
      <c r="E28" s="2">
        <v>3</v>
      </c>
      <c r="F28" s="2">
        <v>4</v>
      </c>
      <c r="G28" s="2" t="s">
        <v>39</v>
      </c>
      <c r="H28" s="2">
        <v>1.8420000000000001</v>
      </c>
      <c r="I28" s="2">
        <v>37.4</v>
      </c>
      <c r="J28" s="3">
        <v>6.1820428795151914</v>
      </c>
      <c r="K28" s="8">
        <f t="shared" si="0"/>
        <v>1520697.6664771722</v>
      </c>
      <c r="L28" s="7">
        <f t="shared" si="1"/>
        <v>101379844.43181148</v>
      </c>
      <c r="M28" s="7">
        <f t="shared" si="2"/>
        <v>25344961.10795287</v>
      </c>
      <c r="N28" s="3">
        <f t="shared" si="3"/>
        <v>7.4038916291315484</v>
      </c>
    </row>
    <row r="29" spans="1:18" x14ac:dyDescent="0.35">
      <c r="A29" s="5">
        <v>34</v>
      </c>
      <c r="B29" s="5" t="s">
        <v>63</v>
      </c>
      <c r="C29" s="5">
        <v>2</v>
      </c>
      <c r="D29" s="5" t="s">
        <v>30</v>
      </c>
      <c r="E29" s="5">
        <v>4</v>
      </c>
      <c r="F29" s="5">
        <v>5</v>
      </c>
      <c r="G29" s="5" t="s">
        <v>20</v>
      </c>
      <c r="H29" s="5">
        <v>1.851</v>
      </c>
      <c r="I29" s="5">
        <v>140.1</v>
      </c>
      <c r="J29" s="6">
        <v>6.6171164379810277</v>
      </c>
      <c r="K29" s="8">
        <f t="shared" si="0"/>
        <v>4141106.8647423885</v>
      </c>
      <c r="L29" s="7">
        <f t="shared" si="1"/>
        <v>276073790.98282593</v>
      </c>
      <c r="M29" s="7">
        <f t="shared" si="2"/>
        <v>55214758.196565188</v>
      </c>
      <c r="N29" s="3">
        <f t="shared" si="3"/>
        <v>7.7420551745893285</v>
      </c>
    </row>
    <row r="30" spans="1:18" x14ac:dyDescent="0.35">
      <c r="A30" s="2">
        <v>4</v>
      </c>
      <c r="B30" s="2" t="s">
        <v>19</v>
      </c>
      <c r="C30" s="2">
        <v>2</v>
      </c>
      <c r="D30" s="2" t="s">
        <v>14</v>
      </c>
      <c r="E30" s="2">
        <v>1</v>
      </c>
      <c r="F30" s="2">
        <v>5</v>
      </c>
      <c r="G30" s="2" t="s">
        <v>20</v>
      </c>
      <c r="H30" s="2">
        <v>1.9810000000000001</v>
      </c>
      <c r="I30" s="2">
        <v>82.6</v>
      </c>
      <c r="J30" s="3">
        <v>6.6764719443034481</v>
      </c>
      <c r="K30" s="8">
        <f t="shared" si="0"/>
        <v>4747576.2031020708</v>
      </c>
      <c r="L30" s="7">
        <f t="shared" si="1"/>
        <v>316505080.20680475</v>
      </c>
      <c r="M30" s="7">
        <f t="shared" si="2"/>
        <v>63301016.041360952</v>
      </c>
      <c r="N30" s="3">
        <f t="shared" si="3"/>
        <v>7.8014106809117481</v>
      </c>
    </row>
    <row r="31" spans="1:18" x14ac:dyDescent="0.35">
      <c r="A31" s="5">
        <v>33</v>
      </c>
      <c r="B31" s="5" t="s">
        <v>62</v>
      </c>
      <c r="C31" s="5">
        <v>2</v>
      </c>
      <c r="D31" s="5" t="s">
        <v>14</v>
      </c>
      <c r="E31" s="5">
        <v>2</v>
      </c>
      <c r="F31" s="5">
        <v>5</v>
      </c>
      <c r="G31" s="5" t="s">
        <v>18</v>
      </c>
      <c r="H31" s="5">
        <v>1.9339999999999999</v>
      </c>
      <c r="I31" s="5">
        <v>56.1</v>
      </c>
      <c r="J31" s="6">
        <v>6.5977868003350224</v>
      </c>
      <c r="K31" s="8">
        <f t="shared" si="0"/>
        <v>3960835.4500116031</v>
      </c>
      <c r="L31" s="7">
        <f t="shared" si="1"/>
        <v>264055696.66744018</v>
      </c>
      <c r="M31" s="7">
        <f t="shared" si="2"/>
        <v>52811139.333488032</v>
      </c>
      <c r="N31" s="3">
        <f t="shared" si="3"/>
        <v>7.7227255369433223</v>
      </c>
    </row>
    <row r="32" spans="1:18" x14ac:dyDescent="0.35">
      <c r="A32" s="5">
        <v>27</v>
      </c>
      <c r="B32" s="5" t="s">
        <v>56</v>
      </c>
      <c r="C32" s="5">
        <v>2</v>
      </c>
      <c r="D32" s="5" t="s">
        <v>14</v>
      </c>
      <c r="E32" s="5">
        <v>3</v>
      </c>
      <c r="F32" s="5">
        <v>5</v>
      </c>
      <c r="G32" s="5" t="s">
        <v>35</v>
      </c>
      <c r="H32" s="5">
        <v>1.9590000000000001</v>
      </c>
      <c r="I32" s="5">
        <v>153.6</v>
      </c>
      <c r="J32" s="6">
        <v>6.6888298950563074</v>
      </c>
      <c r="K32" s="8">
        <f t="shared" si="0"/>
        <v>4884610.0092368526</v>
      </c>
      <c r="L32" s="7">
        <f t="shared" si="1"/>
        <v>325640667.28245687</v>
      </c>
      <c r="M32" s="7">
        <f t="shared" si="2"/>
        <v>65128133.456491373</v>
      </c>
      <c r="N32" s="3">
        <f t="shared" si="3"/>
        <v>7.8137686316646082</v>
      </c>
    </row>
    <row r="33" spans="1:14" x14ac:dyDescent="0.35">
      <c r="A33" s="5">
        <v>28</v>
      </c>
      <c r="B33" s="5" t="s">
        <v>57</v>
      </c>
      <c r="C33" s="5">
        <v>2</v>
      </c>
      <c r="D33" s="5" t="s">
        <v>14</v>
      </c>
      <c r="E33" s="5">
        <v>4</v>
      </c>
      <c r="F33" s="5">
        <v>5</v>
      </c>
      <c r="G33" s="5" t="s">
        <v>39</v>
      </c>
      <c r="H33" s="5">
        <v>1.9790000000000001</v>
      </c>
      <c r="I33" s="5">
        <v>122.1</v>
      </c>
      <c r="J33" s="6">
        <v>6.6693917022752229</v>
      </c>
      <c r="K33" s="8">
        <f t="shared" si="0"/>
        <v>4670804.6325643957</v>
      </c>
      <c r="L33" s="7">
        <f t="shared" si="1"/>
        <v>311386975.50429308</v>
      </c>
      <c r="M33" s="7">
        <f t="shared" si="2"/>
        <v>62277395.100858614</v>
      </c>
      <c r="N33" s="3">
        <f t="shared" si="3"/>
        <v>7.7943304388835237</v>
      </c>
    </row>
    <row r="34" spans="1:14" x14ac:dyDescent="0.35">
      <c r="A34" s="5">
        <v>29</v>
      </c>
      <c r="B34" s="5" t="s">
        <v>58</v>
      </c>
      <c r="C34" s="5">
        <v>2</v>
      </c>
      <c r="D34" s="5" t="s">
        <v>17</v>
      </c>
      <c r="E34" s="5">
        <v>1</v>
      </c>
      <c r="F34" s="5">
        <v>5</v>
      </c>
      <c r="G34" s="5" t="s">
        <v>41</v>
      </c>
      <c r="H34" s="5">
        <v>1.974</v>
      </c>
      <c r="I34" s="5">
        <v>122.8</v>
      </c>
      <c r="J34" s="6">
        <v>6.6282826022796142</v>
      </c>
      <c r="K34" s="8">
        <f t="shared" si="0"/>
        <v>4248959.6052204147</v>
      </c>
      <c r="L34" s="7">
        <f t="shared" si="1"/>
        <v>283263973.68136102</v>
      </c>
      <c r="M34" s="7">
        <f t="shared" si="2"/>
        <v>56652794.736272201</v>
      </c>
      <c r="N34" s="3">
        <f t="shared" si="3"/>
        <v>7.753221338887915</v>
      </c>
    </row>
    <row r="35" spans="1:14" x14ac:dyDescent="0.35">
      <c r="A35" s="5">
        <v>38</v>
      </c>
      <c r="B35" s="5" t="s">
        <v>67</v>
      </c>
      <c r="C35" s="5">
        <v>2</v>
      </c>
      <c r="D35" s="5" t="s">
        <v>17</v>
      </c>
      <c r="E35" s="5">
        <v>2</v>
      </c>
      <c r="F35" s="5">
        <v>5</v>
      </c>
      <c r="G35" s="5" t="s">
        <v>31</v>
      </c>
      <c r="H35" s="5">
        <v>1.8660000000000001</v>
      </c>
      <c r="I35" s="5">
        <v>103</v>
      </c>
      <c r="J35" s="6">
        <v>6.8320835747292143</v>
      </c>
      <c r="K35" s="8">
        <f t="shared" si="0"/>
        <v>6793343.4973239508</v>
      </c>
      <c r="L35" s="7">
        <f t="shared" si="1"/>
        <v>452889566.48826337</v>
      </c>
      <c r="M35" s="7">
        <f t="shared" si="2"/>
        <v>90577913.297652677</v>
      </c>
      <c r="N35" s="3">
        <f t="shared" si="3"/>
        <v>7.9570223113375151</v>
      </c>
    </row>
    <row r="36" spans="1:14" x14ac:dyDescent="0.35">
      <c r="A36" s="2">
        <v>5</v>
      </c>
      <c r="B36" s="2" t="s">
        <v>22</v>
      </c>
      <c r="C36" s="2">
        <v>2</v>
      </c>
      <c r="D36" s="2" t="s">
        <v>17</v>
      </c>
      <c r="E36" s="2">
        <v>3</v>
      </c>
      <c r="F36" s="2">
        <v>3</v>
      </c>
      <c r="G36" s="2" t="s">
        <v>23</v>
      </c>
      <c r="H36" s="2">
        <v>1.915</v>
      </c>
      <c r="I36" s="2">
        <v>118.7</v>
      </c>
      <c r="J36" s="3">
        <v>6.6436133886665187</v>
      </c>
      <c r="K36" s="8">
        <f t="shared" si="0"/>
        <v>4401628.5365752811</v>
      </c>
      <c r="L36" s="7">
        <f t="shared" si="1"/>
        <v>293441902.43835205</v>
      </c>
      <c r="M36" s="7">
        <f t="shared" si="2"/>
        <v>97813967.479450688</v>
      </c>
      <c r="N36" s="3">
        <f t="shared" si="3"/>
        <v>7.9904008748911757</v>
      </c>
    </row>
    <row r="37" spans="1:14" x14ac:dyDescent="0.35">
      <c r="A37" s="2">
        <v>3</v>
      </c>
      <c r="B37" s="2" t="s">
        <v>16</v>
      </c>
      <c r="C37" s="2">
        <v>2</v>
      </c>
      <c r="D37" s="2" t="s">
        <v>17</v>
      </c>
      <c r="E37" s="2">
        <v>4</v>
      </c>
      <c r="F37" s="2">
        <v>5</v>
      </c>
      <c r="G37" s="2" t="s">
        <v>18</v>
      </c>
      <c r="H37" s="2">
        <v>1.931</v>
      </c>
      <c r="I37" s="2">
        <v>103.9</v>
      </c>
      <c r="J37" s="3">
        <v>6.7074673163972598</v>
      </c>
      <c r="K37" s="8">
        <f t="shared" si="0"/>
        <v>5098792.2426416371</v>
      </c>
      <c r="L37" s="7">
        <f t="shared" si="1"/>
        <v>339919482.84277582</v>
      </c>
      <c r="M37" s="7">
        <f t="shared" si="2"/>
        <v>67983896.568555161</v>
      </c>
      <c r="N37" s="3">
        <f t="shared" si="3"/>
        <v>7.8324060530055606</v>
      </c>
    </row>
    <row r="38" spans="1:14" x14ac:dyDescent="0.35">
      <c r="A38" s="2">
        <v>21</v>
      </c>
      <c r="B38" s="2" t="s">
        <v>50</v>
      </c>
      <c r="C38" s="2">
        <v>2</v>
      </c>
      <c r="D38" s="2" t="s">
        <v>43</v>
      </c>
      <c r="E38" s="2">
        <v>1</v>
      </c>
      <c r="F38" s="2">
        <v>2</v>
      </c>
      <c r="G38" s="2" t="s">
        <v>25</v>
      </c>
      <c r="H38" s="2">
        <v>1.944</v>
      </c>
      <c r="I38" s="2">
        <v>62.4</v>
      </c>
      <c r="J38" s="3">
        <v>6.71524850208485</v>
      </c>
      <c r="K38" s="8">
        <f t="shared" si="0"/>
        <v>5190969.7980286703</v>
      </c>
      <c r="L38" s="7">
        <f t="shared" si="1"/>
        <v>346064653.20191139</v>
      </c>
      <c r="M38" s="7">
        <f t="shared" si="2"/>
        <v>173032326.60095569</v>
      </c>
      <c r="N38" s="3">
        <f t="shared" si="3"/>
        <v>8.2381272473651883</v>
      </c>
    </row>
    <row r="39" spans="1:14" x14ac:dyDescent="0.35">
      <c r="A39" s="2">
        <v>24</v>
      </c>
      <c r="B39" s="2" t="s">
        <v>53</v>
      </c>
      <c r="C39" s="2">
        <v>2</v>
      </c>
      <c r="D39" s="2" t="s">
        <v>43</v>
      </c>
      <c r="E39" s="2">
        <v>2</v>
      </c>
      <c r="F39" s="2">
        <v>4</v>
      </c>
      <c r="G39" s="2" t="s">
        <v>33</v>
      </c>
      <c r="H39" s="2">
        <v>1.984</v>
      </c>
      <c r="I39" s="2">
        <v>87.3</v>
      </c>
      <c r="J39" s="3">
        <v>6.7615804243818678</v>
      </c>
      <c r="K39" s="8">
        <f t="shared" si="0"/>
        <v>5775378.1356434869</v>
      </c>
      <c r="L39" s="7">
        <f t="shared" si="1"/>
        <v>385025209.04289913</v>
      </c>
      <c r="M39" s="7">
        <f t="shared" si="2"/>
        <v>96256302.260724783</v>
      </c>
      <c r="N39" s="3">
        <f t="shared" si="3"/>
        <v>7.9834291739982248</v>
      </c>
    </row>
    <row r="40" spans="1:14" x14ac:dyDescent="0.35">
      <c r="A40" s="5">
        <v>40</v>
      </c>
      <c r="B40" s="5" t="s">
        <v>69</v>
      </c>
      <c r="C40" s="5">
        <v>2</v>
      </c>
      <c r="D40" s="5" t="s">
        <v>43</v>
      </c>
      <c r="E40" s="5">
        <v>3</v>
      </c>
      <c r="F40" s="5">
        <v>5</v>
      </c>
      <c r="G40" s="5" t="s">
        <v>21</v>
      </c>
      <c r="H40" s="5">
        <v>1.9259999999999999</v>
      </c>
      <c r="I40" s="5">
        <v>75.7</v>
      </c>
      <c r="J40" s="6">
        <v>6.6867175243565553</v>
      </c>
      <c r="K40" s="8">
        <f t="shared" si="0"/>
        <v>4860909.3753642049</v>
      </c>
      <c r="L40" s="7">
        <f t="shared" si="1"/>
        <v>324060625.02428031</v>
      </c>
      <c r="M40" s="7">
        <f t="shared" si="2"/>
        <v>64812125.004856065</v>
      </c>
      <c r="N40" s="3">
        <f t="shared" si="3"/>
        <v>7.8116562609648552</v>
      </c>
    </row>
    <row r="41" spans="1:14" x14ac:dyDescent="0.35">
      <c r="A41" s="5">
        <v>30</v>
      </c>
      <c r="B41" s="5" t="s">
        <v>59</v>
      </c>
      <c r="C41" s="5">
        <v>2</v>
      </c>
      <c r="D41" s="5" t="s">
        <v>43</v>
      </c>
      <c r="E41" s="5">
        <v>4</v>
      </c>
      <c r="F41" s="5">
        <v>3</v>
      </c>
      <c r="G41" s="5" t="s">
        <v>44</v>
      </c>
      <c r="H41" s="5">
        <v>1.9970000000000001</v>
      </c>
      <c r="I41" s="5">
        <v>136.80000000000001</v>
      </c>
      <c r="J41" s="6">
        <v>6.800753351667912</v>
      </c>
      <c r="K41" s="8">
        <f t="shared" si="0"/>
        <v>6320527.8846037257</v>
      </c>
      <c r="L41" s="7">
        <f t="shared" si="1"/>
        <v>421368525.64024842</v>
      </c>
      <c r="M41" s="7">
        <f t="shared" si="2"/>
        <v>140456175.21341613</v>
      </c>
      <c r="N41" s="3">
        <f t="shared" si="3"/>
        <v>8.1475408378925689</v>
      </c>
    </row>
    <row r="42" spans="1:14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4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4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</sheetData>
  <sortState xmlns:xlrd2="http://schemas.microsoft.com/office/spreadsheetml/2017/richdata2" ref="A2:J41">
    <sortCondition ref="C2:C41"/>
    <sortCondition ref="D2:D41"/>
    <sortCondition ref="E2:E41"/>
  </sortState>
  <mergeCells count="1">
    <mergeCell ref="Q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Lake Field Site</dc:creator>
  <cp:lastModifiedBy>Doug</cp:lastModifiedBy>
  <dcterms:created xsi:type="dcterms:W3CDTF">2015-12-16T20:05:32Z</dcterms:created>
  <dcterms:modified xsi:type="dcterms:W3CDTF">2022-06-28T18:03:06Z</dcterms:modified>
</cp:coreProperties>
</file>