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codeName="ThisWorkbook" defaultThemeVersion="124226"/>
  <xr:revisionPtr revIDLastSave="0" documentId="13_ncr:1_{8CBB403D-66FA-4862-9B03-A8B41E531E8D}" xr6:coauthVersionLast="47" xr6:coauthVersionMax="47" xr10:uidLastSave="{00000000-0000-0000-0000-000000000000}"/>
  <bookViews>
    <workbookView xWindow="-110" yWindow="-110" windowWidth="19420" windowHeight="10300" firstSheet="2" activeTab="5" xr2:uid="{00000000-000D-0000-FFFF-FFFF00000000}"/>
  </bookViews>
  <sheets>
    <sheet name="Governance" sheetId="10" r:id="rId1"/>
    <sheet name="Acounts Payables" sheetId="8" r:id="rId2"/>
    <sheet name="General Accounting" sheetId="9" r:id="rId3"/>
    <sheet name="Accounts Receivables" sheetId="3" r:id="rId4"/>
    <sheet name="Treasury and Banking" sheetId="7" r:id="rId5"/>
    <sheet name="Purchasing" sheetId="11" r:id="rId6"/>
    <sheet name="Contract Management" sheetId="12" r:id="rId7"/>
  </sheets>
  <externalReferences>
    <externalReference r:id="rId8"/>
    <externalReference r:id="rId9"/>
    <externalReference r:id="rId10"/>
    <externalReference r:id="rId11"/>
  </externalReferences>
  <definedNames>
    <definedName name="_xlnm._FilterDatabase" localSheetId="3" hidden="1">'Accounts Receivables'!$A$9:$AG$36</definedName>
    <definedName name="_xlnm._FilterDatabase" localSheetId="1" hidden="1">'Acounts Payables'!$A$9:$AG$61</definedName>
    <definedName name="_xlnm._FilterDatabase" localSheetId="2" hidden="1">'General Accounting'!$A$9:$AG$24</definedName>
    <definedName name="_xlnm._FilterDatabase" localSheetId="0" hidden="1">Governance!$A$9:$AG$9</definedName>
    <definedName name="_xlnm._FilterDatabase" localSheetId="4" hidden="1">'Treasury and Banking'!$A$9:$AG$20</definedName>
    <definedName name="Automation">#REF!</definedName>
    <definedName name="Category">#REF!</definedName>
    <definedName name="Class">#REF!</definedName>
    <definedName name="Classification">#REF!</definedName>
    <definedName name="Design">#REF!</definedName>
    <definedName name="Frequency">#REF!</definedName>
    <definedName name="Impact">#REF!</definedName>
    <definedName name="Inherent">#REF!</definedName>
    <definedName name="Level2">#REF!</definedName>
    <definedName name="Likelihood">#REF!</definedName>
    <definedName name="m">[1]Ratings!$B$55:$B$59</definedName>
    <definedName name="mmm">[2]Ratings!#REF!</definedName>
    <definedName name="mom">'[3]Ratings legend'!$B$19:$B$22</definedName>
    <definedName name="Quadrant">[4]Data!#REF!</definedName>
    <definedName name="Rating">#REF!</definedName>
    <definedName name="RatingControl">#REF!</definedName>
    <definedName name="RatingImpact">#REF!</definedName>
    <definedName name="RatingLike">#REF!</definedName>
    <definedName name="SubCat">#REF!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9" l="1"/>
  <c r="A13" i="9"/>
  <c r="A14" i="9"/>
  <c r="A15" i="9" s="1"/>
  <c r="A16" i="9" s="1"/>
  <c r="A17" i="9" s="1"/>
  <c r="A18" i="9" s="1"/>
  <c r="A19" i="9" s="1"/>
  <c r="A20" i="9" s="1"/>
  <c r="A21" i="9" s="1"/>
  <c r="A22" i="9" s="1"/>
  <c r="A23" i="9" s="1"/>
  <c r="A24" i="9" s="1"/>
  <c r="A11" i="9"/>
  <c r="R18" i="9"/>
  <c r="K18" i="9"/>
  <c r="R19" i="9"/>
  <c r="K19" i="9"/>
  <c r="R16" i="9"/>
  <c r="K16" i="9"/>
  <c r="R20" i="9"/>
  <c r="K20" i="9"/>
  <c r="R14" i="9"/>
  <c r="K14" i="9"/>
  <c r="R15" i="9"/>
  <c r="K15" i="9"/>
  <c r="R11" i="9"/>
  <c r="K11" i="9"/>
  <c r="R12" i="9"/>
  <c r="K12" i="9"/>
  <c r="R13" i="9"/>
  <c r="K13" i="9"/>
  <c r="R17" i="9"/>
  <c r="K17" i="9"/>
  <c r="A60" i="8"/>
  <c r="A61" i="8"/>
  <c r="A62" i="8"/>
  <c r="A63" i="8" s="1"/>
  <c r="R62" i="8"/>
  <c r="K62" i="8"/>
  <c r="R63" i="8"/>
  <c r="K63" i="8"/>
  <c r="R51" i="8"/>
  <c r="K51" i="8"/>
  <c r="R52" i="8"/>
  <c r="K52" i="8"/>
  <c r="R53" i="8"/>
  <c r="K53" i="8"/>
  <c r="R54" i="8"/>
  <c r="K54" i="8"/>
  <c r="R46" i="8"/>
  <c r="K46" i="8"/>
  <c r="R47" i="8"/>
  <c r="K47" i="8"/>
  <c r="R48" i="8"/>
  <c r="K48" i="8"/>
  <c r="R49" i="8"/>
  <c r="K49" i="8"/>
  <c r="R50" i="8"/>
  <c r="K50" i="8"/>
  <c r="R41" i="8"/>
  <c r="K41" i="8"/>
  <c r="R42" i="8"/>
  <c r="K42" i="8"/>
  <c r="R43" i="8"/>
  <c r="K43" i="8"/>
  <c r="R44" i="8"/>
  <c r="K44" i="8"/>
  <c r="R45" i="8"/>
  <c r="K45" i="8"/>
  <c r="R57" i="8"/>
  <c r="K57" i="8"/>
  <c r="R58" i="8"/>
  <c r="K58" i="8"/>
  <c r="R59" i="8"/>
  <c r="K59" i="8"/>
  <c r="R60" i="8"/>
  <c r="K60" i="8"/>
  <c r="K10" i="10"/>
  <c r="K11" i="10"/>
  <c r="R27" i="10"/>
  <c r="K27" i="10"/>
  <c r="R26" i="10"/>
  <c r="K26" i="10"/>
  <c r="R25" i="10"/>
  <c r="K25" i="10"/>
  <c r="R24" i="10"/>
  <c r="K24" i="10"/>
  <c r="R23" i="10"/>
  <c r="K23" i="10"/>
  <c r="R22" i="10"/>
  <c r="K22" i="10"/>
  <c r="R21" i="10"/>
  <c r="K21" i="10"/>
  <c r="R20" i="10"/>
  <c r="K20" i="10"/>
  <c r="R19" i="10"/>
  <c r="K19" i="10"/>
  <c r="R18" i="10"/>
  <c r="K18" i="10"/>
  <c r="R17" i="10"/>
  <c r="K17" i="10"/>
  <c r="R16" i="10"/>
  <c r="K16" i="10"/>
  <c r="R15" i="10"/>
  <c r="K15" i="10"/>
  <c r="R14" i="10"/>
  <c r="K14" i="10"/>
  <c r="R13" i="10"/>
  <c r="K13" i="10"/>
  <c r="R12" i="10"/>
  <c r="K12" i="10"/>
  <c r="R11" i="10"/>
  <c r="R10" i="10"/>
  <c r="J39" i="12"/>
  <c r="G38" i="12"/>
  <c r="K38" i="12" s="1"/>
  <c r="K36" i="12"/>
  <c r="G36" i="12"/>
  <c r="G34" i="12"/>
  <c r="K34" i="12" s="1"/>
  <c r="G33" i="12"/>
  <c r="K33" i="12" s="1"/>
  <c r="K32" i="12"/>
  <c r="G32" i="12"/>
  <c r="G31" i="12"/>
  <c r="K31" i="12" s="1"/>
  <c r="G30" i="12"/>
  <c r="K30" i="12" s="1"/>
  <c r="K29" i="12"/>
  <c r="G29" i="12"/>
  <c r="G27" i="12"/>
  <c r="K27" i="12" s="1"/>
  <c r="G26" i="12"/>
  <c r="K26" i="12" s="1"/>
  <c r="K25" i="12"/>
  <c r="G25" i="12"/>
  <c r="G24" i="12"/>
  <c r="K24" i="12" s="1"/>
  <c r="G23" i="12"/>
  <c r="K23" i="12" s="1"/>
  <c r="K21" i="12"/>
  <c r="G21" i="12"/>
  <c r="G20" i="12"/>
  <c r="K20" i="12" s="1"/>
  <c r="G19" i="12"/>
  <c r="K19" i="12" s="1"/>
  <c r="K18" i="12"/>
  <c r="G18" i="12"/>
  <c r="G17" i="12"/>
  <c r="K17" i="12" s="1"/>
  <c r="G16" i="12"/>
  <c r="K16" i="12" s="1"/>
  <c r="K15" i="12"/>
  <c r="G15" i="12"/>
  <c r="G39" i="12" s="1"/>
  <c r="K39" i="12" s="1"/>
  <c r="J39" i="11"/>
  <c r="G39" i="11"/>
  <c r="K39" i="11" s="1"/>
  <c r="G38" i="11"/>
  <c r="K38" i="11" s="1"/>
  <c r="K36" i="11"/>
  <c r="G36" i="11"/>
  <c r="G34" i="11"/>
  <c r="K34" i="11" s="1"/>
  <c r="G33" i="11"/>
  <c r="K33" i="11" s="1"/>
  <c r="K32" i="11"/>
  <c r="G32" i="11"/>
  <c r="G31" i="11"/>
  <c r="K31" i="11" s="1"/>
  <c r="G30" i="11"/>
  <c r="K30" i="11" s="1"/>
  <c r="K29" i="11"/>
  <c r="G29" i="11"/>
  <c r="G27" i="11"/>
  <c r="K27" i="11" s="1"/>
  <c r="G26" i="11"/>
  <c r="K26" i="11" s="1"/>
  <c r="K25" i="11"/>
  <c r="G25" i="11"/>
  <c r="G24" i="11"/>
  <c r="K24" i="11" s="1"/>
  <c r="G23" i="11"/>
  <c r="K23" i="11" s="1"/>
  <c r="K21" i="11"/>
  <c r="G21" i="11"/>
  <c r="G20" i="11"/>
  <c r="K20" i="11" s="1"/>
  <c r="G19" i="11"/>
  <c r="K19" i="11" s="1"/>
  <c r="K18" i="11"/>
  <c r="G18" i="11"/>
  <c r="G17" i="11"/>
  <c r="K17" i="11" s="1"/>
  <c r="G16" i="11"/>
  <c r="K16" i="11" s="1"/>
  <c r="K15" i="11"/>
  <c r="G15" i="11"/>
  <c r="A11" i="10"/>
  <c r="A12" i="10" s="1"/>
  <c r="A13" i="10" s="1"/>
  <c r="A14" i="10" s="1"/>
  <c r="A15" i="10" s="1"/>
  <c r="A16" i="10" s="1"/>
  <c r="A17" i="10" s="1"/>
  <c r="A18" i="10" s="1"/>
  <c r="A19" i="10" s="1"/>
  <c r="A20" i="10" s="1"/>
  <c r="A21" i="10" s="1"/>
  <c r="A22" i="10" s="1"/>
  <c r="A23" i="10" s="1"/>
  <c r="A24" i="10" s="1"/>
  <c r="A25" i="10" s="1"/>
  <c r="A26" i="10" s="1"/>
  <c r="A27" i="10" s="1"/>
  <c r="R24" i="9"/>
  <c r="K24" i="9"/>
  <c r="R23" i="9"/>
  <c r="K23" i="9"/>
  <c r="R22" i="9"/>
  <c r="K22" i="9"/>
  <c r="R21" i="9"/>
  <c r="K21" i="9"/>
  <c r="R10" i="9"/>
  <c r="K10" i="9"/>
  <c r="A12" i="7"/>
  <c r="A13" i="7"/>
  <c r="A14" i="7" s="1"/>
  <c r="A15" i="7" s="1"/>
  <c r="A16" i="7" s="1"/>
  <c r="A17" i="7" s="1"/>
  <c r="A18" i="7" s="1"/>
  <c r="A19" i="7" s="1"/>
  <c r="A20" i="7" s="1"/>
  <c r="A21" i="7" s="1"/>
  <c r="A22" i="7" s="1"/>
  <c r="A11" i="7"/>
  <c r="R61" i="8"/>
  <c r="K61" i="8"/>
  <c r="R56" i="8"/>
  <c r="K56" i="8"/>
  <c r="R55" i="8"/>
  <c r="K55" i="8"/>
  <c r="R40" i="8"/>
  <c r="K40" i="8"/>
  <c r="R39" i="8"/>
  <c r="K39" i="8"/>
  <c r="R38" i="8"/>
  <c r="K38" i="8"/>
  <c r="R37" i="8"/>
  <c r="K37" i="8"/>
  <c r="R36" i="8"/>
  <c r="K36" i="8"/>
  <c r="R35" i="8"/>
  <c r="K35" i="8"/>
  <c r="R34" i="8"/>
  <c r="K34" i="8"/>
  <c r="R33" i="8"/>
  <c r="K33" i="8"/>
  <c r="R32" i="8"/>
  <c r="K32" i="8"/>
  <c r="R31" i="8"/>
  <c r="K31" i="8"/>
  <c r="R30" i="8"/>
  <c r="K30" i="8"/>
  <c r="R29" i="8"/>
  <c r="K29" i="8"/>
  <c r="R28" i="8"/>
  <c r="K28" i="8"/>
  <c r="R27" i="8"/>
  <c r="K27" i="8"/>
  <c r="R26" i="8"/>
  <c r="K26" i="8"/>
  <c r="R25" i="8"/>
  <c r="K25" i="8"/>
  <c r="R24" i="8"/>
  <c r="K24" i="8"/>
  <c r="R23" i="8"/>
  <c r="K23" i="8"/>
  <c r="R22" i="8"/>
  <c r="K22" i="8"/>
  <c r="R21" i="8"/>
  <c r="K21" i="8"/>
  <c r="R20" i="8"/>
  <c r="K20" i="8"/>
  <c r="R19" i="8"/>
  <c r="K19" i="8"/>
  <c r="R18" i="8"/>
  <c r="K18" i="8"/>
  <c r="R17" i="8"/>
  <c r="K17" i="8"/>
  <c r="R16" i="8"/>
  <c r="K16" i="8"/>
  <c r="R15" i="8"/>
  <c r="K15" i="8"/>
  <c r="R14" i="8"/>
  <c r="K14" i="8"/>
  <c r="R13" i="8"/>
  <c r="K13" i="8"/>
  <c r="R12" i="8"/>
  <c r="K12" i="8"/>
  <c r="R11" i="8"/>
  <c r="K11" i="8"/>
  <c r="A11" i="8"/>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R10" i="8"/>
  <c r="K10" i="8"/>
  <c r="R22" i="7"/>
  <c r="K22" i="7"/>
  <c r="R21" i="7"/>
  <c r="K21" i="7"/>
  <c r="R20" i="7"/>
  <c r="K20" i="7"/>
  <c r="R19" i="7"/>
  <c r="K19" i="7"/>
  <c r="R18" i="7"/>
  <c r="K18" i="7"/>
  <c r="R17" i="7"/>
  <c r="K17" i="7"/>
  <c r="R16" i="7"/>
  <c r="K16" i="7"/>
  <c r="R15" i="7"/>
  <c r="K15" i="7"/>
  <c r="R14" i="7"/>
  <c r="K14" i="7"/>
  <c r="R13" i="7"/>
  <c r="K13" i="7"/>
  <c r="R12" i="7"/>
  <c r="K12" i="7"/>
  <c r="R11" i="7"/>
  <c r="K11" i="7"/>
  <c r="R10" i="7"/>
  <c r="K10" i="7"/>
  <c r="R18" i="3"/>
  <c r="K18" i="3"/>
  <c r="R19" i="3"/>
  <c r="K19" i="3"/>
  <c r="R20" i="3"/>
  <c r="K20" i="3"/>
  <c r="R21" i="3"/>
  <c r="K21" i="3"/>
  <c r="R15" i="3"/>
  <c r="K15" i="3"/>
  <c r="R16" i="3"/>
  <c r="K16" i="3"/>
  <c r="R17" i="3"/>
  <c r="K17" i="3"/>
  <c r="R10" i="3"/>
  <c r="K10" i="3"/>
  <c r="R11" i="3"/>
  <c r="K11" i="3"/>
  <c r="R12" i="3"/>
  <c r="K12" i="3"/>
  <c r="R13" i="3"/>
  <c r="K13" i="3"/>
  <c r="R14" i="3"/>
  <c r="K14" i="3"/>
  <c r="R36" i="3"/>
  <c r="K36" i="3"/>
  <c r="R32" i="3"/>
  <c r="K32" i="3"/>
  <c r="R33" i="3"/>
  <c r="K33" i="3"/>
  <c r="R34" i="3"/>
  <c r="K34" i="3"/>
  <c r="R29" i="3"/>
  <c r="K29" i="3"/>
  <c r="R30" i="3"/>
  <c r="K30" i="3"/>
  <c r="R31" i="3"/>
  <c r="K31" i="3"/>
  <c r="R26" i="3"/>
  <c r="K26" i="3"/>
  <c r="R27" i="3"/>
  <c r="K27" i="3"/>
  <c r="R28" i="3"/>
  <c r="K28" i="3"/>
  <c r="R25" i="3"/>
  <c r="K25" i="3"/>
  <c r="R24" i="3"/>
  <c r="K24" i="3"/>
  <c r="R35" i="3"/>
  <c r="K35" i="3"/>
  <c r="R23" i="3" l="1"/>
  <c r="R22" i="3"/>
  <c r="K23" i="3" l="1"/>
  <c r="K22" i="3"/>
</calcChain>
</file>

<file path=xl/sharedStrings.xml><?xml version="1.0" encoding="utf-8"?>
<sst xmlns="http://schemas.openxmlformats.org/spreadsheetml/2006/main" count="2208" uniqueCount="471">
  <si>
    <t>Mega Process</t>
  </si>
  <si>
    <t>Major Process</t>
  </si>
  <si>
    <t>Sub process</t>
  </si>
  <si>
    <t>Risk Category</t>
  </si>
  <si>
    <t>Risk Id</t>
  </si>
  <si>
    <t>Risk Title</t>
  </si>
  <si>
    <t>Risk Description</t>
  </si>
  <si>
    <t>Inherent Risk Impact</t>
  </si>
  <si>
    <t>Inherent Risk Likelihood</t>
  </si>
  <si>
    <t>Control ID</t>
  </si>
  <si>
    <t>Control Description</t>
  </si>
  <si>
    <t>Testing Strategy</t>
  </si>
  <si>
    <t>WP Ref.</t>
  </si>
  <si>
    <t>Process:</t>
  </si>
  <si>
    <t>Period:</t>
  </si>
  <si>
    <t>Control Rating 
(1-10)</t>
  </si>
  <si>
    <t>Client:</t>
  </si>
  <si>
    <t>Control Type</t>
  </si>
  <si>
    <t>Control Automation</t>
  </si>
  <si>
    <t>Control Frequency</t>
  </si>
  <si>
    <t>Impact</t>
  </si>
  <si>
    <t>Likelihood</t>
  </si>
  <si>
    <t>Preventive</t>
  </si>
  <si>
    <t>Detective</t>
  </si>
  <si>
    <t>Manual</t>
  </si>
  <si>
    <t>Daily</t>
  </si>
  <si>
    <t>Monthly</t>
  </si>
  <si>
    <t>Annually</t>
  </si>
  <si>
    <t>Inherent Risk (Impact + Likelihood)</t>
  </si>
  <si>
    <t>Finance</t>
  </si>
  <si>
    <t>Finance &amp; Accounting</t>
  </si>
  <si>
    <t>Strategy &amp; Governance</t>
  </si>
  <si>
    <t>Inappropriate delegation of authority levels results in over-centralization of finance activities and hence delays in receiving approvals.</t>
  </si>
  <si>
    <t>Accounts Payable</t>
  </si>
  <si>
    <t>Late payment to suppliers.</t>
  </si>
  <si>
    <t>Cash Management</t>
  </si>
  <si>
    <t>The risk that the bank balances are not reconciled accurately with book balances may result in cash discrepancies not identified and actioned in a timely manner.</t>
  </si>
  <si>
    <t>Accounts Receivable</t>
  </si>
  <si>
    <t xml:space="preserve">Finance department performs on periodic basis Vendors aging analysis to process long outstanding payments. </t>
  </si>
  <si>
    <t>S/N</t>
  </si>
  <si>
    <t xml:space="preserve">Inadequate and incomplete Policies and Procedures </t>
  </si>
  <si>
    <t>Inconsistencies in the department's operations which may result in inefficiencies and conflicts among duties of department employees.
.</t>
  </si>
  <si>
    <t xml:space="preserve">Key Performance Indicators </t>
  </si>
  <si>
    <t>‎‎ Absence of key performance indicators</t>
  </si>
  <si>
    <t>Inability to assess the performance of employees working in the Finance department may result in delays or inappropriate decision making from the Senior Management.</t>
  </si>
  <si>
    <t>Backup Plan</t>
  </si>
  <si>
    <t>Absence of Employees’ Succession Plan</t>
  </si>
  <si>
    <t>UPP has not succession plan in place.</t>
  </si>
  <si>
    <t xml:space="preserve">Duties and Responsibilities </t>
  </si>
  <si>
    <t>Job Description</t>
  </si>
  <si>
    <t>Organizational Chart</t>
  </si>
  <si>
    <t xml:space="preserve">Segregation of Duties </t>
  </si>
  <si>
    <t>Unclear Reporting Lines &amp; Hierarchy</t>
  </si>
  <si>
    <t xml:space="preserve">Inappropriate segregation of duties may result in malicious and fraudulent transactions. </t>
  </si>
  <si>
    <t>Confusion among employees regarding their functional duties and responsibilities may result in inefficient performance and possible employee dissatisfaction.</t>
  </si>
  <si>
    <t>Unclear reporting lines and hierarchy which may lead to duplication of efforts and inefficiencies in operations.</t>
  </si>
  <si>
    <t>Organizational chart is in place and was last updated on May 30, 2018</t>
  </si>
  <si>
    <t xml:space="preserve"> Review the process defined for computing, recording, approving and maintaining the master data for the activities within the Finance team and Check the effectiveness of segregation of duties. </t>
  </si>
  <si>
    <t>Governance</t>
  </si>
  <si>
    <t>ST- Strategic Risk</t>
  </si>
  <si>
    <t>OP- Operational Risk</t>
  </si>
  <si>
    <t xml:space="preserve">FIN-Financial Risk </t>
  </si>
  <si>
    <t>Deficiency in Budget Development process</t>
  </si>
  <si>
    <t xml:space="preserve">Inappropriate Custody of Blank Cheques </t>
  </si>
  <si>
    <t xml:space="preserve">Cancelled cheques are maintained in a separate file which includes original cancelled cheque, two copies and the void JV.
</t>
  </si>
  <si>
    <t xml:space="preserve">Inappropriate Custody of Blank Cheques ‎ may result in false or fraudulent transactions.
 </t>
  </si>
  <si>
    <t>Budgeting</t>
  </si>
  <si>
    <t>FIN- Financial Risk</t>
  </si>
  <si>
    <t>Inadequate Allocation of Advance Payments</t>
  </si>
  <si>
    <t>Finance department performs on periodic basis Vendors aging analysis to identify advances paid to vendors</t>
  </si>
  <si>
    <t xml:space="preserve">Unclear Roles and Responsibilities for Approvals Levels for Payments </t>
  </si>
  <si>
    <t xml:space="preserve">Authorized individuals are required to know their roles in the process (i.e. what they are exactly authorizing). Therefore, they should have first-hand knowledge of the transactions being approved, and understand the how deep they should go in verifying supporting documents to ensure validity and appropriateness of transactions. </t>
  </si>
  <si>
    <t xml:space="preserve">Inadequate establishment and monitoring of credit limits </t>
  </si>
  <si>
    <t>Insufficient accounts receivable ageing analysis</t>
  </si>
  <si>
    <t xml:space="preserve">Absence of monthly information reporting (MIS) </t>
  </si>
  <si>
    <t>Inability to measure accomplishments of goals and success of operations;
Risk of failure in taking the adequate corrective actions for financial results.</t>
  </si>
  <si>
    <t>MIS</t>
  </si>
  <si>
    <t>Review Cancelled and Blank Cheques list</t>
  </si>
  <si>
    <t>Treasury</t>
  </si>
  <si>
    <t>Inadequate Bank Reconciliation Process</t>
  </si>
  <si>
    <t>Bank balances are reconciled on a monthly basis. The reconciliation is prepared by the accountant and reviewed by the Finance Manager.</t>
  </si>
  <si>
    <t>Absence of cash flow forecast</t>
  </si>
  <si>
    <t>Risk of liquidity problems that cannot be corrected on a timely basis;
Increase of Financing cost and eventually adverse effect on profitability;
Inability of resolve discrepancies in cash flow projections on a timely manner.</t>
  </si>
  <si>
    <t>Select various customers and check for credit limit approvals and eligibility</t>
  </si>
  <si>
    <t>Currently the finance department does not prepare any cash flow forecast</t>
  </si>
  <si>
    <t>Transaction</t>
  </si>
  <si>
    <t>Control Effectiveness</t>
  </si>
  <si>
    <t>Sharjah Media City FZA</t>
  </si>
  <si>
    <t>Accounts payable</t>
  </si>
  <si>
    <t>SH-FIN-01</t>
  </si>
  <si>
    <t>SH-FIN-02</t>
  </si>
  <si>
    <t>SH-FIN-03</t>
  </si>
  <si>
    <t>SH-FIN-04</t>
  </si>
  <si>
    <t>SH-FIN-05</t>
  </si>
  <si>
    <t>SH-FIN-06</t>
  </si>
  <si>
    <t>SH-FIN-07</t>
  </si>
  <si>
    <t>SH-FIN-08</t>
  </si>
  <si>
    <t>SH-FIN-09</t>
  </si>
  <si>
    <t>SH-FIN-10</t>
  </si>
  <si>
    <t>SH-FIN-11</t>
  </si>
  <si>
    <t>SH-FIN-12</t>
  </si>
  <si>
    <t>SH-FIN-14</t>
  </si>
  <si>
    <t>SH-FIN-15</t>
  </si>
  <si>
    <t>SH-FIN-16</t>
  </si>
  <si>
    <t>SH-FIN-17</t>
  </si>
  <si>
    <t>* Check approval on the policies and procedures</t>
  </si>
  <si>
    <t xml:space="preserve"> </t>
  </si>
  <si>
    <t>* Check if the procedure carries the full process for Cash Management</t>
  </si>
  <si>
    <t>* Check if the automated system provide reports on cash movements</t>
  </si>
  <si>
    <t>SH-FIN-17.1</t>
  </si>
  <si>
    <t>SH-FIN-16.1</t>
  </si>
  <si>
    <t>SH-FIN-15.1</t>
  </si>
  <si>
    <t>SH-FIN-01.1</t>
  </si>
  <si>
    <t>SH-FIN-02.1</t>
  </si>
  <si>
    <t>SH-FIN-03.1</t>
  </si>
  <si>
    <t>SH-FIN-04.1</t>
  </si>
  <si>
    <t>SH-FIN-05.1</t>
  </si>
  <si>
    <t>SH-FIN-06.1</t>
  </si>
  <si>
    <t>SH-FIN-07.1</t>
  </si>
  <si>
    <t>SH-FIN-08.1</t>
  </si>
  <si>
    <t>SH-FIN-09.1</t>
  </si>
  <si>
    <t>SH-FIN-10.1</t>
  </si>
  <si>
    <t>SH-FIN-11.1</t>
  </si>
  <si>
    <t>SH-FIN-12.1</t>
  </si>
  <si>
    <t>SH-FIN-14.1</t>
  </si>
  <si>
    <t xml:space="preserve">Test </t>
  </si>
  <si>
    <t xml:space="preserve"> 4) Verify that no long reconciling items appear in the bank reconciliations.</t>
  </si>
  <si>
    <t xml:space="preserve"> 3) Ensure reconciliations have been prepared for all bank accounts of company.</t>
  </si>
  <si>
    <t xml:space="preserve"> 2) Verify the mathematical accuracy of the bank reconciliations prepared.</t>
  </si>
  <si>
    <t xml:space="preserve">Obtain the bank reconciliations for a period of 3 months and Procedure manual and ensure compliance with procedure:
</t>
  </si>
  <si>
    <t xml:space="preserve"> 1) Verify that the bank reconciliations have been prepared and reviewed independently and on a monthly basis.</t>
  </si>
  <si>
    <t>Cheques Management</t>
  </si>
  <si>
    <t xml:space="preserve">5.‎ check the ownership of Blank Cheque Custody and if same person perform Bank Reconciliation </t>
  </si>
  <si>
    <t xml:space="preserve">4.‎ check the ownership of Blank Cheque Custody and if same person can post entries to bank accounts </t>
  </si>
  <si>
    <t>3.‎ check the ownership of Blank Cheque Custody and if same person is managing communication and relations with banks (sending directions to banks on transfers and cheques authorized ‎approvers).‎</t>
  </si>
  <si>
    <t>Review access to JV posting</t>
  </si>
  <si>
    <t>Review Cancelled and Blank Cheques list and Bank Reconciliation</t>
  </si>
  <si>
    <t xml:space="preserve">2.‎ Check if cancelled cheques had official cancellation forms that carry cancellation date, Justifications of the ‎cancellation, approvals, details, and or copies of related documentation (cancelled vouchers and invoices). ‎
</t>
  </si>
  <si>
    <t>Review logging of cheques</t>
  </si>
  <si>
    <t xml:space="preserve">
1.‎ check the log to control cancelled cheques and if maintained on a timely manner.‎
</t>
  </si>
  <si>
    <t>Policies and procedures were updated in 2018, but is still under review and needs to be approved. 
The manual contains the details regarding all the financial procedures like:
- Budget,
- Revenue, and Accounts Receivable,
- Accounts Payable, 
- Payroll,
- Fixed Assets,
- Financial Closing and Reporting,
- Cash Management,
- Inventory.</t>
  </si>
  <si>
    <t xml:space="preserve">Obtain the Finance manual and verify it
</t>
  </si>
  <si>
    <t xml:space="preserve">
1.check if the Policies and Procedures manual has been approved as per the level of authority.
</t>
  </si>
  <si>
    <t xml:space="preserve">2. Review &amp; compare the completeness for the activities  performed within the finance department &amp; ensure consistency with the existing policies &amp; procedures document; 
</t>
  </si>
  <si>
    <t xml:space="preserve">Obtain the Finance manual and verify it against the process on the floor
</t>
  </si>
  <si>
    <t xml:space="preserve">
3. Roles and responsibilities of the finance personnel are defined in the manual.
</t>
  </si>
  <si>
    <t xml:space="preserve">Obtain the Finance manual and verify it against Job description
</t>
  </si>
  <si>
    <t xml:space="preserve">
4. Manual is reviewed regularly to ensure that they are updated with the current changes in the finance processes.
</t>
  </si>
  <si>
    <t xml:space="preserve">Obtain the Finance manual 
</t>
  </si>
  <si>
    <t xml:space="preserve">5.‎ check if forms/templates used by the departments are part of the manual ‎
</t>
  </si>
  <si>
    <t>6.‎Check employees’ awareness of accounting policies that have been adopted by the ‎company and how many sessions are conducted‎</t>
  </si>
  <si>
    <t xml:space="preserve">Obtain the Finance training plan
</t>
  </si>
  <si>
    <t xml:space="preserve">Review the approved KPIs 
</t>
  </si>
  <si>
    <t xml:space="preserve">Obtain the approved KPIs and ensure the following:
1- Ensure the approvals of the KPIs.
</t>
  </si>
  <si>
    <t xml:space="preserve">Obtain the approved KPIs and ensure the following:
2- KPIs are adequate and linked to the goals and objectives of the department and are aligned with the overall strategy.
</t>
  </si>
  <si>
    <t>Obtain the approved KPIs and ensure the following:
3- The KPIs have defined targets that are measurable</t>
  </si>
  <si>
    <t>Obtain the approved KPIs and ensure the following:
4- The last update on the KPIs and ensure the appropriate justifications and approvals.</t>
  </si>
  <si>
    <t xml:space="preserve">1. Check the critical roles in the Succession plan .
</t>
  </si>
  <si>
    <t>Each employee within the department has limited access rights on the system."</t>
  </si>
  <si>
    <t xml:space="preserve">Obtain SoD and Check:
1. Adequacy of the SoD and coverage of all functions
</t>
  </si>
  <si>
    <t xml:space="preserve">Obtain SoD and Check:
2. No singular person from ‎having both access to assets and responsibility for maintaining ‎the recoding and reconciliation of ‎those assets.‎ 
</t>
  </si>
  <si>
    <t xml:space="preserve">Obtain SoD and Check:
3. Check if the treasurer have access to cancel invoices, ‎
</t>
  </si>
  <si>
    <t xml:space="preserve">Obtain SoD and Check:
4. Check if the treasurer have access to post and recording of transaction ‎
</t>
  </si>
  <si>
    <t>Obtain SoD and Check:
5. Check if the treasurer have custody of both Cheques and same time perform bank reconciliation among ‎many other functions. ‎
‎</t>
  </si>
  <si>
    <t>Job Descriptions are not in place for all roles and none are approved to defines the roles and responsibilities of each individual within the Finance Department.</t>
  </si>
  <si>
    <t xml:space="preserve">Review of the Job description and :
2. Check if Org Structure is approved according to DOA
</t>
  </si>
  <si>
    <t xml:space="preserve">Review of the Job description and :
4- Ensure that all employees in the department have a copy of their JD
</t>
  </si>
  <si>
    <t xml:space="preserve">Review of the Job description and :
5- Ensure that the JDs' are signed by the employees.
</t>
  </si>
  <si>
    <t xml:space="preserve">Review of the Job description and :
8. Identify posts in Finance Department that were not covered by JD’s.
</t>
  </si>
  <si>
    <t xml:space="preserve">Review of the Job description and :
9. Check how regular update is taking place. </t>
  </si>
  <si>
    <t xml:space="preserve">Review of the Job description and :
10. Check if Job ‎Analysis are performed periodically to update the JD. 
</t>
  </si>
  <si>
    <t xml:space="preserve">Review of the Job description and :
12. Check the planned Headcount vs the Finance actual Headcount if aligned.
</t>
  </si>
  <si>
    <t xml:space="preserve">Deficiency in Budget Development process  may result in adverse implications on meeting  targets. </t>
  </si>
  <si>
    <t>A monthly MIS report is prepared by the Finance manager.
MIS Report shall be reviewed by the Finance Management along with monthly financial statement and sent to Managing Director's review and approval. Managing Director shall review and approve MIS Report and Forward it to Chairman/BoD.</t>
  </si>
  <si>
    <t>Review MIS package shared with the management</t>
  </si>
  <si>
    <t xml:space="preserve"> Obtain the MIS pack and :
1. The mechanism in place to issue periodic official reports to senior Management in order to assess performance and results of operations. 
</t>
  </si>
  <si>
    <t xml:space="preserve"> Obtain the MIS pack and :
2. Level and number of Financial Reports (MIS) shared with senior Management on a monthly basis.</t>
  </si>
  <si>
    <t xml:space="preserve"> Obtain the MIS pack and :
3. Check if the Reports consider the standard ratios (e.g. ROA, RONA, Inventory and Receivables Turnover, etc.). 
</t>
  </si>
  <si>
    <t xml:space="preserve"> Obtain the MIS pack and :
4. Check if the information in the reports meet the adequate reporting standards (i.e. vital, accurate, factual, updated and completed information).</t>
  </si>
  <si>
    <t xml:space="preserve">In Finance department there is no policy for credit limits to customers. </t>
  </si>
  <si>
    <t xml:space="preserve">Obtain the Credit Policy and
2. Check the Credit Limits approvals in the policy
</t>
  </si>
  <si>
    <t xml:space="preserve">Obtain the Credit Policy and
4. Check if the Application for Credit Facility are maintained in the records. 
</t>
  </si>
  <si>
    <t>Obtain the Credit Policy and
6. Check reporting of deviations to the Management</t>
  </si>
  <si>
    <t xml:space="preserve">Obtain the Credit Policy and
7.  Check if a Copy of the customers Financial Statements are obtained
</t>
  </si>
  <si>
    <t>Obtain the Credit Policy and
9. Check if a copy of the customer Trade License is obtained and retained properly</t>
  </si>
  <si>
    <t xml:space="preserve">Obtain the Credit Policy and
10 Check if copy of powers of Attorney for authorized signatories are obtained from all customers
</t>
  </si>
  <si>
    <t xml:space="preserve">Obtain the Credit Policy and
11. Check if a copy of Memorandum of Association is obtained from all customers
</t>
  </si>
  <si>
    <t>Obtain the Credit Policy and
12. Check if Bank Credit Facility is obtained from customer (if applicable)</t>
  </si>
  <si>
    <t xml:space="preserve">Obtain the Credit Policy and
13. Check if Owners and authorized signatories passport copies are obtained. </t>
  </si>
  <si>
    <t>Obtain the Credit Policy and
14. Check if background check is performed to owners according to AML requirements</t>
  </si>
  <si>
    <t xml:space="preserve">* Customers’ credibility and financial positions may not be adequately assessed in absence of defined criteria.
* An invalid credit limit may result in processing of orders in excess of the approved credit limit, potentially resulting in uncollectible accounts.
* Absence of realistic credit limits could adversely affect relations with customers and harm the company’s performance.
* Failure in collections process and consequently company is exposed to a higher risk of bad and doubtful debts. 
</t>
  </si>
  <si>
    <t>* Inefficient collection activities may occur and risk of doubtful debts increase;
* Misleading management of debts over 120 days;
* Improper cash management and negative impact on liquidity and Working capital; 
* Management may not be able to adequately assess the reasonableness of the allowance for doubtful accounts, adequacy of collection procedures or the accuracy of the financial statements;
* Incorrect aging may result in premature write-off of delinquent accounts or failure to write-off.</t>
  </si>
  <si>
    <t>As per the Finance Policies and Procedures Manual, “On a quarterly basis Finance Department shall generate debtors ageing report with invoice-wise details, amount due and period for which amount is due (1-60 days, 61-90 days, 91-120 days, 121 – 320 days and greater than 320 days).</t>
  </si>
  <si>
    <t>Review the Accounts receivables aging report and financing activities</t>
  </si>
  <si>
    <t xml:space="preserve">Obtain last three months Accounts Receivable ageing report and:
1. Check the overdue balances of accounts receivables 
</t>
  </si>
  <si>
    <t xml:space="preserve">Obtain last three months Accounts Receivable ageing report and:
2. Check if outstanding balances increased significantly. 
</t>
  </si>
  <si>
    <t xml:space="preserve">Obtain last three months Accounts Receivable ageing report and:
3. Check if the employees performing the analysis of aging AR.
</t>
  </si>
  <si>
    <t xml:space="preserve">Obtain last three months Accounts Receivable ageing report and:
6. Check if the Debtors Aging report was aligned to the format of the policies and procedures (i.e. prepared by invoice wise details rather than total lump sum amount balance by customer). 
</t>
  </si>
  <si>
    <t xml:space="preserve">Obtain last three months Accounts Receivable ageing report and:
7. Check if the report show customers who breached the predetermined credit limits and outstanding balances.
</t>
  </si>
  <si>
    <t xml:space="preserve">Obtain last three months Accounts Receivable ageing report and:
8. Check if a monthly review is in place by management to assess the adequacy of the collection process
</t>
  </si>
  <si>
    <t xml:space="preserve">Obtain last three months Accounts Receivable ageing report and:
10. Check evidence of regular follow up 
</t>
  </si>
  <si>
    <t xml:space="preserve">Obtain last three months Accounts Receivable ageing report and:
11. Check if proper records maintained for cases filed in courts against the customers 
</t>
  </si>
  <si>
    <t xml:space="preserve">Obtain last three months Accounts Receivable ageing report and:
12. Check if those legal cases are reflected in the Accounts Receivables Ageing Report and reported to management regularly. 
</t>
  </si>
  <si>
    <t>The Department don’t define the controls in each level of approvals in the company</t>
  </si>
  <si>
    <t>Accounts Receivables</t>
  </si>
  <si>
    <t>Check the process and what is implemented on floor</t>
  </si>
  <si>
    <t>Treasury and Banking</t>
  </si>
  <si>
    <t>Review Job Description and Procedure</t>
  </si>
  <si>
    <t>* Obtain copy of the Treasury Procedure</t>
  </si>
  <si>
    <t xml:space="preserve">Obtain the Finance manual and test awareness of employees 
</t>
  </si>
  <si>
    <t>Individual and departmental KPIs are currently being drafted and need to separate them from individual KPI and to be aligned with Departmental Strategic Objectives.</t>
  </si>
  <si>
    <t xml:space="preserve">Review the approved KPIs and the department approved strategy
</t>
  </si>
  <si>
    <t>Obtain and review the succession plan</t>
  </si>
  <si>
    <t xml:space="preserve">2. Check existence of trained backups to ‎cover for roles and responsibilities of key employees during annual or sick leaves. 
</t>
  </si>
  <si>
    <t xml:space="preserve">1- Obtain Org structure and all  JD Templates for all positions and ensure that they are according to the approved Org. Chart.
 2-ensure that  JDs are updated and approved by the (EC / CEO or Relevant Chef) as per the DoA.
3- Ensure that the job descriptions are reviewed regularly and updated as needed to match the job requirements.  
</t>
  </si>
  <si>
    <t xml:space="preserve">Review of the Job description and :
1- Check existence of updated Org Structure (Additions and Deletions)
</t>
  </si>
  <si>
    <t xml:space="preserve">Review of the Job description and :
3. Match the existence of JD for all positions in the Org Structure.
</t>
  </si>
  <si>
    <t xml:space="preserve">Review of the Job description and :
6. Reconcile between the jobs on the floor and the approved Org Structure
</t>
  </si>
  <si>
    <t xml:space="preserve">Review of the Job description and :
7. Ensure that the JD match the actual roles and Responsibilities of each employee in the Finance
</t>
  </si>
  <si>
    <t>Review of the Job description and :
11. Check if JD was provided to employees during interview and immediately upon hiring‎</t>
  </si>
  <si>
    <t xml:space="preserve">Review of the Job description and :
13. Check if changes in org structure or Job Description are performed through a formal documented decision
</t>
  </si>
  <si>
    <t xml:space="preserve">Obtain last three months Accounts Receivable ageing report and:
4. Check if there is an enhancement or deterioration in the average age of receivables
</t>
  </si>
  <si>
    <t xml:space="preserve">Obtain last three months Accounts Receivable ageing report and:
5. In case of deterioration, check if the matter was reported to management on a timely manner.
</t>
  </si>
  <si>
    <t xml:space="preserve">Obtain last three months Accounts Receivable ageing report and:
9. Check if the allowance for doubtful accounts are adjusted according to management review and decision on the aging report
</t>
  </si>
  <si>
    <t>Obtain last three months Accounts Receivable ageing report and:
13. Check if Finance increased their financing activities from the banks due to poor collections.</t>
  </si>
  <si>
    <t xml:space="preserve">Obtain the Credit Policy and
1. Check existence of credit limit forms
</t>
  </si>
  <si>
    <t xml:space="preserve">Obtain the Credit Policy and
3. Check in the obtained sample if credit limits are processed according to the policy and approved properly
</t>
  </si>
  <si>
    <t xml:space="preserve">Obtain the Credit Policy and
5. Check the monitoring process of the approved credit limits and how it is reconciled vs actual credit balances of customers.
</t>
  </si>
  <si>
    <t xml:space="preserve">Obtain the Credit Policy and
8. Check if the  Customer Financial Statements are verified according to the policy
</t>
  </si>
  <si>
    <t>General Accounting</t>
  </si>
  <si>
    <t>Sharjah Media City FZA (SHAMS)</t>
  </si>
  <si>
    <t>Audit Work Program</t>
  </si>
  <si>
    <t xml:space="preserve">Section: </t>
  </si>
  <si>
    <t xml:space="preserve">Purchasing </t>
  </si>
  <si>
    <t>Prepared by :</t>
  </si>
  <si>
    <t>Reviewed by:</t>
  </si>
  <si>
    <t xml:space="preserve">Sahar Hussain </t>
  </si>
  <si>
    <t>Period</t>
  </si>
  <si>
    <t>1/1/2022 to  30/11/2022</t>
  </si>
  <si>
    <t>Date:</t>
  </si>
  <si>
    <t xml:space="preserve">Business Process - Purchase Section </t>
  </si>
  <si>
    <t>Ref</t>
  </si>
  <si>
    <t>Sr. No.</t>
  </si>
  <si>
    <t xml:space="preserve">Risk Name </t>
  </si>
  <si>
    <t>Key Risks and Challenges</t>
  </si>
  <si>
    <t>Gross Risk Assessment</t>
  </si>
  <si>
    <t xml:space="preserve">Control Name </t>
  </si>
  <si>
    <t>Control Rating</t>
  </si>
  <si>
    <t>Residual Rating</t>
  </si>
  <si>
    <t>Test of Controls - Description</t>
  </si>
  <si>
    <t>Gross Risk</t>
  </si>
  <si>
    <t>General</t>
  </si>
  <si>
    <t>Inadequate Procurement Planning and Budgeting</t>
  </si>
  <si>
    <t>Operational Risk</t>
  </si>
  <si>
    <t xml:space="preserve">Inadequate planning, management and allocation of resources which may result in budget overruns and financial loss to the company. </t>
  </si>
  <si>
    <t xml:space="preserve">Procurement Plan &amp; Budget </t>
  </si>
  <si>
    <t xml:space="preserve">The requirements of concerned departments are gathered by the procurement section. The requirements are consolidated in the form of a procurement plan. However, currently the procurement plan is not approved by the CEO. 
Future Control: The procurement plan will be approved by the concerned authority as per the Delegation of Authority Matrix. </t>
  </si>
  <si>
    <t>1. Obtain a copy of the section Objective and annual plan and ensure that it was reviewed and approved by management.
2. Check if the plan is tracked for progress
3. Check if the plan is updated on a timely basis
4. Verify the basis for developing the plan (inputs from other Sections, timeliness, targets, potential vendors, historical rates etc.
5. Check if the plan includes the following ( approved budget for each activity, number of vendors to be registered, materials / services to be procured and timeliness, method of purchasing, etc.                                                                                                            6- Check analysis the plan ended of 2017</t>
  </si>
  <si>
    <t>Inconsistencies in the Department's operations</t>
  </si>
  <si>
    <t>Inconsistencies in the department's operations which may result in inefficiencies and conflicts among duties of department employees.</t>
  </si>
  <si>
    <t>Policies &amp; Procedures</t>
  </si>
  <si>
    <t xml:space="preserve">Currently the policy and procedure manual is under review by the top management and outdated as it has been drafted since 2012.
</t>
  </si>
  <si>
    <t xml:space="preserve">1. Obtain a copy of the last updated version of procedure and ensure the following                                                               
- The policies and Procedures covers in details the processes of purchasing section 
- the Policies and Procedures are adequately reviewed and approved by the authorized parties
</t>
  </si>
  <si>
    <t>Unclear employee duties and responsibilities</t>
  </si>
  <si>
    <t>Inability to set clear duties and responsibilities for each employee in the department which may lead to inaccurate employee performance evaluation.</t>
  </si>
  <si>
    <t xml:space="preserve">Job Descriptions </t>
  </si>
  <si>
    <t xml:space="preserve">There are comprehensive updated job descriptions for different positions within the department, which defines roles and responsibilities of each individual. </t>
  </si>
  <si>
    <t>1. Obtain a copy of the org chart and ensure the following
- The Org chart is updated and approved 
2. Obtain a copy of the Job Description of the employees working in the Purchasing and  ensure that:
- The Job Descriptions, are clearly defined specially on roles and responsibilities for each level
- The approved JD's are aligned with the actual manpower (any variations need to be noted).
- The Job description is updated on a timely manner 
- the employees carries the adequate education and experience in the field</t>
  </si>
  <si>
    <t>Unclear reporting lines and hierarchy which may lead to duplication of efforts and inefficiencies in operations between the employees and department.</t>
  </si>
  <si>
    <t xml:space="preserve">Organizational Structure is in place and approved as per the Delegation of Authority Matrix. </t>
  </si>
  <si>
    <t>Management Reporting</t>
  </si>
  <si>
    <t>Strategic Risk</t>
  </si>
  <si>
    <t>Inability to escalate department progress, procurement related issues and take prompt actions which may result in significant issues remaining unresolved.</t>
  </si>
  <si>
    <t>Management Reporting Mechanism</t>
  </si>
  <si>
    <t xml:space="preserve">Monthly purchasing reports are prepared and presented by Purchasing Section Head during the monthly management meeting which includes the relevant details of the procurement department. The process is initiated from Jan 2015. </t>
  </si>
  <si>
    <t xml:space="preserve">Obtain a copy of monthly reports management and review progress of action plan </t>
  </si>
  <si>
    <t>Key Performance Indicators (KPIs)</t>
  </si>
  <si>
    <t>Failure to assess the performance of employees working in the Procurement department may result in delays or inappropriate decision making from the Senior Management.</t>
  </si>
  <si>
    <t>Departmental KPIs (based on ISO objectives), which are only cost savings ,are being monitored on a monthly basis. Moreover, other KPIs have been drafted and presented to Management and are under review from Upper Management</t>
  </si>
  <si>
    <t xml:space="preserve">1. Obtain a copy of the individuals KPI's and Ensure:
- KPIs are SMART
- KPI's is part of the employees' annual appraisals
- Variations are addressed in official meetings with the management (on monthly basis)
2- Check corrective actions are taken after the management review
</t>
  </si>
  <si>
    <t>Segregation of Duties</t>
  </si>
  <si>
    <t xml:space="preserve">Inappropriate segregation of duties among the employees involved in different purchasing activities (purchase orders, supplier section etc.) and receiving delivery of goods may result in fraudulent activities and financial loss to the company. </t>
  </si>
  <si>
    <t xml:space="preserve">Job Descriptions &amp; Reporting Structure. </t>
  </si>
  <si>
    <t xml:space="preserve">Job Descriptions for all employees mentioning their roles and responsibilities are defined, approved and acknowledged by the concerned employee. Further, the reporting structure is clearly defined. </t>
  </si>
  <si>
    <t xml:space="preserve">Same  Test 2+3 </t>
  </si>
  <si>
    <t>Supplier Selection &amp; Evaluation / Tendering</t>
  </si>
  <si>
    <t>Ineffective selection of suppliers</t>
  </si>
  <si>
    <t xml:space="preserve">Ineffective selection of vendors to meet the company's procurement requirements which may result in procuring sub-standard goods and services and adverse effect on the quality of the company products. </t>
  </si>
  <si>
    <t>Tendering &amp; Selection Process</t>
  </si>
  <si>
    <r>
      <rPr>
        <b/>
        <sz val="10"/>
        <rFont val="Arial"/>
        <family val="2"/>
      </rPr>
      <t xml:space="preserve">Supplier Section:
</t>
    </r>
    <r>
      <rPr>
        <sz val="10"/>
        <rFont val="Arial"/>
        <family val="2"/>
      </rPr>
      <t xml:space="preserve">Supplier Selection and pre-qualification process is in draft format and under discussion with the management.
</t>
    </r>
    <r>
      <rPr>
        <b/>
        <sz val="10"/>
        <rFont val="Arial"/>
        <family val="2"/>
      </rPr>
      <t xml:space="preserve">Tendering Process:
</t>
    </r>
    <r>
      <rPr>
        <sz val="10"/>
        <rFont val="Arial"/>
        <family val="2"/>
      </rPr>
      <t>Procurement section conducts a comparative study based on ISO quality.</t>
    </r>
    <r>
      <rPr>
        <b/>
        <sz val="10"/>
        <rFont val="Arial"/>
        <family val="2"/>
      </rPr>
      <t xml:space="preserve">
</t>
    </r>
    <r>
      <rPr>
        <sz val="10"/>
        <rFont val="Arial"/>
        <family val="2"/>
      </rPr>
      <t xml:space="preserve">In case of purchases amounting to more than AED 500,000, a tender is issued by the procurement section. The tender documents (proposals) are evaluated by the Tender Committee. the charter and minutes of meetings of tender committee are  formalized.  </t>
    </r>
  </si>
  <si>
    <t xml:space="preserve">1- Obtain the list of registered suppliers in the System, select 5 samples, and do the following:
- Check if the application / form has been completed and approved.
- Check if supporting documents such as; trade license have been obtained.
- Check the proper recording in the system - adequate segregation of duties.
- Verify adequacy if an update occurs. check if regular process in place for timely update.
- Check if there is a process in place to verify the vendor's financial ability and stability in market.   
</t>
  </si>
  <si>
    <t>Unauthorized / fictitious vendors added to the master file.</t>
  </si>
  <si>
    <t xml:space="preserve">Financial Risk </t>
  </si>
  <si>
    <t>Unauthorized / fictitious vendors added to the master file may result in fraudulent transactions and financial losses.</t>
  </si>
  <si>
    <t>Approved Vendor Master File</t>
  </si>
  <si>
    <t xml:space="preserve">A supplier master file is maintained manually by the procurement section. The supplier master file is approved by the CEO. 
However, the section is working with IT to maintain the supplier master file in the system. </t>
  </si>
  <si>
    <t xml:space="preserve"> Select 5 vendors remove from the register and check the following :-                                                                                                 - The justify reason for remove from suppliers register.   
- remove procedures were correct, consistent with policies and procedures                                                                                                - Ensure Added to the master file after evaluation step. 
- Check existence of Black list 
- Management approved.                                                                                                
</t>
  </si>
  <si>
    <t xml:space="preserve">Incomplete supplier information in the supplier master file. </t>
  </si>
  <si>
    <t xml:space="preserve">Incomplete supplier information in the supplier master file may lead to delays in the procurement process. </t>
  </si>
  <si>
    <t>Supplier master file</t>
  </si>
  <si>
    <t xml:space="preserve">A supplier master file is maintained manually by the procurement section. The supplier master file is approved by the CEO. Further, supplier pre-qualification process in under discussion with the management. 
However, the section is working with IT to maintain the supplier master file in the system. </t>
  </si>
  <si>
    <t xml:space="preserve">Same Test No  8 </t>
  </si>
  <si>
    <t xml:space="preserve">Conflict of Interest </t>
  </si>
  <si>
    <t>Compliance Risk</t>
  </si>
  <si>
    <t xml:space="preserve">Actual or perceived conflict of interest and confidentiality may result in biased selection of vendors and fraudulent activities. </t>
  </si>
  <si>
    <t xml:space="preserve">Conflict of Interest Form </t>
  </si>
  <si>
    <t xml:space="preserve">Conflict of Interest form is signed by all employees. </t>
  </si>
  <si>
    <t>Check if The suppliers signed Conflict of Interest form</t>
  </si>
  <si>
    <t xml:space="preserve">Failure to administer contact provisions </t>
  </si>
  <si>
    <t xml:space="preserve">Failure to administer contract provisions may result in legal implications and penalties to the company. </t>
  </si>
  <si>
    <t>Administration &amp; Monitoring of Contracts</t>
  </si>
  <si>
    <t>A Penalty clause is already mentioned in the Purchase order/Contract and the Finance will monitor in case of any deviation. A register is maintained for monitoring the contractors and Performance on a yearly basis.</t>
  </si>
  <si>
    <t>Select 4 samples of contracts  , do the following:
1. Check of existence of Contract Log .
2. Check bidding process and documentation.
3. Check the contract signed before contract start
4. Check tracking contract expiry date 
5. Check if  Legal review .</t>
  </si>
  <si>
    <t>Purchase Requisitions, Purchase Orders &amp; Receipt of Product</t>
  </si>
  <si>
    <t>Procuring goods and services not required by the end user.</t>
  </si>
  <si>
    <t>Procurement of goods and services not required by the end user may result in financial loss to the company.</t>
  </si>
  <si>
    <t>Purchase Requisition Form</t>
  </si>
  <si>
    <t>Purchase Requisition Form (PRF) is raised for each request of the concerned user department. The PRF is approved by HOD/Manager. However, the PRF does not include the estimated amount of the requested good / service.</t>
  </si>
  <si>
    <r>
      <rPr>
        <sz val="10"/>
        <color theme="1"/>
        <rFont val="Arial"/>
        <family val="2"/>
      </rPr>
      <t>Select the 40 samples of (Purchase Requisition Form) PR Form selected , obtain the related documents, and do the following:
1. Check if the ( Request for quotation )  RFQ is prepared and approved by Section Head
2. Check if RFQ contains items specification, quantity, delivery schedule, open and closing date of  RFQ etc.</t>
    </r>
    <r>
      <rPr>
        <sz val="10"/>
        <color rgb="FFFF0000"/>
        <rFont val="Arial"/>
        <family val="2"/>
      </rPr>
      <t xml:space="preserve">
</t>
    </r>
    <r>
      <rPr>
        <sz val="10"/>
        <color theme="1"/>
        <rFont val="Arial"/>
        <family val="2"/>
      </rPr>
      <t>3. Ensure  vendors selected from approved list 
4. Check proper communication of RFQ to vendors.</t>
    </r>
    <r>
      <rPr>
        <sz val="10"/>
        <color rgb="FFFF0000"/>
        <rFont val="Arial"/>
        <family val="2"/>
      </rPr>
      <t xml:space="preserve">
</t>
    </r>
    <r>
      <rPr>
        <sz val="10"/>
        <color theme="1"/>
        <rFont val="Arial"/>
        <family val="2"/>
      </rPr>
      <t>5. Check the way of receiving quotations, formal procedure is in place? Sealed quotations... Check if receiving date is recorded by Purchasing Section not later than closing date.</t>
    </r>
    <r>
      <rPr>
        <sz val="10"/>
        <color rgb="FFFF0000"/>
        <rFont val="Arial"/>
        <family val="2"/>
      </rPr>
      <t xml:space="preserve">
</t>
    </r>
    <r>
      <rPr>
        <sz val="10"/>
        <color theme="1"/>
        <rFont val="Arial"/>
        <family val="2"/>
      </rPr>
      <t>6. Check proper coordination with user Section for recommendation and selection. Rates shall not be given to user Section. summary / comparison sheet is prepared for each transaction.</t>
    </r>
    <r>
      <rPr>
        <sz val="10"/>
        <color rgb="FFFF0000"/>
        <rFont val="Arial"/>
        <family val="2"/>
      </rPr>
      <t xml:space="preserve">
</t>
    </r>
    <r>
      <rPr>
        <sz val="10"/>
        <color theme="1"/>
        <rFont val="Arial"/>
        <family val="2"/>
      </rPr>
      <t>7. Check proper evaluation criteria in place covering the following (technical specs, price, quality, delivery time, terms and conditions, payment terms, other relevant information) 
8- Purchase Committee meeting 
9- PO as DoA</t>
    </r>
    <r>
      <rPr>
        <sz val="10"/>
        <color rgb="FFFF0000"/>
        <rFont val="Arial"/>
        <family val="2"/>
      </rPr>
      <t xml:space="preserve">
</t>
    </r>
  </si>
  <si>
    <t>Unjustified overspending may result in financial loss to the company.</t>
  </si>
  <si>
    <t xml:space="preserve">Unjustified overspending may result in budget overruns, adverse cash flows. </t>
  </si>
  <si>
    <t xml:space="preserve">Linking of Purchase Requisition with Procurement Plan </t>
  </si>
  <si>
    <t xml:space="preserve">Currently, Purchase requisition is not linked to the procurement plan. However, the procurement section is working with IT to automate the budget monitoring process. </t>
  </si>
  <si>
    <t xml:space="preserve">Select 40 samples of purchase requisitions, do the following:
1.  Check if all PR form are approved as per DoA. 
2. Check the PR form for clarity of clauses such as; services / goods, quantity, estimated value, budget code, etc.
3. Check proper receipt and processing of PR form by Purchasing Section.
4. Check if PR form are reconciled with the approved Purchasing plan.
5. Check if PR form are reviewed by a supervisory level during processing.
7. Check the basis behind selecting the method of purchasing, verify against draft policy. Check approval for method's selection.                                                                                            
8-checking availability of funds   </t>
  </si>
  <si>
    <t xml:space="preserve">Unauthorized purchases </t>
  </si>
  <si>
    <t>Unauthorized purchases may result in fraudulent activities, financial and legal implications.</t>
  </si>
  <si>
    <t>Purchase Order</t>
  </si>
  <si>
    <t xml:space="preserve">All Purchase orders are raised through procurement system. However, the purchase orders are manually approved by the concerned authority as per the Delegation of Authority matrix. 
In the case of quotations, Procurement section conducts a comparative study based on ISO quality.
Currently, the procurement section is working with IT department to incorporate the approval mechanism in procurement system. 
Further, currently reports are not generated to review split purchase orders. </t>
  </si>
  <si>
    <t xml:space="preserve">For the 40 samples of PR selected , obtain the related documents, and do the following:
1. Check if the RFQ is prepared and approved by Section Head
2. Check proper communication of RFQ to vendors, review acknowledgement.
3. Check the way of receiving quotations, formal procedure is in place? Sealed quotations... Check if receiving date is recorded by Procurement Section not later than closing date.
4. Check proper coordination with user Section for recommendation and selection. Rates shall not be given to user Section. summary / comparison sheet is prepared for each transaction.
5. Check proper evaluation criteria in place covering the following (technical specs, price, quality, delivery time, terms and conditions, payment terms, other relevant information)                                                                     8. Checking the P O issue as per the DoA.
</t>
  </si>
  <si>
    <t>Receiving goods and services with incorrect specifications.</t>
  </si>
  <si>
    <t>Receiving goods and services with incorrect specifications or quantities may result in operational delays and financial loss.</t>
  </si>
  <si>
    <t>Receipt of Goods</t>
  </si>
  <si>
    <t xml:space="preserve">Good delivery note are manual compared with the purchase order and invoice to ensure that goods received are of correct specifications. 
However, Procurement section is working with the IT department to automate the process. </t>
  </si>
  <si>
    <t xml:space="preserve">Select 40 samples PO or PR and check the following :-                    1- Check Receiving goods and services on good condition.
2- Check Receiving time .                                                                       3- Compared the delivery note with the PO details </t>
  </si>
  <si>
    <t>Failure to monitor and close open purchase orders</t>
  </si>
  <si>
    <t>Failure to monitor and close open purchase orders may result in receiving unauthorized deliveries.</t>
  </si>
  <si>
    <t>Open Purchase Order Monitoring</t>
  </si>
  <si>
    <t>The procurement section generates the open purchase order report from the system to review pending quantities and reports the details of material receipt to IT for verification.</t>
  </si>
  <si>
    <t xml:space="preserve">Select 20 samples of  P O and check the following :-                                                                                                   1. Check the date of close and ope P o                                             </t>
  </si>
  <si>
    <t xml:space="preserve">Failure to fix purchase prices and terms of delivery with suppliers for extended period. </t>
  </si>
  <si>
    <t xml:space="preserve">Failure to fix purchase prices and terms of delivery with suppliers for extended period may result in price fluctuation and higher cost of production. </t>
  </si>
  <si>
    <t>Contracts</t>
  </si>
  <si>
    <t>Currently, Procurement Section is maintaining a contract list (Excel) and are being reviewed on a regular basis. The list includes the contract period, description, scope of work, and contact number.</t>
  </si>
  <si>
    <t xml:space="preserve">Contract Test and check the price </t>
  </si>
  <si>
    <t>Direct Purchases</t>
  </si>
  <si>
    <t xml:space="preserve">Failure to procure materials in emergency situation (such as stock outs, urgent orders) </t>
  </si>
  <si>
    <t xml:space="preserve">Failure to procure materials / goods in emergency situations (such as stock outs, urgent orders etc. ) may result in production stoppages, loss of revenue and reputational implications. </t>
  </si>
  <si>
    <t>Minimum Stock level</t>
  </si>
  <si>
    <t>The Stores Maintains a Minimum stock level for the regular items and the Procurement Section finds alternate supplier or material during emergencies</t>
  </si>
  <si>
    <t xml:space="preserve">Obtain the list of urgent purchases, and do the following:
1. Check if there is any policy in place governing this practice.
2. Check the overall adequacy of the process, identify gaps.
3- Check the percentage of Direct purchase from total Purchases 
</t>
  </si>
  <si>
    <t>Vendor Performance Evaluation</t>
  </si>
  <si>
    <t>Failure to monitor supplier performance.</t>
  </si>
  <si>
    <t>Failure to monitor supplier performance may result in delayed delivery, delivering poor quality goods and services and end user dissatisfaction.</t>
  </si>
  <si>
    <t>Supplier Performance Evaluation</t>
  </si>
  <si>
    <t>Supplier evaluation process in currently in place as the Procurement Section fills in a Supplier Evaluation Report on a annual basis.</t>
  </si>
  <si>
    <t>Select a sample of 7 major suppliers, and do the following:
1. Check if an annual performance evaluation is conducted by Procurement Section in coordination with User Section on a pre-defined criteria.
2. Check if the evaluation of the Quality and Delivery of materials/services provided by the vendors performed by the User Section.
3. Check if the evaluation of the Cost and Service provided by the vendors performed by the purchasing Section.
4. Check documentation of results.</t>
  </si>
  <si>
    <t>Average Inherent Risk</t>
  </si>
  <si>
    <t>Average Control</t>
  </si>
  <si>
    <t>Delegation of Authority</t>
  </si>
  <si>
    <t>Increased errors arising from the lack of accountability , lack of segregation of duties, and inefficiencies in operations among functions due to lack of an approved and updated DOA</t>
  </si>
  <si>
    <t>Succession planning</t>
  </si>
  <si>
    <t>Inability to ensure that Shams well prepared for expansion, loss of key employee and ready to fill a new, needed job and organizational redesign and opportunities due to lack of proactive succession planning in place</t>
  </si>
  <si>
    <t>Currently there is no control</t>
  </si>
  <si>
    <t>Organizational structure</t>
  </si>
  <si>
    <t>Overriding controls, unclear reporting lines, and complications in tracking vacant positions due to the absence of a comprehensive organizational structure.</t>
  </si>
  <si>
    <t>Corporate Strategy development and communication</t>
  </si>
  <si>
    <t xml:space="preserve">Inadequate planning for future business opportunities, expansion and direction and inability to focus on development and gaining competitive advantage due to an absence of a comprehensive and approved strategic plan. </t>
  </si>
  <si>
    <t xml:space="preserve">Pricing Strategy </t>
  </si>
  <si>
    <t>Losing business opportunities and inability to offer competitive rates due to lack of a pricing strategy/guidelines and failure to assess future market conditions and trends</t>
  </si>
  <si>
    <t xml:space="preserve">Currently there is no control </t>
  </si>
  <si>
    <t>Key Performance Indicators (KPIs)monitoring and reporting process</t>
  </si>
  <si>
    <t>Some Departments placed KPI's in 2018 but there were now management approval or review of results</t>
  </si>
  <si>
    <t>Risk Management Process</t>
  </si>
  <si>
    <t xml:space="preserve">Business continuity management communication, training, and/ or testing </t>
  </si>
  <si>
    <t>Reporting and communication mechanism with the mother company (ADM)</t>
  </si>
  <si>
    <t>Risk in conflict of interest, and inadequate decision making due to an inadequate reporting process with the mother company.</t>
  </si>
  <si>
    <r>
      <t>Senior Management reports to ADM on a regular basis and The Board of Directors meet with Senior Management</t>
    </r>
    <r>
      <rPr>
        <sz val="10"/>
        <color rgb="FFC00000"/>
        <rFont val="Arial"/>
        <family val="2"/>
      </rPr>
      <t xml:space="preserve"> 4 times </t>
    </r>
    <r>
      <rPr>
        <sz val="10"/>
        <color rgb="FF0070C0"/>
        <rFont val="Arial"/>
        <family val="2"/>
      </rPr>
      <t>every year to discuss and monitor all challenges.</t>
    </r>
  </si>
  <si>
    <t xml:space="preserve">Policies &amp; Procedures </t>
  </si>
  <si>
    <t>Currently there is no control in place as most sections/departments either don’t have verified and approved policies and procedures or they are still as a draft.</t>
  </si>
  <si>
    <t>Coordination and SOP mapping</t>
  </si>
  <si>
    <t>Risk of overlapping authorities, limited interdepartmental synergy, and operation inconsistencies due to inadequate coordination and lack of standard operation procedures between departments/function</t>
  </si>
  <si>
    <t>Overreliance on a single client</t>
  </si>
  <si>
    <t>Quality Control process and standards on web printing</t>
  </si>
  <si>
    <t xml:space="preserve">Risk of potential litigation, fines, and reputation damages from VIP clients/ or other stakeholders due to lack of proper quality control process over web printing final products and inconsistent web printing quality standards </t>
  </si>
  <si>
    <t>Marketing &amp; Feasibility Studies</t>
  </si>
  <si>
    <t>Risk of inadequate estimation and forecasting of new investment opportunities and inadequate investment decisions making due to lack of marketing and feasibility studies for new projects</t>
  </si>
  <si>
    <t>Committees and charters</t>
  </si>
  <si>
    <t>Risk of ineffectiveness or inefficiencies in process improvements and enhance of internal controls due to absence of formal Committees and their charters and by-laws.</t>
  </si>
  <si>
    <t>Currently there is no control. Only Purchasing Committee in place. There is no Executive Committee</t>
  </si>
  <si>
    <t>Whistle Blower and Fraud Prevention Plan</t>
  </si>
  <si>
    <t>There is a whistle Blowing system placed in 2016 and modified in 2018 to increase the awareness on Fraud</t>
  </si>
  <si>
    <t>HSE standards and monitoring process</t>
  </si>
  <si>
    <t>The HSE Section has multiple ISO audits during the year, and they follow ISO standards to assure that they are following best practices.</t>
  </si>
  <si>
    <t>SH-FIN-06.2</t>
  </si>
  <si>
    <t>SH-FIN-06.3</t>
  </si>
  <si>
    <t>SH-FIN-06.4</t>
  </si>
  <si>
    <t>SH-FIN-06.5</t>
  </si>
  <si>
    <t>SH-FIN-06.6</t>
  </si>
  <si>
    <t>SH-FIN-06.7</t>
  </si>
  <si>
    <t>SH-FIN-06.8</t>
  </si>
  <si>
    <t>SH-FIN-06.9</t>
  </si>
  <si>
    <t>SH-FIN-06.10</t>
  </si>
  <si>
    <t>SH-FIN-06.11</t>
  </si>
  <si>
    <t>SH-FIN-06.12</t>
  </si>
  <si>
    <t>SH-FIN-06.13</t>
  </si>
  <si>
    <t>SH-FIN-06.14</t>
  </si>
  <si>
    <t>SH-FIN-06.15</t>
  </si>
  <si>
    <t>SH-FIN-06.16</t>
  </si>
  <si>
    <t>SH-FIN-06.17</t>
  </si>
  <si>
    <t>SH-FIN-06.18</t>
  </si>
  <si>
    <t>SH-FIN-06.19</t>
  </si>
  <si>
    <t xml:space="preserve">Currently the delegation of authority for the company doesn't cover all aspects of delegation. The matrix is in update process and is not yet issued till February 2019. </t>
  </si>
  <si>
    <t>Inability to properly gauge  performance in terms of meeting Authority strategic and operational goals due to inability to define "SMART" (specific, measurable, achievable, realistic, and Time phased) KPIs that reflect their critical success factors and inadequate periodical monitoring process between actual results against planned ones.</t>
  </si>
  <si>
    <t xml:space="preserve">Inability to identify new risks as they emerge affecting on company development due to absence of Risk Management framework and system in place </t>
  </si>
  <si>
    <t>Inability to handle and recover from any situation that is threatening or would cause operation interruptions that would affect company's reputation and brand image due to the lack of a proper business continuity management communication and training.</t>
  </si>
  <si>
    <t>Implementation of Government rules &amp; regulation at the company</t>
  </si>
  <si>
    <t>Risk of inconsistencies in applying governmental rules &amp; regulations and inability to carry out activities within company's entity definition (governmental or semi-governmental) approved on the  Memorandum of association due to lack of proper communication and implementation of Governmental rules &amp; regulation at company</t>
  </si>
  <si>
    <t>company has an updated MOA that shows it’s a government entity</t>
  </si>
  <si>
    <t>Risk of inability to optimize sales, and sustain company's growth due to the overreliance on a single client</t>
  </si>
  <si>
    <t>Prior to printing any material in the web printing process, Company Quality Control employees proofread all content and also continue to monitor throughout the printing process.</t>
  </si>
  <si>
    <t>Risk of inadequate fraud prevention plans and response plans for fraud and inability to protect whistle blowers within company due to lack of formal Fraud Prevention Plan and system in place</t>
  </si>
  <si>
    <t>Risk of non compliance with UAE HSE regulations, potential injuries and inability to provide a safe and sustainable environment for all of company's staff members,</t>
  </si>
  <si>
    <t>Risk of operation inconsistencies, and inability to carry out activities within company's risk tolerance level due to  inability to communicate the approved Policies &amp; Procedures manual to each function at company and consequently ensure its compliance</t>
  </si>
  <si>
    <t>7.‎Check employees’ awareness of IFRS and how many trainings are conducted‎</t>
  </si>
  <si>
    <t xml:space="preserve">Late payments to suppliers may result in poor relations and withdrawal of credit terms, making it difficult to procure required materials and services, in addition to the impact on company image.  </t>
  </si>
  <si>
    <t xml:space="preserve">Advances made to suppliers may not be reflected in a separate account, they might be reflected as negative balances in the account payable listing , which might not reflect the proper outstanding amounts which will understate company liabilities </t>
  </si>
  <si>
    <t>Review Supplier aging report and Payment schedule vs policy</t>
  </si>
  <si>
    <t xml:space="preserve">Obtain the aging report, a sample of 20 invoices and
1. Obtain the full listing of Accounts payables and check for advances made within those outstanding balances
</t>
  </si>
  <si>
    <t xml:space="preserve">Obtain the aging report, a sample of 20 invoices and
2. Check if advances are books as an asset or imbedded in the liability of the supplier (i.e.  allocated as a negative balance on the Accounts Payable Account). 
</t>
  </si>
  <si>
    <t xml:space="preserve">Obtain the aging report, a sample of 20 invoices and
3. Check the total amount paid in advance to the supplier during the year and not merely the balance.
</t>
  </si>
  <si>
    <t xml:space="preserve">Obtain the aging report, a sample of 20 invoices and
4. check if advances are approved according to the DOA
</t>
  </si>
  <si>
    <t xml:space="preserve">Obtain the aging report, a sample of 20 invoices and
5. Check what type of security supplier provide against advance payments
</t>
  </si>
  <si>
    <t xml:space="preserve">Obtain the aging report, a sample of 20 invoices and
1. Check if a payment schedule is maintained from the beginning of the year
</t>
  </si>
  <si>
    <t xml:space="preserve">Obtain the aging report, a sample of 20 invoices and
2. Check if the payment schedule is distributed to all vendors
</t>
  </si>
  <si>
    <t xml:space="preserve">Obtain the aging report, a sample of 20 invoices and
3. Check payments were made according Payment schedule.
</t>
  </si>
  <si>
    <t xml:space="preserve">Obtain the aging report, a sample of 20 invoices and
4. Check if a Supplier Aging report is maintained
</t>
  </si>
  <si>
    <t xml:space="preserve">Obtain the aging report, a sample of 20 invoices and
5. Identify the long outstanding balances and inquire the root causes for due balances.
</t>
  </si>
  <si>
    <t xml:space="preserve">Obtain the aging report, a sample of 20 invoices and
6. Check the ageing analysis is reviewed on monthly basis
</t>
  </si>
  <si>
    <t xml:space="preserve">Obtain the aging report, a sample of 20 invoices and
7. Check if the aging report is approved by Finance Manager.
</t>
  </si>
  <si>
    <t xml:space="preserve">Obtain the aging report, a sample of 20 invoices and
8. For a sample of 5 key suppliers verify that supplier reconciliations are performed on quarterly basis.
</t>
  </si>
  <si>
    <t xml:space="preserve">Obtain the aging report, a sample of 20 invoices and
9. For a sample of 5 key suppliers check that reconciliation reports are prepared for differences noted between the supplier balance in the books of account and the statement of account sent by the supplier.
</t>
  </si>
  <si>
    <t xml:space="preserve">Obtain the aging report, a sample of 20 invoices and
10. Check if year end confirmation are send early enough to supplier to be received before the closure of the year. 
</t>
  </si>
  <si>
    <t xml:space="preserve">Obtain the aging report, a sample of 20 invoices and
11. Check if Reconciliation process is documented 
</t>
  </si>
  <si>
    <t xml:space="preserve">Obtain the aging report, a sample of 20 invoices and
12. Check if long outstanding balances are being monitored by the management;
</t>
  </si>
  <si>
    <t xml:space="preserve">Obtain the aging report, a sample of 20 invoices and
13. Check if Annual balance confirmation is addressed in the policy 
</t>
  </si>
  <si>
    <t xml:space="preserve">Obtain the aging report, a sample of 20 invoices and
14. ensure that year end confirmation are managed by the AP team and that external Auditor confirmations are not used as substitute;
</t>
  </si>
  <si>
    <t>Perform reprocess test and interviewed authorizing approving powers in the payment cycle</t>
  </si>
  <si>
    <t>The Finance department initiates budget preparation process, approved by the  Finance ‎Director/Manager and then by Top Management.</t>
  </si>
  <si>
    <t>Obtain the aging report, a sample of 20 invoices and
15. Check f there was a delay in recording invoices and its effect on the accuracy of the ageing report.</t>
  </si>
  <si>
    <t xml:space="preserve">Obtain a sample of twenty different documents in the payment cycle (Invoice, Voucher, Check Request, Authorization for Payment, Transfer sheet...etc) and:
1. Check if every approving powers responsibility is identified in the procedures
</t>
  </si>
  <si>
    <t xml:space="preserve">Obtain a sample of twenty different documents in the payment cycle (Invoice, Voucher, Check Request, Authorization for Payment, Transfer sheet...etc) and:
2. Interview the related approval powers to check their knowledge about their roles and the verification they perform
</t>
  </si>
  <si>
    <t xml:space="preserve">Obtain a sample of twenty different documents in the payment cycle (Invoice, Voucher, Check Request, Authorization for Payment, Transfer sheet...etc) and:
3. Identify any inconsistency in the payment cycle where they do not perform their role in payment revision. </t>
  </si>
  <si>
    <t>Review the 2023 Budget process and working</t>
  </si>
  <si>
    <t xml:space="preserve">Obtain the procedure for the budget process and
1.‎ Check if a business plan was prepared before the start of the year.
</t>
  </si>
  <si>
    <t xml:space="preserve">Obtain the procedure for the budget process and
2. check if business plan is approved according to the company DOA.
</t>
  </si>
  <si>
    <t xml:space="preserve">Obtain the procedure for the budget process and
3. Check if the budget was built on unified goals and objectives as aligned with the Business Plan.
</t>
  </si>
  <si>
    <t xml:space="preserve">Obtain the procedure for the budget process and
4.‎ Check the Budget Meetings Schedule that was placed from the start of Q2.
</t>
  </si>
  <si>
    <t xml:space="preserve">Obtain the procedure for the budget process and
5. Check the minutes of the meetings and the Agenda for the Budget meetings with Department Heads.
</t>
  </si>
  <si>
    <t xml:space="preserve">Obtain the procedure for the budget process and
6. Check if an initiation meetings with department heads before the budget process starts were conducted.‎
</t>
  </si>
  <si>
    <t xml:space="preserve">Obtain the procedure for the budget process and
7.‎ Check if there regular meeting is held for budget review between the Finance Department and Department Heads o discuss and review budget numbers.
</t>
  </si>
  <si>
    <t xml:space="preserve">Obtain the procedure for the budget process and
8. Check if there is a tracking of those meetings by the Finance Manager . ‎
</t>
  </si>
  <si>
    <t xml:space="preserve">Obtain the procedure for the budget process and
9.‎ Check if there was evidence on performing a thorough revision of budget assumptions to technically challenge Departments’ Heads on the adequacy of the budget. ‎
</t>
  </si>
  <si>
    <t xml:space="preserve">Obtain the procedure for the budget process and
10. Check if Budget is monitored and reviwed on monthly basis (i.e.  documented ‎analysisactual expenditures vs. Planned|) 
</t>
  </si>
  <si>
    <t>Obtain the procedure for the budget process and
11.‎ Check if there is policy established to govern actions with non-moving projects/expenditures that were budgeted but were not ‎implemented. ‎</t>
  </si>
  <si>
    <t>Governance Detailed Audit Program is covered in each department/functions</t>
  </si>
  <si>
    <t xml:space="preserve">The Organization Structure for the company has been updated on June 2022, however, it indicates that there is no segregation of duties between the departments as Quality still under production. There is no alignment between Authority and subsidiaries in some similar functions In addition, the detailed org structure by department is not released ill February 2023. </t>
  </si>
  <si>
    <t>covered in AP</t>
  </si>
  <si>
    <t>Verify the process of the strategy</t>
  </si>
  <si>
    <t>Review the DOA manual</t>
  </si>
  <si>
    <t>Obtain the company Doa and:
1. Check it is updated every two years
2. The DoA creation and update is built on a study performed by the Finance Department to determine the adequate threshold for approvals levels</t>
  </si>
  <si>
    <t>1. check the existence of approved manual for Strategy process
2. Check if the strategy is revisited at least once a year for upgrade and enhancement
3. Check if the strategy is properly approved as per the company DOA
4. Check if the strategy is announced and communicated to all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</si>
</sst>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name val="Arial"/>
      <family val="2"/>
    </font>
    <font>
      <b/>
      <sz val="10"/>
      <name val="Arial"/>
      <family val="2"/>
    </font>
    <font>
      <sz val="10"/>
      <name val="Arial"/>
      <family val="2"/>
    </font>
    <font>
      <sz val="9"/>
      <name val="Calibri"/>
      <family val="2"/>
      <scheme val="minor"/>
    </font>
    <font>
      <sz val="9"/>
      <color theme="1"/>
      <name val="Calibri"/>
      <family val="2"/>
      <scheme val="minor"/>
    </font>
    <font>
      <b/>
      <sz val="9"/>
      <color theme="0"/>
      <name val="Calibri"/>
      <family val="2"/>
      <scheme val="minor"/>
    </font>
    <font>
      <b/>
      <sz val="9"/>
      <name val="Calibri"/>
      <family val="2"/>
      <scheme val="minor"/>
    </font>
    <font>
      <b/>
      <sz val="9"/>
      <color indexed="9"/>
      <name val="Calibri"/>
      <family val="2"/>
      <scheme val="minor"/>
    </font>
    <font>
      <b/>
      <sz val="9"/>
      <color theme="1"/>
      <name val="Calibri"/>
      <family val="2"/>
      <scheme val="minor"/>
    </font>
    <font>
      <b/>
      <sz val="11"/>
      <color theme="0"/>
      <name val="Calibri"/>
      <family val="2"/>
      <scheme val="minor"/>
    </font>
    <font>
      <b/>
      <sz val="9"/>
      <color rgb="FFFF0000"/>
      <name val="Calibri"/>
      <family val="2"/>
      <scheme val="minor"/>
    </font>
    <font>
      <b/>
      <sz val="26"/>
      <color theme="0"/>
      <name val="Calibri"/>
      <family val="2"/>
      <scheme val="minor"/>
    </font>
    <font>
      <b/>
      <sz val="18"/>
      <color theme="0"/>
      <name val="Calibri"/>
      <family val="2"/>
      <scheme val="minor"/>
    </font>
    <font>
      <sz val="12"/>
      <color theme="1"/>
      <name val="Calibri"/>
      <family val="2"/>
      <scheme val="minor"/>
    </font>
    <font>
      <sz val="12"/>
      <name val="Calibri"/>
      <family val="2"/>
      <scheme val="minor"/>
    </font>
    <font>
      <b/>
      <sz val="12"/>
      <color theme="0"/>
      <name val="Arial"/>
      <family val="2"/>
    </font>
    <font>
      <b/>
      <sz val="20"/>
      <color theme="0"/>
      <name val="Calibri"/>
      <family val="2"/>
      <scheme val="minor"/>
    </font>
    <font>
      <sz val="10"/>
      <color theme="0"/>
      <name val="Arial"/>
      <family val="2"/>
    </font>
    <font>
      <sz val="10"/>
      <color theme="1"/>
      <name val="Arial"/>
      <family val="2"/>
    </font>
    <font>
      <sz val="10"/>
      <name val="Calibri"/>
      <family val="2"/>
      <scheme val="minor"/>
    </font>
    <font>
      <sz val="10"/>
      <color rgb="FFFF0000"/>
      <name val="Arial"/>
      <family val="2"/>
    </font>
    <font>
      <sz val="10"/>
      <color rgb="FF0070C0"/>
      <name val="Arial"/>
      <family val="2"/>
    </font>
    <font>
      <sz val="10"/>
      <color rgb="FFC00000"/>
      <name val="Arial"/>
      <family val="2"/>
    </font>
    <font>
      <sz val="8"/>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rgb="FF5F5F5F"/>
        <bgColor indexed="64"/>
      </patternFill>
    </fill>
    <fill>
      <patternFill patternType="solid">
        <fgColor rgb="FFFFFF00"/>
        <bgColor indexed="64"/>
      </patternFill>
    </fill>
    <fill>
      <patternFill patternType="solid">
        <fgColor theme="0" tint="-0.149998474074526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thin">
        <color theme="0"/>
      </left>
      <right/>
      <top/>
      <bottom style="thin">
        <color indexed="64"/>
      </bottom>
      <diagonal/>
    </border>
    <border>
      <left/>
      <right/>
      <top/>
      <bottom style="thin">
        <color indexed="64"/>
      </bottom>
      <diagonal/>
    </border>
    <border>
      <left style="thin">
        <color indexed="64"/>
      </left>
      <right/>
      <top style="thin">
        <color indexed="64"/>
      </top>
      <bottom style="thin">
        <color theme="0"/>
      </bottom>
      <diagonal/>
    </border>
    <border>
      <left/>
      <right/>
      <top style="thin">
        <color indexed="64"/>
      </top>
      <bottom/>
      <diagonal/>
    </border>
    <border>
      <left/>
      <right style="thin">
        <color theme="0"/>
      </right>
      <top style="thin">
        <color indexed="64"/>
      </top>
      <bottom/>
      <diagonal/>
    </border>
    <border>
      <left style="thin">
        <color theme="0"/>
      </left>
      <right style="thin">
        <color theme="0"/>
      </right>
      <top style="thin">
        <color indexed="64"/>
      </top>
      <bottom style="thin">
        <color theme="0"/>
      </bottom>
      <diagonal/>
    </border>
    <border>
      <left style="thin">
        <color theme="0"/>
      </left>
      <right/>
      <top style="thin">
        <color indexed="64"/>
      </top>
      <bottom style="thin">
        <color theme="0"/>
      </bottom>
      <diagonal/>
    </border>
    <border>
      <left/>
      <right/>
      <top style="thin">
        <color indexed="64"/>
      </top>
      <bottom style="thin">
        <color theme="0" tint="-0.499984740745262"/>
      </bottom>
      <diagonal/>
    </border>
    <border>
      <left style="thin">
        <color indexed="64"/>
      </left>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int="-0.499984740745262"/>
      </top>
      <bottom style="thin">
        <color theme="0" tint="-0.499984740745262"/>
      </bottom>
      <diagonal/>
    </border>
    <border>
      <left style="thin">
        <color indexed="64"/>
      </left>
      <right/>
      <top style="thin">
        <color theme="0"/>
      </top>
      <bottom style="thin">
        <color indexed="64"/>
      </bottom>
      <diagonal/>
    </border>
    <border>
      <left style="thin">
        <color rgb="FF00B0F0"/>
      </left>
      <right style="thin">
        <color rgb="FF00B0F0"/>
      </right>
      <top style="thin">
        <color indexed="64"/>
      </top>
      <bottom/>
      <diagonal/>
    </border>
    <border>
      <left style="thin">
        <color rgb="FF00B0F0"/>
      </left>
      <right/>
      <top style="thin">
        <color indexed="64"/>
      </top>
      <bottom style="thin">
        <color rgb="FF00B0F0"/>
      </bottom>
      <diagonal/>
    </border>
    <border>
      <left/>
      <right/>
      <top style="thin">
        <color indexed="64"/>
      </top>
      <bottom style="thin">
        <color rgb="FF00B0F0"/>
      </bottom>
      <diagonal/>
    </border>
    <border>
      <left/>
      <right style="thin">
        <color rgb="FF00B0F0"/>
      </right>
      <top style="thin">
        <color indexed="64"/>
      </top>
      <bottom style="thin">
        <color rgb="FF00B0F0"/>
      </bottom>
      <diagonal/>
    </border>
    <border>
      <left style="thin">
        <color rgb="FF00B0F0"/>
      </left>
      <right style="thin">
        <color rgb="FF00B0F0"/>
      </right>
      <top/>
      <bottom style="thin">
        <color indexed="64"/>
      </bottom>
      <diagonal/>
    </border>
    <border>
      <left style="thin">
        <color rgb="FF00B0F0"/>
      </left>
      <right style="thin">
        <color rgb="FF00B0F0"/>
      </right>
      <top/>
      <bottom style="thin">
        <color rgb="FF00B0F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top/>
      <bottom/>
      <diagonal/>
    </border>
  </borders>
  <cellStyleXfs count="6">
    <xf numFmtId="0" fontId="0" fillId="0" borderId="0"/>
    <xf numFmtId="0" fontId="1" fillId="0" borderId="0"/>
    <xf numFmtId="0" fontId="3" fillId="0" borderId="0"/>
    <xf numFmtId="0" fontId="1" fillId="0" borderId="0"/>
    <xf numFmtId="0" fontId="1" fillId="0" borderId="0"/>
    <xf numFmtId="0" fontId="1" fillId="0" borderId="0"/>
  </cellStyleXfs>
  <cellXfs count="105">
    <xf numFmtId="0" fontId="0" fillId="0" borderId="0" xfId="0"/>
    <xf numFmtId="0" fontId="5" fillId="2" borderId="0" xfId="0" applyFont="1" applyFill="1" applyAlignment="1">
      <alignment vertical="center"/>
    </xf>
    <xf numFmtId="0" fontId="5" fillId="2" borderId="0" xfId="0" applyFont="1" applyFill="1" applyAlignment="1">
      <alignment horizontal="center" vertical="center"/>
    </xf>
    <xf numFmtId="0" fontId="6" fillId="2" borderId="0" xfId="1" applyFont="1" applyFill="1" applyAlignment="1">
      <alignment vertical="center" wrapText="1"/>
    </xf>
    <xf numFmtId="0" fontId="4" fillId="2" borderId="0" xfId="0" applyFont="1" applyFill="1" applyAlignment="1">
      <alignment vertical="center"/>
    </xf>
    <xf numFmtId="0" fontId="7" fillId="2" borderId="0" xfId="1" applyFont="1" applyFill="1" applyAlignment="1">
      <alignment vertical="center" wrapText="1"/>
    </xf>
    <xf numFmtId="0" fontId="7" fillId="2" borderId="0" xfId="1" applyFont="1" applyFill="1" applyAlignment="1">
      <alignment horizontal="center" vertical="center" wrapText="1"/>
    </xf>
    <xf numFmtId="17" fontId="4" fillId="2" borderId="0" xfId="0" applyNumberFormat="1" applyFont="1" applyFill="1" applyAlignment="1">
      <alignment vertical="center"/>
    </xf>
    <xf numFmtId="0" fontId="4" fillId="2" borderId="0" xfId="0" applyFont="1" applyFill="1" applyAlignment="1">
      <alignment horizontal="center" vertical="center"/>
    </xf>
    <xf numFmtId="0" fontId="5" fillId="2" borderId="0" xfId="0" applyFont="1" applyFill="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horizontal="center"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vertical="center" wrapText="1"/>
    </xf>
    <xf numFmtId="0" fontId="9" fillId="2" borderId="2" xfId="0" applyFont="1" applyFill="1" applyBorder="1" applyAlignment="1">
      <alignment horizontal="center" vertical="center"/>
    </xf>
    <xf numFmtId="0" fontId="4" fillId="2" borderId="2" xfId="0" applyFont="1" applyFill="1" applyBorder="1" applyAlignment="1">
      <alignment horizontal="left" vertical="center" wrapText="1"/>
    </xf>
    <xf numFmtId="0" fontId="4" fillId="0" borderId="2" xfId="3" applyFont="1" applyBorder="1" applyAlignment="1">
      <alignment horizontal="left" vertical="center" wrapText="1"/>
    </xf>
    <xf numFmtId="0" fontId="5" fillId="2" borderId="2" xfId="0" applyFont="1" applyFill="1" applyBorder="1" applyAlignment="1">
      <alignment horizontal="center" vertical="center"/>
    </xf>
    <xf numFmtId="0" fontId="5" fillId="2" borderId="2" xfId="0" applyFont="1" applyFill="1" applyBorder="1" applyAlignment="1">
      <alignment horizontal="left" vertical="center" wrapText="1"/>
    </xf>
    <xf numFmtId="0" fontId="4" fillId="2" borderId="2" xfId="0" applyFont="1" applyFill="1" applyBorder="1" applyAlignment="1">
      <alignment horizontal="center" vertical="center"/>
    </xf>
    <xf numFmtId="0" fontId="5" fillId="2" borderId="2" xfId="0" applyFont="1" applyFill="1" applyBorder="1" applyAlignment="1">
      <alignment vertical="center" wrapText="1"/>
    </xf>
    <xf numFmtId="0" fontId="11" fillId="2" borderId="0" xfId="1" applyFont="1" applyFill="1" applyAlignment="1">
      <alignment vertical="center" wrapText="1"/>
    </xf>
    <xf numFmtId="0" fontId="8" fillId="3" borderId="2" xfId="0" applyFont="1" applyFill="1" applyBorder="1" applyAlignment="1">
      <alignment horizontal="center" vertical="center" wrapText="1"/>
    </xf>
    <xf numFmtId="0" fontId="8" fillId="3" borderId="2" xfId="0" applyFont="1" applyFill="1" applyBorder="1" applyAlignment="1">
      <alignment horizontal="center" vertical="center"/>
    </xf>
    <xf numFmtId="0" fontId="8" fillId="4" borderId="2" xfId="0" applyFont="1" applyFill="1" applyBorder="1" applyAlignment="1">
      <alignment horizontal="center" vertical="center" wrapText="1"/>
    </xf>
    <xf numFmtId="0" fontId="4" fillId="2" borderId="3" xfId="0" applyFont="1" applyFill="1" applyBorder="1" applyAlignment="1">
      <alignment vertical="center" wrapText="1"/>
    </xf>
    <xf numFmtId="0" fontId="4" fillId="2" borderId="3" xfId="0" applyFont="1" applyFill="1" applyBorder="1" applyAlignment="1">
      <alignment vertical="center"/>
    </xf>
    <xf numFmtId="0" fontId="9" fillId="2" borderId="3" xfId="0" applyFont="1" applyFill="1" applyBorder="1" applyAlignment="1">
      <alignment vertical="center"/>
    </xf>
    <xf numFmtId="0" fontId="14" fillId="2" borderId="6" xfId="0" applyFont="1" applyFill="1" applyBorder="1" applyAlignment="1">
      <alignment horizontal="left" vertical="top" wrapText="1"/>
    </xf>
    <xf numFmtId="0" fontId="14" fillId="2" borderId="7" xfId="0" applyFont="1" applyFill="1" applyBorder="1" applyAlignment="1">
      <alignment vertical="center" wrapText="1"/>
    </xf>
    <xf numFmtId="0" fontId="14" fillId="2" borderId="8" xfId="0" applyFont="1" applyFill="1" applyBorder="1" applyAlignment="1">
      <alignment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vertical="center" wrapText="1"/>
    </xf>
    <xf numFmtId="0" fontId="15" fillId="2" borderId="11" xfId="0" applyFont="1" applyFill="1" applyBorder="1" applyAlignment="1">
      <alignment horizontal="left" vertical="center" wrapText="1"/>
    </xf>
    <xf numFmtId="0" fontId="14" fillId="0" borderId="0" xfId="0" applyFont="1"/>
    <xf numFmtId="0" fontId="15" fillId="2" borderId="12" xfId="0" applyFont="1" applyFill="1" applyBorder="1" applyAlignment="1">
      <alignment horizontal="left" vertical="top" wrapText="1"/>
    </xf>
    <xf numFmtId="15" fontId="14" fillId="2" borderId="0" xfId="0" applyNumberFormat="1" applyFont="1" applyFill="1" applyAlignment="1">
      <alignment vertical="center" wrapText="1"/>
    </xf>
    <xf numFmtId="0" fontId="15" fillId="2" borderId="0" xfId="0" applyFont="1" applyFill="1" applyAlignment="1">
      <alignment vertical="center" wrapText="1"/>
    </xf>
    <xf numFmtId="0" fontId="15" fillId="2" borderId="13" xfId="0" applyFont="1" applyFill="1" applyBorder="1" applyAlignment="1">
      <alignment vertical="center" wrapText="1"/>
    </xf>
    <xf numFmtId="0" fontId="15" fillId="2" borderId="14" xfId="0" applyFont="1" applyFill="1" applyBorder="1" applyAlignment="1">
      <alignment horizontal="left" vertical="center" wrapText="1"/>
    </xf>
    <xf numFmtId="0" fontId="15" fillId="2" borderId="15" xfId="0" applyFont="1" applyFill="1" applyBorder="1" applyAlignment="1">
      <alignment horizontal="left" vertical="top" wrapText="1"/>
    </xf>
    <xf numFmtId="15" fontId="14" fillId="2" borderId="5" xfId="0" applyNumberFormat="1" applyFont="1" applyFill="1" applyBorder="1" applyAlignment="1">
      <alignment horizontal="left" vertical="top" wrapText="1"/>
    </xf>
    <xf numFmtId="0" fontId="1" fillId="0" borderId="21" xfId="3" applyBorder="1" applyAlignment="1">
      <alignment horizontal="center" vertical="center" wrapText="1"/>
    </xf>
    <xf numFmtId="0" fontId="1" fillId="0" borderId="1" xfId="3" applyBorder="1" applyAlignment="1">
      <alignment horizontal="center" vertical="center" wrapText="1"/>
    </xf>
    <xf numFmtId="0" fontId="1" fillId="0" borderId="1" xfId="4" applyBorder="1" applyAlignment="1">
      <alignment horizontal="justify" vertical="center" wrapText="1"/>
    </xf>
    <xf numFmtId="0" fontId="18"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justify" vertical="center" wrapText="1"/>
    </xf>
    <xf numFmtId="0" fontId="18" fillId="0" borderId="1" xfId="0" applyFont="1" applyBorder="1" applyAlignment="1">
      <alignment horizontal="center" vertical="center" wrapText="1"/>
    </xf>
    <xf numFmtId="0" fontId="1" fillId="0" borderId="1" xfId="3" applyBorder="1" applyAlignment="1">
      <alignment vertical="center" wrapText="1"/>
    </xf>
    <xf numFmtId="0" fontId="0" fillId="0" borderId="1" xfId="0" applyBorder="1"/>
    <xf numFmtId="0" fontId="1" fillId="6" borderId="1" xfId="0" applyFont="1" applyFill="1" applyBorder="1" applyAlignment="1">
      <alignment horizontal="center" vertical="center" wrapText="1"/>
    </xf>
    <xf numFmtId="0" fontId="1" fillId="2" borderId="1" xfId="0" applyFont="1" applyFill="1" applyBorder="1" applyAlignment="1">
      <alignment horizontal="justify" vertical="center" wrapText="1"/>
    </xf>
    <xf numFmtId="0" fontId="1" fillId="0" borderId="1" xfId="3" applyBorder="1" applyAlignment="1">
      <alignment horizontal="left" vertical="top" wrapText="1"/>
    </xf>
    <xf numFmtId="0" fontId="1" fillId="0" borderId="1" xfId="0" applyFont="1" applyBorder="1" applyAlignment="1">
      <alignment vertical="center" wrapText="1"/>
    </xf>
    <xf numFmtId="0" fontId="19" fillId="0" borderId="1" xfId="0" applyFont="1" applyBorder="1" applyAlignment="1">
      <alignment horizontal="justify" vertical="center" wrapText="1"/>
    </xf>
    <xf numFmtId="0" fontId="1" fillId="2" borderId="1" xfId="0" applyFont="1" applyFill="1" applyBorder="1" applyAlignment="1">
      <alignment horizontal="center" vertical="center" wrapText="1"/>
    </xf>
    <xf numFmtId="0" fontId="1" fillId="0" borderId="1" xfId="3" applyBorder="1" applyAlignment="1">
      <alignment horizontal="left" vertical="center" wrapText="1"/>
    </xf>
    <xf numFmtId="0" fontId="1" fillId="2" borderId="1" xfId="0" applyFont="1" applyFill="1" applyBorder="1" applyAlignment="1">
      <alignment horizontal="left" vertical="center" wrapText="1"/>
    </xf>
    <xf numFmtId="0" fontId="1" fillId="6" borderId="1" xfId="3" applyFill="1" applyBorder="1" applyAlignment="1">
      <alignment horizontal="center" vertical="center" wrapText="1"/>
    </xf>
    <xf numFmtId="0" fontId="19" fillId="0" borderId="1" xfId="3" applyFont="1" applyBorder="1" applyAlignment="1">
      <alignment vertical="center" wrapText="1"/>
    </xf>
    <xf numFmtId="0" fontId="1" fillId="0" borderId="1" xfId="3" applyBorder="1" applyAlignment="1">
      <alignment vertical="top" wrapText="1"/>
    </xf>
    <xf numFmtId="0" fontId="20" fillId="0" borderId="1" xfId="0" applyFont="1" applyBorder="1" applyAlignment="1">
      <alignment horizontal="center" vertical="center" wrapText="1"/>
    </xf>
    <xf numFmtId="0" fontId="21" fillId="0" borderId="1" xfId="3" applyFont="1" applyBorder="1" applyAlignment="1">
      <alignment vertical="center" wrapText="1"/>
    </xf>
    <xf numFmtId="0" fontId="19" fillId="0" borderId="1" xfId="0" applyFont="1" applyBorder="1" applyAlignment="1">
      <alignment vertical="center" wrapText="1"/>
    </xf>
    <xf numFmtId="0" fontId="1" fillId="0" borderId="1" xfId="0" quotePrefix="1" applyFont="1" applyBorder="1" applyAlignment="1">
      <alignment horizontal="justify" vertical="center" wrapText="1"/>
    </xf>
    <xf numFmtId="0" fontId="19" fillId="0" borderId="1" xfId="3" applyFont="1" applyBorder="1" applyAlignment="1">
      <alignment vertical="top" wrapText="1"/>
    </xf>
    <xf numFmtId="0" fontId="19" fillId="0" borderId="1" xfId="3" applyFont="1" applyBorder="1" applyAlignment="1">
      <alignment horizontal="left" vertical="top" wrapText="1"/>
    </xf>
    <xf numFmtId="0" fontId="19" fillId="0" borderId="1" xfId="3" applyFont="1" applyBorder="1" applyAlignment="1">
      <alignment horizontal="center" vertical="center" wrapText="1"/>
    </xf>
    <xf numFmtId="0" fontId="1" fillId="2" borderId="1" xfId="3" applyFill="1" applyBorder="1" applyAlignment="1">
      <alignment horizontal="center" vertical="center" wrapText="1"/>
    </xf>
    <xf numFmtId="0" fontId="1" fillId="7" borderId="25" xfId="3" applyFill="1" applyBorder="1" applyAlignment="1">
      <alignment horizontal="center" vertical="center" wrapText="1"/>
    </xf>
    <xf numFmtId="164" fontId="2" fillId="7" borderId="25" xfId="3" applyNumberFormat="1" applyFont="1" applyFill="1" applyBorder="1" applyAlignment="1">
      <alignment horizontal="center" vertical="center" wrapText="1"/>
    </xf>
    <xf numFmtId="0" fontId="18" fillId="0" borderId="25" xfId="0" applyFont="1" applyBorder="1" applyAlignment="1">
      <alignment horizontal="center" vertical="center" wrapText="1"/>
    </xf>
    <xf numFmtId="0" fontId="0" fillId="0" borderId="0" xfId="0" applyAlignment="1">
      <alignment wrapText="1"/>
    </xf>
    <xf numFmtId="0" fontId="19" fillId="2" borderId="0" xfId="0" applyFont="1" applyFill="1" applyAlignment="1">
      <alignment vertical="center"/>
    </xf>
    <xf numFmtId="0" fontId="19" fillId="0" borderId="0" xfId="0" applyFont="1" applyAlignment="1">
      <alignment vertical="center"/>
    </xf>
    <xf numFmtId="0" fontId="5" fillId="2" borderId="3" xfId="0" applyFont="1" applyFill="1" applyBorder="1" applyAlignment="1">
      <alignment horizontal="center" vertical="center"/>
    </xf>
    <xf numFmtId="0" fontId="5"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9" fillId="2" borderId="1" xfId="0" applyFont="1" applyFill="1" applyBorder="1" applyAlignment="1">
      <alignment vertical="center"/>
    </xf>
    <xf numFmtId="0" fontId="8" fillId="3" borderId="3" xfId="0" applyFont="1" applyFill="1" applyBorder="1" applyAlignment="1">
      <alignment horizontal="center" vertical="center" wrapText="1"/>
    </xf>
    <xf numFmtId="0" fontId="8" fillId="3" borderId="3" xfId="0" applyFont="1" applyFill="1" applyBorder="1" applyAlignment="1">
      <alignment horizontal="center" vertical="center"/>
    </xf>
    <xf numFmtId="0" fontId="8" fillId="4" borderId="3" xfId="0" applyFont="1" applyFill="1" applyBorder="1" applyAlignment="1">
      <alignment horizontal="center" vertical="center" wrapText="1"/>
    </xf>
    <xf numFmtId="0" fontId="19" fillId="2" borderId="1" xfId="0" applyFont="1" applyFill="1" applyBorder="1" applyAlignment="1">
      <alignment vertical="center" wrapText="1"/>
    </xf>
    <xf numFmtId="0" fontId="10" fillId="3" borderId="0" xfId="0" applyFont="1" applyFill="1" applyAlignment="1">
      <alignment horizontal="center" vertical="center"/>
    </xf>
    <xf numFmtId="0" fontId="1" fillId="0" borderId="16" xfId="3" applyBorder="1" applyAlignment="1">
      <alignment horizontal="center" vertical="center" wrapText="1"/>
    </xf>
    <xf numFmtId="0" fontId="1" fillId="0" borderId="20" xfId="3" applyBorder="1" applyAlignment="1">
      <alignment horizontal="center" vertical="center" wrapText="1"/>
    </xf>
    <xf numFmtId="0" fontId="1" fillId="0" borderId="17" xfId="3" applyBorder="1" applyAlignment="1">
      <alignment horizontal="center" vertical="center" wrapText="1"/>
    </xf>
    <xf numFmtId="0" fontId="1" fillId="0" borderId="18" xfId="3" applyBorder="1" applyAlignment="1">
      <alignment horizontal="center" vertical="center" wrapText="1"/>
    </xf>
    <xf numFmtId="0" fontId="1" fillId="0" borderId="19" xfId="3" applyBorder="1" applyAlignment="1">
      <alignment horizontal="center" vertical="center" wrapText="1"/>
    </xf>
    <xf numFmtId="0" fontId="17" fillId="5" borderId="22" xfId="0" applyFont="1" applyFill="1" applyBorder="1" applyAlignment="1">
      <alignment horizontal="center" vertical="center" wrapText="1"/>
    </xf>
    <xf numFmtId="0" fontId="17" fillId="5" borderId="23" xfId="0" applyFont="1" applyFill="1" applyBorder="1" applyAlignment="1">
      <alignment horizontal="center" vertical="center" wrapText="1"/>
    </xf>
    <xf numFmtId="0" fontId="12" fillId="3" borderId="1"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15" fontId="14" fillId="2" borderId="5" xfId="0" applyNumberFormat="1" applyFont="1" applyFill="1" applyBorder="1" applyAlignment="1">
      <alignment horizontal="left" vertical="top" wrapText="1"/>
    </xf>
    <xf numFmtId="0" fontId="16" fillId="5" borderId="1" xfId="0" applyFont="1" applyFill="1" applyBorder="1" applyAlignment="1">
      <alignment horizontal="center" vertical="center"/>
    </xf>
    <xf numFmtId="0" fontId="1" fillId="0" borderId="1" xfId="3" applyBorder="1" applyAlignment="1">
      <alignment horizontal="left" vertical="center" wrapText="1"/>
    </xf>
    <xf numFmtId="0" fontId="17" fillId="5" borderId="24" xfId="0" applyFont="1" applyFill="1" applyBorder="1" applyAlignment="1">
      <alignment horizontal="center" vertical="center" wrapText="1"/>
    </xf>
    <xf numFmtId="0" fontId="12" fillId="3" borderId="26" xfId="0" applyFont="1" applyFill="1" applyBorder="1" applyAlignment="1">
      <alignment horizontal="center" vertical="center"/>
    </xf>
    <xf numFmtId="0" fontId="12" fillId="3" borderId="0" xfId="0" applyFont="1" applyFill="1" applyBorder="1" applyAlignment="1">
      <alignment horizontal="center" vertical="center"/>
    </xf>
    <xf numFmtId="0" fontId="13" fillId="3" borderId="27" xfId="0" applyFont="1" applyFill="1" applyBorder="1" applyAlignment="1">
      <alignment horizontal="center" vertical="center"/>
    </xf>
    <xf numFmtId="0" fontId="13" fillId="3" borderId="0" xfId="0" applyFont="1" applyFill="1" applyBorder="1" applyAlignment="1">
      <alignment horizontal="center" vertical="center"/>
    </xf>
  </cellXfs>
  <cellStyles count="6">
    <cellStyle name="Normal" xfId="0" builtinId="0"/>
    <cellStyle name="Normal 2" xfId="2" xr:uid="{00000000-0005-0000-0000-000001000000}"/>
    <cellStyle name="Normal 2 2" xfId="1" xr:uid="{00000000-0005-0000-0000-000002000000}"/>
    <cellStyle name="Normal 3" xfId="5" xr:uid="{1BC55022-EEAD-4F69-A5D7-2A326CF52B6C}"/>
    <cellStyle name="Normal_DMA_Risk Register_v2" xfId="4" xr:uid="{E13EF6CF-33E7-463E-8386-453AEF1C8925}"/>
    <cellStyle name="Normal_SHEET" xfId="3" xr:uid="{00000000-0005-0000-0000-000003000000}"/>
  </cellStyles>
  <dxfs count="24">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307916</xdr:colOff>
      <xdr:row>8</xdr:row>
      <xdr:rowOff>77107</xdr:rowOff>
    </xdr:to>
    <xdr:pic>
      <xdr:nvPicPr>
        <xdr:cNvPr id="2" name="Picture 1" descr="Chart, sunburst chart&#10;&#10;Description automatically generated">
          <a:extLst>
            <a:ext uri="{FF2B5EF4-FFF2-40B4-BE49-F238E27FC236}">
              <a16:creationId xmlns:a16="http://schemas.microsoft.com/office/drawing/2014/main" id="{7ECD5859-05EE-44B8-9627-C50EB622B0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350" y="0"/>
          <a:ext cx="1025466" cy="129630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307916</xdr:colOff>
      <xdr:row>8</xdr:row>
      <xdr:rowOff>77107</xdr:rowOff>
    </xdr:to>
    <xdr:pic>
      <xdr:nvPicPr>
        <xdr:cNvPr id="2" name="Picture 1" descr="Chart, sunburst chart&#10;&#10;Description automatically generated">
          <a:extLst>
            <a:ext uri="{FF2B5EF4-FFF2-40B4-BE49-F238E27FC236}">
              <a16:creationId xmlns:a16="http://schemas.microsoft.com/office/drawing/2014/main" id="{C12AEA99-4D4A-4BB4-B7ED-40257192E6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350" y="0"/>
          <a:ext cx="1025466" cy="1296307"/>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307916</xdr:colOff>
      <xdr:row>8</xdr:row>
      <xdr:rowOff>77107</xdr:rowOff>
    </xdr:to>
    <xdr:pic>
      <xdr:nvPicPr>
        <xdr:cNvPr id="2" name="Picture 1" descr="Chart, sunburst chart&#10;&#10;Description automatically generated">
          <a:extLst>
            <a:ext uri="{FF2B5EF4-FFF2-40B4-BE49-F238E27FC236}">
              <a16:creationId xmlns:a16="http://schemas.microsoft.com/office/drawing/2014/main" id="{B1304379-7289-4DDA-BB20-8B23CAD8F2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350" y="0"/>
          <a:ext cx="1025466" cy="129630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307916</xdr:colOff>
      <xdr:row>8</xdr:row>
      <xdr:rowOff>77107</xdr:rowOff>
    </xdr:to>
    <xdr:pic>
      <xdr:nvPicPr>
        <xdr:cNvPr id="2" name="Picture 1" descr="Chart, sunburst chart&#10;&#10;Description automatically generated">
          <a:extLst>
            <a:ext uri="{FF2B5EF4-FFF2-40B4-BE49-F238E27FC236}">
              <a16:creationId xmlns:a16="http://schemas.microsoft.com/office/drawing/2014/main" id="{B292C35D-6CD3-44CC-ADAB-979AA6D3F1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804" y="0"/>
          <a:ext cx="1027960" cy="130175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307916</xdr:colOff>
      <xdr:row>8</xdr:row>
      <xdr:rowOff>77107</xdr:rowOff>
    </xdr:to>
    <xdr:pic>
      <xdr:nvPicPr>
        <xdr:cNvPr id="2" name="Picture 1" descr="Chart, sunburst chart&#10;&#10;Description automatically generated">
          <a:extLst>
            <a:ext uri="{FF2B5EF4-FFF2-40B4-BE49-F238E27FC236}">
              <a16:creationId xmlns:a16="http://schemas.microsoft.com/office/drawing/2014/main" id="{C29A9F77-01F3-4292-B2C7-98391E4340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350" y="0"/>
          <a:ext cx="1025466" cy="1296307"/>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104776</xdr:colOff>
      <xdr:row>0</xdr:row>
      <xdr:rowOff>0</xdr:rowOff>
    </xdr:from>
    <xdr:to>
      <xdr:col>1</xdr:col>
      <xdr:colOff>1132736</xdr:colOff>
      <xdr:row>5</xdr:row>
      <xdr:rowOff>381000</xdr:rowOff>
    </xdr:to>
    <xdr:pic>
      <xdr:nvPicPr>
        <xdr:cNvPr id="2" name="Picture 1" descr="Chart, sunburst chart&#10;&#10;Description automatically generated">
          <a:extLst>
            <a:ext uri="{FF2B5EF4-FFF2-40B4-BE49-F238E27FC236}">
              <a16:creationId xmlns:a16="http://schemas.microsoft.com/office/drawing/2014/main" id="{ACCD3CB5-BC67-4F86-BA1C-97461FCE02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6" y="0"/>
          <a:ext cx="1027960" cy="130175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104776</xdr:colOff>
      <xdr:row>0</xdr:row>
      <xdr:rowOff>0</xdr:rowOff>
    </xdr:from>
    <xdr:to>
      <xdr:col>1</xdr:col>
      <xdr:colOff>1132736</xdr:colOff>
      <xdr:row>5</xdr:row>
      <xdr:rowOff>381000</xdr:rowOff>
    </xdr:to>
    <xdr:pic>
      <xdr:nvPicPr>
        <xdr:cNvPr id="2" name="Picture 1" descr="Chart, sunburst chart&#10;&#10;Description automatically generated">
          <a:extLst>
            <a:ext uri="{FF2B5EF4-FFF2-40B4-BE49-F238E27FC236}">
              <a16:creationId xmlns:a16="http://schemas.microsoft.com/office/drawing/2014/main" id="{1FC72157-F42C-40CC-88C9-A0394F74A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6" y="0"/>
          <a:ext cx="1027960" cy="13017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Mohammed.hafez\Desktop\Assigments\Khalifa%20University\Finance\Finance%20-%20Final%20Sofy%20Copy\1-%20Planning\Audit%20Program%20-%20Finance_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Users\User\AppData\Local\Temp\V6_RCM_P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Protiviti\Assignment\ADSSC\Customer%20Service\C-%20Risk%20&amp;%20Control%20Matrix\CS_RCM-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uppsh1196\AppData\Local\Microsoft\Windows\Temporary%20Internet%20Files\Content.IE5\0E4AO5TJ\Inherent%20Risk%20Ratings%20Report%20(1904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ings"/>
      <sheetName val="Finance"/>
      <sheetName val="Additional Processess"/>
    </sheetNames>
    <sheetDataSet>
      <sheetData sheetId="0">
        <row r="55">
          <cell r="B55" t="str">
            <v>Daily</v>
          </cell>
        </row>
        <row r="56">
          <cell r="B56" t="str">
            <v>Weekly</v>
          </cell>
        </row>
        <row r="57">
          <cell r="B57" t="str">
            <v>Monthly</v>
          </cell>
        </row>
        <row r="58">
          <cell r="B58" t="str">
            <v>Quarterly</v>
          </cell>
        </row>
        <row r="59">
          <cell r="B59" t="str">
            <v>Annually</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ings"/>
      <sheetName val="PD"/>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M"/>
      <sheetName val="Ratings legend"/>
    </sheetNames>
    <sheetDataSet>
      <sheetData sheetId="0" refreshError="1"/>
      <sheetData sheetId="1">
        <row r="19">
          <cell r="B19" t="str">
            <v>Strategic (ST)</v>
          </cell>
        </row>
        <row r="20">
          <cell r="B20" t="str">
            <v>Operational (OP)</v>
          </cell>
        </row>
        <row r="21">
          <cell r="B21" t="str">
            <v>Financial (FIN)</v>
          </cell>
        </row>
        <row r="22">
          <cell r="B22" t="str">
            <v>Compliance (COM)</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rchRslts"/>
      <sheetName val="Data"/>
      <sheetName val="Conversion Tables"/>
      <sheetName val="Inherent Risks"/>
      <sheetName val="Inherent Risk Heatmap"/>
    </sheetNames>
    <sheetDataSet>
      <sheetData sheetId="0"/>
      <sheetData sheetId="1"/>
      <sheetData sheetId="2">
        <row r="14">
          <cell r="A14" t="str">
            <v>Catastrophic</v>
          </cell>
        </row>
      </sheetData>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4209-C152-49E7-908C-7C3C33597265}">
  <sheetPr>
    <tabColor rgb="FF002060"/>
  </sheetPr>
  <dimension ref="A1:AO37"/>
  <sheetViews>
    <sheetView topLeftCell="P1" zoomScaleNormal="100" workbookViewId="0">
      <pane ySplit="9" topLeftCell="A11" activePane="bottomLeft" state="frozen"/>
      <selection activeCell="B1" sqref="B1"/>
      <selection pane="bottomLeft" activeCell="T10" sqref="T10"/>
    </sheetView>
  </sheetViews>
  <sheetFormatPr defaultColWidth="38.1796875" defaultRowHeight="12" x14ac:dyDescent="0.35"/>
  <cols>
    <col min="1" max="1" width="3.7265625" style="2" bestFit="1" customWidth="1"/>
    <col min="2" max="7" width="10.26953125" style="1" customWidth="1"/>
    <col min="8" max="8" width="30" style="1" customWidth="1"/>
    <col min="9" max="11" width="10.26953125" style="1" customWidth="1"/>
    <col min="12" max="12" width="10.54296875" style="2" bestFit="1" customWidth="1"/>
    <col min="13" max="13" width="41" style="1" bestFit="1" customWidth="1"/>
    <col min="14" max="18" width="10.453125" style="1" customWidth="1"/>
    <col min="19" max="19" width="43" style="1" bestFit="1" customWidth="1"/>
    <col min="20" max="20" width="46.453125" style="1" bestFit="1" customWidth="1"/>
    <col min="21" max="21" width="6.7265625" style="1" bestFit="1" customWidth="1"/>
    <col min="22" max="16384" width="38.1796875" style="1"/>
  </cols>
  <sheetData>
    <row r="1" spans="1:41" x14ac:dyDescent="0.35">
      <c r="B1" s="2"/>
      <c r="C1" s="2"/>
      <c r="D1" s="2"/>
      <c r="E1" s="2"/>
      <c r="I1" s="4"/>
      <c r="J1" s="4"/>
      <c r="K1" s="4"/>
      <c r="L1" s="5"/>
      <c r="M1" s="4"/>
      <c r="N1" s="5"/>
      <c r="O1" s="6"/>
    </row>
    <row r="2" spans="1:41" x14ac:dyDescent="0.35">
      <c r="B2" s="2"/>
      <c r="C2" s="2"/>
      <c r="D2" s="2"/>
      <c r="E2" s="2"/>
      <c r="I2" s="4"/>
      <c r="J2" s="4"/>
      <c r="K2" s="4"/>
      <c r="L2" s="5"/>
      <c r="M2" s="7"/>
      <c r="N2" s="5"/>
      <c r="O2" s="6"/>
    </row>
    <row r="3" spans="1:41" x14ac:dyDescent="0.35">
      <c r="B3" s="2"/>
      <c r="C3" s="2"/>
      <c r="D3" s="2"/>
      <c r="E3" s="2"/>
      <c r="I3" s="4"/>
      <c r="J3" s="4"/>
      <c r="K3" s="4"/>
      <c r="L3" s="3"/>
      <c r="M3" s="4"/>
      <c r="N3" s="5"/>
      <c r="O3" s="6"/>
    </row>
    <row r="4" spans="1:41" x14ac:dyDescent="0.35">
      <c r="B4" s="2"/>
      <c r="C4" s="2"/>
      <c r="D4" s="2"/>
      <c r="E4" s="2"/>
      <c r="F4" s="21" t="s">
        <v>16</v>
      </c>
      <c r="G4" s="4" t="s">
        <v>87</v>
      </c>
      <c r="H4" s="4"/>
      <c r="I4" s="4"/>
      <c r="J4" s="4"/>
      <c r="K4" s="4"/>
      <c r="L4" s="3"/>
      <c r="M4" s="4"/>
      <c r="N4" s="5"/>
      <c r="O4" s="6"/>
    </row>
    <row r="5" spans="1:41" x14ac:dyDescent="0.35">
      <c r="B5" s="2"/>
      <c r="C5" s="2"/>
      <c r="D5" s="2"/>
      <c r="E5" s="2"/>
      <c r="F5" s="21" t="s">
        <v>13</v>
      </c>
      <c r="G5" s="4" t="s">
        <v>58</v>
      </c>
      <c r="H5" s="4"/>
      <c r="I5" s="4" t="s">
        <v>464</v>
      </c>
      <c r="J5" s="4"/>
      <c r="K5" s="4"/>
      <c r="L5" s="3"/>
      <c r="M5" s="4"/>
      <c r="N5" s="5"/>
      <c r="O5" s="6"/>
    </row>
    <row r="6" spans="1:41" x14ac:dyDescent="0.35">
      <c r="B6" s="2"/>
      <c r="C6" s="2"/>
      <c r="D6" s="2"/>
      <c r="E6" s="2"/>
      <c r="F6" s="21" t="s">
        <v>14</v>
      </c>
      <c r="G6" s="4">
        <v>2023</v>
      </c>
      <c r="I6" s="4"/>
      <c r="J6" s="4"/>
      <c r="K6" s="4"/>
      <c r="L6" s="3"/>
      <c r="M6" s="4"/>
      <c r="N6" s="5"/>
      <c r="O6" s="6"/>
    </row>
    <row r="7" spans="1:41" x14ac:dyDescent="0.35">
      <c r="C7" s="3"/>
      <c r="E7" s="4"/>
      <c r="F7" s="4"/>
      <c r="G7" s="4"/>
      <c r="J7" s="4"/>
      <c r="K7" s="8"/>
      <c r="L7" s="1"/>
    </row>
    <row r="8" spans="1:41" x14ac:dyDescent="0.35">
      <c r="C8" s="3"/>
      <c r="E8" s="4"/>
      <c r="F8" s="4"/>
      <c r="G8" s="4"/>
      <c r="J8" s="4"/>
      <c r="K8" s="8"/>
      <c r="L8" s="1"/>
    </row>
    <row r="9" spans="1:41" ht="36" x14ac:dyDescent="0.35">
      <c r="A9" s="82" t="s">
        <v>39</v>
      </c>
      <c r="B9" s="82" t="s">
        <v>0</v>
      </c>
      <c r="C9" s="82" t="s">
        <v>1</v>
      </c>
      <c r="D9" s="82" t="s">
        <v>2</v>
      </c>
      <c r="E9" s="82" t="s">
        <v>3</v>
      </c>
      <c r="F9" s="83" t="s">
        <v>4</v>
      </c>
      <c r="G9" s="83" t="s">
        <v>5</v>
      </c>
      <c r="H9" s="82" t="s">
        <v>6</v>
      </c>
      <c r="I9" s="82" t="s">
        <v>7</v>
      </c>
      <c r="J9" s="82" t="s">
        <v>8</v>
      </c>
      <c r="K9" s="82" t="s">
        <v>28</v>
      </c>
      <c r="L9" s="82" t="s">
        <v>9</v>
      </c>
      <c r="M9" s="82" t="s">
        <v>10</v>
      </c>
      <c r="N9" s="82" t="s">
        <v>17</v>
      </c>
      <c r="O9" s="82" t="s">
        <v>18</v>
      </c>
      <c r="P9" s="82" t="s">
        <v>19</v>
      </c>
      <c r="Q9" s="82" t="s">
        <v>86</v>
      </c>
      <c r="R9" s="82" t="s">
        <v>15</v>
      </c>
      <c r="S9" s="82" t="s">
        <v>11</v>
      </c>
      <c r="T9" s="82" t="s">
        <v>125</v>
      </c>
      <c r="U9" s="84" t="s">
        <v>12</v>
      </c>
    </row>
    <row r="10" spans="1:41" s="75" customFormat="1" ht="62.5" x14ac:dyDescent="0.35">
      <c r="A10" s="77">
        <v>1</v>
      </c>
      <c r="B10" s="43"/>
      <c r="C10" s="43"/>
      <c r="D10" s="79" t="s">
        <v>358</v>
      </c>
      <c r="E10" s="79" t="s">
        <v>303</v>
      </c>
      <c r="F10" s="79"/>
      <c r="G10" s="79"/>
      <c r="H10" s="78" t="s">
        <v>359</v>
      </c>
      <c r="I10" s="79">
        <v>4</v>
      </c>
      <c r="J10" s="79">
        <v>3</v>
      </c>
      <c r="K10" s="79">
        <f t="shared" ref="K10:K11" si="0">I10+J10</f>
        <v>7</v>
      </c>
      <c r="L10" s="79" t="s">
        <v>393</v>
      </c>
      <c r="M10" s="78" t="s">
        <v>411</v>
      </c>
      <c r="N10" s="80" t="s">
        <v>22</v>
      </c>
      <c r="O10" s="80" t="s">
        <v>24</v>
      </c>
      <c r="P10" s="77" t="s">
        <v>85</v>
      </c>
      <c r="Q10" s="80">
        <v>5</v>
      </c>
      <c r="R10" s="46">
        <f>IF(Q10="10 - Unsatisfactory",10,LEFT(Q10))*1</f>
        <v>5</v>
      </c>
      <c r="S10" s="81" t="s">
        <v>468</v>
      </c>
      <c r="T10" s="85" t="s">
        <v>469</v>
      </c>
      <c r="U10" s="74"/>
      <c r="V10" s="74"/>
      <c r="W10" s="74"/>
      <c r="X10" s="74"/>
      <c r="Y10" s="74"/>
      <c r="Z10" s="74"/>
      <c r="AA10" s="74"/>
      <c r="AB10" s="74"/>
      <c r="AC10" s="74"/>
      <c r="AD10" s="74"/>
      <c r="AE10" s="74"/>
      <c r="AF10" s="74"/>
      <c r="AG10" s="74"/>
      <c r="AH10" s="74"/>
      <c r="AI10" s="74"/>
      <c r="AJ10" s="74"/>
      <c r="AK10" s="74"/>
      <c r="AL10" s="74"/>
      <c r="AM10" s="74"/>
      <c r="AN10" s="74"/>
      <c r="AO10" s="74"/>
    </row>
    <row r="11" spans="1:41" s="75" customFormat="1" ht="72" x14ac:dyDescent="0.35">
      <c r="A11" s="77">
        <f t="shared" ref="A11:A27" si="1">A10+1</f>
        <v>2</v>
      </c>
      <c r="B11" s="43"/>
      <c r="C11" s="43"/>
      <c r="D11" s="79" t="s">
        <v>360</v>
      </c>
      <c r="E11" s="79" t="s">
        <v>271</v>
      </c>
      <c r="F11" s="79"/>
      <c r="G11" s="79"/>
      <c r="H11" s="78" t="s">
        <v>361</v>
      </c>
      <c r="I11" s="79">
        <v>3</v>
      </c>
      <c r="J11" s="79">
        <v>3</v>
      </c>
      <c r="K11" s="79">
        <f t="shared" si="0"/>
        <v>6</v>
      </c>
      <c r="L11" s="79" t="s">
        <v>394</v>
      </c>
      <c r="M11" s="78" t="s">
        <v>362</v>
      </c>
      <c r="N11" s="80" t="s">
        <v>22</v>
      </c>
      <c r="O11" s="80" t="s">
        <v>24</v>
      </c>
      <c r="P11" s="77" t="s">
        <v>85</v>
      </c>
      <c r="Q11" s="80">
        <v>5</v>
      </c>
      <c r="R11" s="46">
        <f>IF(Q11="10 - Unsatisfactory",10,LEFT(Q11))*1</f>
        <v>5</v>
      </c>
      <c r="S11" s="81"/>
      <c r="T11" s="81"/>
      <c r="U11" s="74"/>
      <c r="V11" s="74"/>
      <c r="W11" s="74"/>
      <c r="X11" s="74"/>
      <c r="Y11" s="74"/>
      <c r="Z11" s="74"/>
      <c r="AA11" s="74"/>
      <c r="AB11" s="74"/>
      <c r="AC11" s="74"/>
      <c r="AD11" s="74"/>
      <c r="AE11" s="74"/>
      <c r="AF11" s="74"/>
      <c r="AG11" s="74"/>
      <c r="AH11" s="74"/>
      <c r="AI11" s="74"/>
      <c r="AJ11" s="74"/>
      <c r="AK11" s="74"/>
      <c r="AL11" s="74"/>
      <c r="AM11" s="74"/>
      <c r="AN11" s="74"/>
      <c r="AO11" s="74"/>
    </row>
    <row r="12" spans="1:41" s="75" customFormat="1" ht="84" x14ac:dyDescent="0.35">
      <c r="A12" s="77">
        <f t="shared" si="1"/>
        <v>3</v>
      </c>
      <c r="B12" s="43"/>
      <c r="C12" s="43"/>
      <c r="D12" s="79" t="s">
        <v>363</v>
      </c>
      <c r="E12" s="79" t="s">
        <v>253</v>
      </c>
      <c r="F12" s="79"/>
      <c r="G12" s="79"/>
      <c r="H12" s="78" t="s">
        <v>364</v>
      </c>
      <c r="I12" s="79">
        <v>3</v>
      </c>
      <c r="J12" s="79">
        <v>3</v>
      </c>
      <c r="K12" s="79">
        <f t="shared" ref="K12:K27" si="2">LEFT(I12)+LEFT(J12)</f>
        <v>6</v>
      </c>
      <c r="L12" s="79" t="s">
        <v>395</v>
      </c>
      <c r="M12" s="78" t="s">
        <v>465</v>
      </c>
      <c r="N12" s="80" t="s">
        <v>22</v>
      </c>
      <c r="O12" s="80" t="s">
        <v>24</v>
      </c>
      <c r="P12" s="77" t="s">
        <v>85</v>
      </c>
      <c r="Q12" s="80">
        <v>5</v>
      </c>
      <c r="R12" s="46">
        <f>IF(Q12="10 - Unsatisfactory",10,LEFT(Q12))*1</f>
        <v>5</v>
      </c>
      <c r="S12" s="81" t="s">
        <v>466</v>
      </c>
      <c r="T12" s="81"/>
      <c r="U12" s="74"/>
      <c r="V12" s="74"/>
      <c r="W12" s="74"/>
      <c r="X12" s="74"/>
      <c r="Y12" s="74"/>
      <c r="Z12" s="74"/>
      <c r="AA12" s="74"/>
      <c r="AB12" s="74"/>
      <c r="AC12" s="74"/>
      <c r="AD12" s="74"/>
      <c r="AE12" s="74"/>
      <c r="AF12" s="74"/>
      <c r="AG12" s="74"/>
      <c r="AH12" s="74"/>
      <c r="AI12" s="74"/>
      <c r="AJ12" s="74"/>
      <c r="AK12" s="74"/>
      <c r="AL12" s="74"/>
      <c r="AM12" s="74"/>
      <c r="AN12" s="74"/>
      <c r="AO12" s="74"/>
    </row>
    <row r="13" spans="1:41" s="75" customFormat="1" ht="100" x14ac:dyDescent="0.35">
      <c r="A13" s="77">
        <f t="shared" si="1"/>
        <v>4</v>
      </c>
      <c r="B13" s="43"/>
      <c r="C13" s="43"/>
      <c r="D13" s="79" t="s">
        <v>365</v>
      </c>
      <c r="E13" s="79" t="s">
        <v>271</v>
      </c>
      <c r="F13" s="79"/>
      <c r="G13" s="79"/>
      <c r="H13" s="78" t="s">
        <v>366</v>
      </c>
      <c r="I13" s="79">
        <v>4</v>
      </c>
      <c r="J13" s="79">
        <v>4</v>
      </c>
      <c r="K13" s="79">
        <f t="shared" si="2"/>
        <v>8</v>
      </c>
      <c r="L13" s="79" t="s">
        <v>396</v>
      </c>
      <c r="M13" s="78" t="s">
        <v>362</v>
      </c>
      <c r="N13" s="80" t="s">
        <v>22</v>
      </c>
      <c r="O13" s="80" t="s">
        <v>24</v>
      </c>
      <c r="P13" s="77" t="s">
        <v>85</v>
      </c>
      <c r="Q13" s="80">
        <v>5</v>
      </c>
      <c r="R13" s="46">
        <f>IF(Q13="10 - Unsatisfactory",10,LEFT(Q13))*1</f>
        <v>5</v>
      </c>
      <c r="S13" s="81" t="s">
        <v>467</v>
      </c>
      <c r="T13" s="85" t="s">
        <v>470</v>
      </c>
      <c r="U13" s="74"/>
      <c r="V13" s="74"/>
      <c r="W13" s="74"/>
      <c r="X13" s="74"/>
      <c r="Y13" s="74"/>
      <c r="Z13" s="74"/>
      <c r="AA13" s="74"/>
      <c r="AB13" s="74"/>
      <c r="AC13" s="74"/>
      <c r="AD13" s="74"/>
      <c r="AE13" s="74"/>
      <c r="AF13" s="74"/>
      <c r="AG13" s="74"/>
      <c r="AH13" s="74"/>
      <c r="AI13" s="74"/>
      <c r="AJ13" s="74"/>
      <c r="AK13" s="74"/>
      <c r="AL13" s="74"/>
      <c r="AM13" s="74"/>
      <c r="AN13" s="74"/>
      <c r="AO13" s="74"/>
    </row>
    <row r="14" spans="1:41" s="75" customFormat="1" ht="48" x14ac:dyDescent="0.35">
      <c r="A14" s="77">
        <f t="shared" si="1"/>
        <v>5</v>
      </c>
      <c r="B14" s="43"/>
      <c r="C14" s="43"/>
      <c r="D14" s="79" t="s">
        <v>367</v>
      </c>
      <c r="E14" s="79" t="s">
        <v>271</v>
      </c>
      <c r="F14" s="79"/>
      <c r="G14" s="79"/>
      <c r="H14" s="78" t="s">
        <v>368</v>
      </c>
      <c r="I14" s="79">
        <v>4</v>
      </c>
      <c r="J14" s="79">
        <v>3</v>
      </c>
      <c r="K14" s="79">
        <f t="shared" si="2"/>
        <v>7</v>
      </c>
      <c r="L14" s="79" t="s">
        <v>397</v>
      </c>
      <c r="M14" s="78" t="s">
        <v>369</v>
      </c>
      <c r="N14" s="80" t="s">
        <v>22</v>
      </c>
      <c r="O14" s="80" t="s">
        <v>24</v>
      </c>
      <c r="P14" s="77" t="s">
        <v>85</v>
      </c>
      <c r="Q14" s="80">
        <v>5</v>
      </c>
      <c r="R14" s="46">
        <f t="shared" ref="R14:R27" si="3">IF(Q14="10 - Unsatisfactory",10,LEFT(Q14))*1</f>
        <v>5</v>
      </c>
      <c r="S14" s="81"/>
      <c r="T14" s="81"/>
      <c r="U14" s="74"/>
      <c r="V14" s="74"/>
      <c r="W14" s="74"/>
      <c r="X14" s="74"/>
      <c r="Y14" s="74"/>
      <c r="Z14" s="74"/>
      <c r="AA14" s="74"/>
      <c r="AB14" s="74"/>
      <c r="AC14" s="74"/>
      <c r="AD14" s="74"/>
      <c r="AE14" s="74"/>
      <c r="AF14" s="74"/>
      <c r="AG14" s="74"/>
      <c r="AH14" s="74"/>
      <c r="AI14" s="74"/>
      <c r="AJ14" s="74"/>
      <c r="AK14" s="74"/>
      <c r="AL14" s="74"/>
      <c r="AM14" s="74"/>
      <c r="AN14" s="74"/>
      <c r="AO14" s="74"/>
    </row>
    <row r="15" spans="1:41" s="75" customFormat="1" ht="108" x14ac:dyDescent="0.35">
      <c r="A15" s="77">
        <f t="shared" si="1"/>
        <v>6</v>
      </c>
      <c r="B15" s="43"/>
      <c r="C15" s="43"/>
      <c r="D15" s="79" t="s">
        <v>370</v>
      </c>
      <c r="E15" s="79" t="s">
        <v>271</v>
      </c>
      <c r="F15" s="79"/>
      <c r="G15" s="79"/>
      <c r="H15" s="78" t="s">
        <v>412</v>
      </c>
      <c r="I15" s="79">
        <v>4</v>
      </c>
      <c r="J15" s="79">
        <v>3</v>
      </c>
      <c r="K15" s="79">
        <f t="shared" si="2"/>
        <v>7</v>
      </c>
      <c r="L15" s="79" t="s">
        <v>398</v>
      </c>
      <c r="M15" s="78" t="s">
        <v>371</v>
      </c>
      <c r="N15" s="80" t="s">
        <v>22</v>
      </c>
      <c r="O15" s="80" t="s">
        <v>24</v>
      </c>
      <c r="P15" s="77" t="s">
        <v>85</v>
      </c>
      <c r="Q15" s="80">
        <v>5</v>
      </c>
      <c r="R15" s="46">
        <f t="shared" si="3"/>
        <v>5</v>
      </c>
      <c r="S15" s="81"/>
      <c r="T15" s="81"/>
      <c r="U15" s="74"/>
      <c r="V15" s="74"/>
      <c r="W15" s="74"/>
      <c r="X15" s="74"/>
      <c r="Y15" s="74"/>
      <c r="Z15" s="74"/>
      <c r="AA15" s="74"/>
      <c r="AB15" s="74"/>
      <c r="AC15" s="74"/>
      <c r="AD15" s="74"/>
      <c r="AE15" s="74"/>
      <c r="AF15" s="74"/>
      <c r="AG15" s="74"/>
      <c r="AH15" s="74"/>
      <c r="AI15" s="74"/>
      <c r="AJ15" s="74"/>
      <c r="AK15" s="74"/>
      <c r="AL15" s="74"/>
      <c r="AM15" s="74"/>
      <c r="AN15" s="74"/>
      <c r="AO15" s="74"/>
    </row>
    <row r="16" spans="1:41" s="75" customFormat="1" ht="60" x14ac:dyDescent="0.35">
      <c r="A16" s="77">
        <f t="shared" si="1"/>
        <v>7</v>
      </c>
      <c r="B16" s="43"/>
      <c r="C16" s="43"/>
      <c r="D16" s="79" t="s">
        <v>372</v>
      </c>
      <c r="E16" s="79" t="s">
        <v>303</v>
      </c>
      <c r="F16" s="79"/>
      <c r="G16" s="79"/>
      <c r="H16" s="78" t="s">
        <v>413</v>
      </c>
      <c r="I16" s="79">
        <v>4</v>
      </c>
      <c r="J16" s="79">
        <v>3</v>
      </c>
      <c r="K16" s="79">
        <f t="shared" si="2"/>
        <v>7</v>
      </c>
      <c r="L16" s="79" t="s">
        <v>399</v>
      </c>
      <c r="M16" s="78" t="s">
        <v>362</v>
      </c>
      <c r="N16" s="80" t="s">
        <v>22</v>
      </c>
      <c r="O16" s="80" t="s">
        <v>24</v>
      </c>
      <c r="P16" s="77" t="s">
        <v>85</v>
      </c>
      <c r="Q16" s="80">
        <v>5</v>
      </c>
      <c r="R16" s="46">
        <f t="shared" si="3"/>
        <v>5</v>
      </c>
      <c r="S16" s="81"/>
      <c r="T16" s="81"/>
      <c r="U16" s="74"/>
      <c r="V16" s="74"/>
      <c r="W16" s="74"/>
      <c r="X16" s="74"/>
      <c r="Y16" s="74"/>
      <c r="Z16" s="74"/>
      <c r="AA16" s="74"/>
      <c r="AB16" s="74"/>
      <c r="AC16" s="74"/>
      <c r="AD16" s="74"/>
      <c r="AE16" s="74"/>
      <c r="AF16" s="74"/>
      <c r="AG16" s="74"/>
      <c r="AH16" s="74"/>
      <c r="AI16" s="74"/>
      <c r="AJ16" s="74"/>
      <c r="AK16" s="74"/>
      <c r="AL16" s="74"/>
      <c r="AM16" s="74"/>
      <c r="AN16" s="74"/>
      <c r="AO16" s="74"/>
    </row>
    <row r="17" spans="1:41" s="75" customFormat="1" ht="84" x14ac:dyDescent="0.35">
      <c r="A17" s="77">
        <f t="shared" si="1"/>
        <v>8</v>
      </c>
      <c r="B17" s="43"/>
      <c r="C17" s="43"/>
      <c r="D17" s="79" t="s">
        <v>373</v>
      </c>
      <c r="E17" s="79" t="s">
        <v>271</v>
      </c>
      <c r="F17" s="79"/>
      <c r="G17" s="79"/>
      <c r="H17" s="78" t="s">
        <v>414</v>
      </c>
      <c r="I17" s="79">
        <v>4</v>
      </c>
      <c r="J17" s="79">
        <v>3</v>
      </c>
      <c r="K17" s="79">
        <f t="shared" si="2"/>
        <v>7</v>
      </c>
      <c r="L17" s="79" t="s">
        <v>400</v>
      </c>
      <c r="M17" s="78" t="s">
        <v>362</v>
      </c>
      <c r="N17" s="80" t="s">
        <v>22</v>
      </c>
      <c r="O17" s="80" t="s">
        <v>24</v>
      </c>
      <c r="P17" s="77" t="s">
        <v>85</v>
      </c>
      <c r="Q17" s="80">
        <v>5</v>
      </c>
      <c r="R17" s="46">
        <f t="shared" si="3"/>
        <v>5</v>
      </c>
      <c r="S17" s="81"/>
      <c r="T17" s="81"/>
      <c r="U17" s="74"/>
      <c r="V17" s="74"/>
      <c r="W17" s="74"/>
      <c r="X17" s="74"/>
      <c r="Y17" s="74"/>
      <c r="Z17" s="74"/>
      <c r="AA17" s="74"/>
      <c r="AB17" s="74"/>
      <c r="AC17" s="74"/>
      <c r="AD17" s="74"/>
      <c r="AE17" s="74"/>
      <c r="AF17" s="74"/>
      <c r="AG17" s="74"/>
      <c r="AH17" s="74"/>
      <c r="AI17" s="74"/>
      <c r="AJ17" s="74"/>
      <c r="AK17" s="74"/>
      <c r="AL17" s="74"/>
      <c r="AM17" s="74"/>
      <c r="AN17" s="74"/>
      <c r="AO17" s="74"/>
    </row>
    <row r="18" spans="1:41" s="75" customFormat="1" ht="96" x14ac:dyDescent="0.35">
      <c r="A18" s="77">
        <f t="shared" si="1"/>
        <v>9</v>
      </c>
      <c r="B18" s="43"/>
      <c r="C18" s="43"/>
      <c r="D18" s="79" t="s">
        <v>374</v>
      </c>
      <c r="E18" s="79" t="s">
        <v>253</v>
      </c>
      <c r="F18" s="79"/>
      <c r="G18" s="79"/>
      <c r="H18" s="78" t="s">
        <v>375</v>
      </c>
      <c r="I18" s="79">
        <v>4</v>
      </c>
      <c r="J18" s="79">
        <v>4</v>
      </c>
      <c r="K18" s="79">
        <f t="shared" si="2"/>
        <v>8</v>
      </c>
      <c r="L18" s="79" t="s">
        <v>401</v>
      </c>
      <c r="M18" s="78" t="s">
        <v>376</v>
      </c>
      <c r="N18" s="80" t="s">
        <v>22</v>
      </c>
      <c r="O18" s="80" t="s">
        <v>24</v>
      </c>
      <c r="P18" s="77" t="s">
        <v>85</v>
      </c>
      <c r="Q18" s="80">
        <v>5</v>
      </c>
      <c r="R18" s="46">
        <f t="shared" si="3"/>
        <v>5</v>
      </c>
      <c r="S18" s="81"/>
      <c r="T18" s="81"/>
      <c r="U18" s="74"/>
      <c r="V18" s="74"/>
      <c r="W18" s="74"/>
      <c r="X18" s="74"/>
      <c r="Y18" s="74"/>
      <c r="Z18" s="74"/>
      <c r="AA18" s="74"/>
      <c r="AB18" s="74"/>
      <c r="AC18" s="74"/>
      <c r="AD18" s="74"/>
      <c r="AE18" s="74"/>
      <c r="AF18" s="74"/>
      <c r="AG18" s="74"/>
      <c r="AH18" s="74"/>
      <c r="AI18" s="74"/>
      <c r="AJ18" s="74"/>
      <c r="AK18" s="74"/>
      <c r="AL18" s="74"/>
      <c r="AM18" s="74"/>
      <c r="AN18" s="74"/>
      <c r="AO18" s="74"/>
    </row>
    <row r="19" spans="1:41" s="75" customFormat="1" ht="84" x14ac:dyDescent="0.35">
      <c r="A19" s="77">
        <f t="shared" si="1"/>
        <v>10</v>
      </c>
      <c r="B19" s="43"/>
      <c r="C19" s="43"/>
      <c r="D19" s="79" t="s">
        <v>377</v>
      </c>
      <c r="E19" s="79" t="s">
        <v>303</v>
      </c>
      <c r="F19" s="79"/>
      <c r="G19" s="79"/>
      <c r="H19" s="78" t="s">
        <v>422</v>
      </c>
      <c r="I19" s="79">
        <v>4</v>
      </c>
      <c r="J19" s="79">
        <v>3</v>
      </c>
      <c r="K19" s="79">
        <f t="shared" si="2"/>
        <v>7</v>
      </c>
      <c r="L19" s="79" t="s">
        <v>402</v>
      </c>
      <c r="M19" s="78" t="s">
        <v>378</v>
      </c>
      <c r="N19" s="80" t="s">
        <v>22</v>
      </c>
      <c r="O19" s="80" t="s">
        <v>24</v>
      </c>
      <c r="P19" s="77" t="s">
        <v>85</v>
      </c>
      <c r="Q19" s="80">
        <v>5</v>
      </c>
      <c r="R19" s="46">
        <f t="shared" si="3"/>
        <v>5</v>
      </c>
      <c r="S19" s="81"/>
      <c r="T19" s="81"/>
      <c r="U19" s="74"/>
      <c r="V19" s="74"/>
      <c r="W19" s="74"/>
      <c r="X19" s="74"/>
      <c r="Y19" s="74"/>
      <c r="Z19" s="74"/>
      <c r="AA19" s="74"/>
      <c r="AB19" s="74"/>
      <c r="AC19" s="74"/>
      <c r="AD19" s="74"/>
      <c r="AE19" s="74"/>
      <c r="AF19" s="74"/>
      <c r="AG19" s="74"/>
      <c r="AH19" s="74"/>
      <c r="AI19" s="74"/>
      <c r="AJ19" s="74"/>
      <c r="AK19" s="74"/>
      <c r="AL19" s="74"/>
      <c r="AM19" s="74"/>
      <c r="AN19" s="74"/>
      <c r="AO19" s="74"/>
    </row>
    <row r="20" spans="1:41" s="75" customFormat="1" ht="72" x14ac:dyDescent="0.35">
      <c r="A20" s="77">
        <f t="shared" si="1"/>
        <v>11</v>
      </c>
      <c r="B20" s="43"/>
      <c r="C20" s="43"/>
      <c r="D20" s="79" t="s">
        <v>379</v>
      </c>
      <c r="E20" s="79" t="s">
        <v>303</v>
      </c>
      <c r="F20" s="79"/>
      <c r="G20" s="79"/>
      <c r="H20" s="78" t="s">
        <v>380</v>
      </c>
      <c r="I20" s="79">
        <v>3</v>
      </c>
      <c r="J20" s="79">
        <v>3</v>
      </c>
      <c r="K20" s="79">
        <f>LEFT(I20)+LEFT(J20)</f>
        <v>6</v>
      </c>
      <c r="L20" s="79" t="s">
        <v>403</v>
      </c>
      <c r="M20" s="78" t="s">
        <v>362</v>
      </c>
      <c r="N20" s="80" t="s">
        <v>22</v>
      </c>
      <c r="O20" s="80" t="s">
        <v>24</v>
      </c>
      <c r="P20" s="77" t="s">
        <v>85</v>
      </c>
      <c r="Q20" s="80">
        <v>5</v>
      </c>
      <c r="R20" s="46">
        <f>IF(Q20="10 - Unsatisfactory",10,LEFT(Q20))*1</f>
        <v>5</v>
      </c>
      <c r="S20" s="81"/>
      <c r="T20" s="81"/>
      <c r="U20" s="74"/>
      <c r="V20" s="74"/>
      <c r="W20" s="74"/>
      <c r="X20" s="74"/>
      <c r="Y20" s="74"/>
      <c r="Z20" s="74"/>
      <c r="AA20" s="74"/>
      <c r="AB20" s="74"/>
      <c r="AC20" s="74"/>
      <c r="AD20" s="74"/>
      <c r="AE20" s="74"/>
      <c r="AF20" s="74"/>
      <c r="AG20" s="74"/>
      <c r="AH20" s="74"/>
      <c r="AI20" s="74"/>
      <c r="AJ20" s="74"/>
      <c r="AK20" s="74"/>
      <c r="AL20" s="74"/>
      <c r="AM20" s="74"/>
      <c r="AN20" s="74"/>
      <c r="AO20" s="74"/>
    </row>
    <row r="21" spans="1:41" s="75" customFormat="1" ht="108" x14ac:dyDescent="0.35">
      <c r="A21" s="77">
        <f t="shared" si="1"/>
        <v>12</v>
      </c>
      <c r="B21" s="43"/>
      <c r="C21" s="43"/>
      <c r="D21" s="79" t="s">
        <v>415</v>
      </c>
      <c r="E21" s="79" t="s">
        <v>303</v>
      </c>
      <c r="F21" s="79"/>
      <c r="G21" s="79"/>
      <c r="H21" s="78" t="s">
        <v>416</v>
      </c>
      <c r="I21" s="79">
        <v>4</v>
      </c>
      <c r="J21" s="79">
        <v>3</v>
      </c>
      <c r="K21" s="79">
        <f t="shared" si="2"/>
        <v>7</v>
      </c>
      <c r="L21" s="79" t="s">
        <v>404</v>
      </c>
      <c r="M21" s="78" t="s">
        <v>417</v>
      </c>
      <c r="N21" s="80" t="s">
        <v>22</v>
      </c>
      <c r="O21" s="80" t="s">
        <v>24</v>
      </c>
      <c r="P21" s="77" t="s">
        <v>85</v>
      </c>
      <c r="Q21" s="80">
        <v>5</v>
      </c>
      <c r="R21" s="46">
        <f t="shared" si="3"/>
        <v>5</v>
      </c>
      <c r="S21" s="81"/>
      <c r="T21" s="81"/>
      <c r="U21" s="74"/>
      <c r="V21" s="74"/>
      <c r="W21" s="74"/>
      <c r="X21" s="74"/>
      <c r="Y21" s="74"/>
      <c r="Z21" s="74"/>
      <c r="AA21" s="74"/>
      <c r="AB21" s="74"/>
      <c r="AC21" s="74"/>
      <c r="AD21" s="74"/>
      <c r="AE21" s="74"/>
      <c r="AF21" s="74"/>
      <c r="AG21" s="74"/>
      <c r="AH21" s="74"/>
      <c r="AI21" s="74"/>
      <c r="AJ21" s="74"/>
      <c r="AK21" s="74"/>
      <c r="AL21" s="74"/>
      <c r="AM21" s="74"/>
      <c r="AN21" s="74"/>
      <c r="AO21" s="74"/>
    </row>
    <row r="22" spans="1:41" s="75" customFormat="1" ht="36" x14ac:dyDescent="0.35">
      <c r="A22" s="77">
        <f t="shared" si="1"/>
        <v>13</v>
      </c>
      <c r="B22" s="43"/>
      <c r="C22" s="43"/>
      <c r="D22" s="79" t="s">
        <v>381</v>
      </c>
      <c r="E22" s="79" t="s">
        <v>271</v>
      </c>
      <c r="F22" s="79"/>
      <c r="G22" s="79"/>
      <c r="H22" s="78" t="s">
        <v>418</v>
      </c>
      <c r="I22" s="79">
        <v>4</v>
      </c>
      <c r="J22" s="79">
        <v>3</v>
      </c>
      <c r="K22" s="79">
        <f t="shared" si="2"/>
        <v>7</v>
      </c>
      <c r="L22" s="79" t="s">
        <v>405</v>
      </c>
      <c r="M22" s="78" t="s">
        <v>362</v>
      </c>
      <c r="N22" s="80" t="s">
        <v>22</v>
      </c>
      <c r="O22" s="80" t="s">
        <v>24</v>
      </c>
      <c r="P22" s="77" t="s">
        <v>85</v>
      </c>
      <c r="Q22" s="80">
        <v>5</v>
      </c>
      <c r="R22" s="46">
        <f t="shared" si="3"/>
        <v>5</v>
      </c>
      <c r="S22" s="81"/>
      <c r="T22" s="81"/>
      <c r="U22" s="74"/>
      <c r="V22" s="74"/>
      <c r="W22" s="74"/>
      <c r="X22" s="74"/>
      <c r="Y22" s="74"/>
      <c r="Z22" s="74"/>
      <c r="AA22" s="74"/>
      <c r="AB22" s="74"/>
      <c r="AC22" s="74"/>
      <c r="AD22" s="74"/>
      <c r="AE22" s="74"/>
      <c r="AF22" s="74"/>
      <c r="AG22" s="74"/>
      <c r="AH22" s="74"/>
      <c r="AI22" s="74"/>
      <c r="AJ22" s="74"/>
      <c r="AK22" s="74"/>
      <c r="AL22" s="74"/>
      <c r="AM22" s="74"/>
      <c r="AN22" s="74"/>
      <c r="AO22" s="74"/>
    </row>
    <row r="23" spans="1:41" s="75" customFormat="1" ht="72" x14ac:dyDescent="0.35">
      <c r="A23" s="77">
        <f t="shared" si="1"/>
        <v>14</v>
      </c>
      <c r="B23" s="43"/>
      <c r="C23" s="43"/>
      <c r="D23" s="79" t="s">
        <v>382</v>
      </c>
      <c r="E23" s="79" t="s">
        <v>253</v>
      </c>
      <c r="F23" s="79"/>
      <c r="G23" s="79"/>
      <c r="H23" s="78" t="s">
        <v>383</v>
      </c>
      <c r="I23" s="79">
        <v>5</v>
      </c>
      <c r="J23" s="79">
        <v>2</v>
      </c>
      <c r="K23" s="79">
        <f t="shared" si="2"/>
        <v>7</v>
      </c>
      <c r="L23" s="79" t="s">
        <v>406</v>
      </c>
      <c r="M23" s="78" t="s">
        <v>419</v>
      </c>
      <c r="N23" s="80" t="s">
        <v>22</v>
      </c>
      <c r="O23" s="80" t="s">
        <v>24</v>
      </c>
      <c r="P23" s="77" t="s">
        <v>85</v>
      </c>
      <c r="Q23" s="80">
        <v>5</v>
      </c>
      <c r="R23" s="46">
        <f t="shared" si="3"/>
        <v>5</v>
      </c>
      <c r="S23" s="81"/>
      <c r="T23" s="81"/>
      <c r="U23" s="74"/>
      <c r="V23" s="74"/>
      <c r="W23" s="74"/>
      <c r="X23" s="74"/>
      <c r="Y23" s="74"/>
      <c r="Z23" s="74"/>
      <c r="AA23" s="74"/>
      <c r="AB23" s="74"/>
      <c r="AC23" s="74"/>
      <c r="AD23" s="74"/>
      <c r="AE23" s="74"/>
      <c r="AF23" s="74"/>
      <c r="AG23" s="74"/>
      <c r="AH23" s="74"/>
      <c r="AI23" s="74"/>
      <c r="AJ23" s="74"/>
      <c r="AK23" s="74"/>
      <c r="AL23" s="74"/>
      <c r="AM23" s="74"/>
      <c r="AN23" s="74"/>
      <c r="AO23" s="74"/>
    </row>
    <row r="24" spans="1:41" s="75" customFormat="1" ht="60" x14ac:dyDescent="0.35">
      <c r="A24" s="77">
        <f t="shared" si="1"/>
        <v>15</v>
      </c>
      <c r="B24" s="43"/>
      <c r="C24" s="43"/>
      <c r="D24" s="79" t="s">
        <v>384</v>
      </c>
      <c r="E24" s="79" t="s">
        <v>271</v>
      </c>
      <c r="F24" s="79"/>
      <c r="G24" s="79"/>
      <c r="H24" s="78" t="s">
        <v>385</v>
      </c>
      <c r="I24" s="79">
        <v>4</v>
      </c>
      <c r="J24" s="79">
        <v>3</v>
      </c>
      <c r="K24" s="79">
        <f t="shared" si="2"/>
        <v>7</v>
      </c>
      <c r="L24" s="79" t="s">
        <v>407</v>
      </c>
      <c r="M24" s="78" t="s">
        <v>362</v>
      </c>
      <c r="N24" s="80" t="s">
        <v>22</v>
      </c>
      <c r="O24" s="80" t="s">
        <v>24</v>
      </c>
      <c r="P24" s="77" t="s">
        <v>85</v>
      </c>
      <c r="Q24" s="80">
        <v>5</v>
      </c>
      <c r="R24" s="46">
        <f t="shared" si="3"/>
        <v>5</v>
      </c>
      <c r="S24" s="81"/>
      <c r="T24" s="81"/>
      <c r="U24" s="74"/>
      <c r="V24" s="74"/>
      <c r="W24" s="74"/>
      <c r="X24" s="74"/>
      <c r="Y24" s="74"/>
      <c r="Z24" s="74"/>
      <c r="AA24" s="74"/>
      <c r="AB24" s="74"/>
      <c r="AC24" s="74"/>
      <c r="AD24" s="74"/>
      <c r="AE24" s="74"/>
      <c r="AF24" s="74"/>
      <c r="AG24" s="74"/>
      <c r="AH24" s="74"/>
      <c r="AI24" s="74"/>
      <c r="AJ24" s="74"/>
      <c r="AK24" s="74"/>
      <c r="AL24" s="74"/>
      <c r="AM24" s="74"/>
      <c r="AN24" s="74"/>
      <c r="AO24" s="74"/>
    </row>
    <row r="25" spans="1:41" s="75" customFormat="1" ht="60" x14ac:dyDescent="0.35">
      <c r="A25" s="77">
        <f t="shared" si="1"/>
        <v>16</v>
      </c>
      <c r="B25" s="43"/>
      <c r="C25" s="43"/>
      <c r="D25" s="79" t="s">
        <v>386</v>
      </c>
      <c r="E25" s="79" t="s">
        <v>303</v>
      </c>
      <c r="F25" s="79"/>
      <c r="G25" s="79"/>
      <c r="H25" s="78" t="s">
        <v>387</v>
      </c>
      <c r="I25" s="79">
        <v>4</v>
      </c>
      <c r="J25" s="79">
        <v>3</v>
      </c>
      <c r="K25" s="79">
        <f t="shared" si="2"/>
        <v>7</v>
      </c>
      <c r="L25" s="79" t="s">
        <v>408</v>
      </c>
      <c r="M25" s="78" t="s">
        <v>388</v>
      </c>
      <c r="N25" s="80" t="s">
        <v>22</v>
      </c>
      <c r="O25" s="80" t="s">
        <v>24</v>
      </c>
      <c r="P25" s="77" t="s">
        <v>85</v>
      </c>
      <c r="Q25" s="80">
        <v>5</v>
      </c>
      <c r="R25" s="46">
        <f t="shared" si="3"/>
        <v>5</v>
      </c>
      <c r="S25" s="81"/>
      <c r="T25" s="81"/>
      <c r="U25" s="74"/>
      <c r="V25" s="74"/>
      <c r="W25" s="74"/>
      <c r="X25" s="74"/>
      <c r="Y25" s="74"/>
      <c r="Z25" s="74"/>
      <c r="AA25" s="74"/>
      <c r="AB25" s="74"/>
      <c r="AC25" s="74"/>
      <c r="AD25" s="74"/>
      <c r="AE25" s="74"/>
      <c r="AF25" s="74"/>
      <c r="AG25" s="74"/>
      <c r="AH25" s="74"/>
      <c r="AI25" s="74"/>
      <c r="AJ25" s="74"/>
      <c r="AK25" s="74"/>
      <c r="AL25" s="74"/>
      <c r="AM25" s="74"/>
      <c r="AN25" s="74"/>
      <c r="AO25" s="74"/>
    </row>
    <row r="26" spans="1:41" s="75" customFormat="1" ht="60" x14ac:dyDescent="0.35">
      <c r="A26" s="77">
        <f t="shared" si="1"/>
        <v>17</v>
      </c>
      <c r="B26" s="43"/>
      <c r="C26" s="43"/>
      <c r="D26" s="79" t="s">
        <v>389</v>
      </c>
      <c r="E26" s="79" t="s">
        <v>303</v>
      </c>
      <c r="F26" s="79"/>
      <c r="G26" s="79"/>
      <c r="H26" s="78" t="s">
        <v>420</v>
      </c>
      <c r="I26" s="79">
        <v>4</v>
      </c>
      <c r="J26" s="79">
        <v>2</v>
      </c>
      <c r="K26" s="79">
        <f t="shared" si="2"/>
        <v>6</v>
      </c>
      <c r="L26" s="79" t="s">
        <v>409</v>
      </c>
      <c r="M26" s="78" t="s">
        <v>390</v>
      </c>
      <c r="N26" s="80" t="s">
        <v>22</v>
      </c>
      <c r="O26" s="80" t="s">
        <v>24</v>
      </c>
      <c r="P26" s="77" t="s">
        <v>85</v>
      </c>
      <c r="Q26" s="80">
        <v>5</v>
      </c>
      <c r="R26" s="46">
        <f t="shared" si="3"/>
        <v>5</v>
      </c>
      <c r="S26" s="81"/>
      <c r="T26" s="81"/>
      <c r="U26" s="74"/>
      <c r="V26" s="74"/>
      <c r="W26" s="74"/>
      <c r="X26" s="74"/>
      <c r="Y26" s="74"/>
      <c r="Z26" s="74"/>
      <c r="AA26" s="74"/>
      <c r="AB26" s="74"/>
      <c r="AC26" s="74"/>
      <c r="AD26" s="74"/>
      <c r="AE26" s="74"/>
      <c r="AF26" s="74"/>
      <c r="AG26" s="74"/>
      <c r="AH26" s="74"/>
      <c r="AI26" s="74"/>
      <c r="AJ26" s="74"/>
      <c r="AK26" s="74"/>
      <c r="AL26" s="74"/>
      <c r="AM26" s="74"/>
      <c r="AN26" s="74"/>
      <c r="AO26" s="74"/>
    </row>
    <row r="27" spans="1:41" s="75" customFormat="1" ht="60" x14ac:dyDescent="0.35">
      <c r="A27" s="77">
        <f t="shared" si="1"/>
        <v>18</v>
      </c>
      <c r="B27" s="43"/>
      <c r="C27" s="43"/>
      <c r="D27" s="79" t="s">
        <v>391</v>
      </c>
      <c r="E27" s="79" t="s">
        <v>303</v>
      </c>
      <c r="F27" s="79"/>
      <c r="G27" s="79"/>
      <c r="H27" s="78" t="s">
        <v>421</v>
      </c>
      <c r="I27" s="79">
        <v>4</v>
      </c>
      <c r="J27" s="79">
        <v>3</v>
      </c>
      <c r="K27" s="79">
        <f t="shared" si="2"/>
        <v>7</v>
      </c>
      <c r="L27" s="79" t="s">
        <v>410</v>
      </c>
      <c r="M27" s="78" t="s">
        <v>392</v>
      </c>
      <c r="N27" s="80" t="s">
        <v>22</v>
      </c>
      <c r="O27" s="80" t="s">
        <v>24</v>
      </c>
      <c r="P27" s="77" t="s">
        <v>85</v>
      </c>
      <c r="Q27" s="80">
        <v>5</v>
      </c>
      <c r="R27" s="46">
        <f t="shared" si="3"/>
        <v>5</v>
      </c>
      <c r="S27" s="81"/>
      <c r="T27" s="81"/>
      <c r="U27" s="74"/>
      <c r="V27" s="74"/>
      <c r="W27" s="74"/>
      <c r="X27" s="74"/>
      <c r="Y27" s="74"/>
      <c r="Z27" s="74"/>
      <c r="AA27" s="74"/>
      <c r="AB27" s="74"/>
      <c r="AC27" s="74"/>
      <c r="AD27" s="74"/>
      <c r="AE27" s="74"/>
      <c r="AF27" s="74"/>
      <c r="AG27" s="74"/>
      <c r="AH27" s="74"/>
      <c r="AI27" s="74"/>
      <c r="AJ27" s="74"/>
      <c r="AK27" s="74"/>
      <c r="AL27" s="74"/>
      <c r="AM27" s="74"/>
      <c r="AN27" s="74"/>
      <c r="AO27" s="74"/>
    </row>
    <row r="28" spans="1:41" x14ac:dyDescent="0.35">
      <c r="B28" s="2"/>
      <c r="C28" s="2"/>
      <c r="L28" s="1"/>
      <c r="O28" s="2"/>
    </row>
    <row r="29" spans="1:41" x14ac:dyDescent="0.35">
      <c r="B29" s="2"/>
      <c r="C29" s="2"/>
      <c r="L29" s="1"/>
      <c r="O29" s="2"/>
    </row>
    <row r="30" spans="1:41" x14ac:dyDescent="0.35">
      <c r="L30" s="1"/>
      <c r="M30" s="2"/>
    </row>
    <row r="31" spans="1:41" x14ac:dyDescent="0.35">
      <c r="L31" s="1"/>
      <c r="M31" s="2"/>
    </row>
    <row r="34" spans="11:12" x14ac:dyDescent="0.35">
      <c r="K34" s="2"/>
      <c r="L34" s="1"/>
    </row>
    <row r="35" spans="11:12" x14ac:dyDescent="0.35">
      <c r="K35" s="2"/>
      <c r="L35" s="1"/>
    </row>
    <row r="36" spans="11:12" x14ac:dyDescent="0.35">
      <c r="K36" s="2"/>
      <c r="L36" s="1"/>
    </row>
    <row r="37" spans="11:12" x14ac:dyDescent="0.35">
      <c r="K37" s="2"/>
      <c r="L37" s="1"/>
    </row>
  </sheetData>
  <phoneticPr fontId="24" type="noConversion"/>
  <dataValidations count="6">
    <dataValidation type="list" allowBlank="1" showInputMessage="1" showErrorMessage="1" sqref="N10:N27" xr:uid="{25F6A750-A2CB-4490-8141-21E13303692F}">
      <formula1>$F$32:$F$33</formula1>
    </dataValidation>
    <dataValidation type="list" allowBlank="1" showInputMessage="1" showErrorMessage="1" sqref="O10:O27 Q10:Q27 E23:G23 E18:G18 E12:G12" xr:uid="{0FAE8C20-8524-4026-8FB2-C5D7DECF7ED4}">
      <formula1>#REF!</formula1>
    </dataValidation>
    <dataValidation type="list" allowBlank="1" showInputMessage="1" showErrorMessage="1" sqref="E25:G27 E16:G16 E19:G21" xr:uid="{30EF08F1-C0BE-46D4-9E8C-2CD0C95FE27F}">
      <formula1>$B$47:$B$50</formula1>
    </dataValidation>
    <dataValidation type="list" allowBlank="1" showInputMessage="1" showErrorMessage="1" sqref="E10:G10" xr:uid="{EE1FB3BA-3378-466D-93DC-32CA31F5B0CE}">
      <formula1>$B$35:$B$38</formula1>
    </dataValidation>
    <dataValidation type="list" allowBlank="1" showInputMessage="1" showErrorMessage="1" sqref="I10:I27" xr:uid="{A4409C58-068A-4222-A56E-B11186AEDBAB}">
      <formula1>RatingImpact</formula1>
    </dataValidation>
    <dataValidation type="list" allowBlank="1" showInputMessage="1" showErrorMessage="1" sqref="J10:J27" xr:uid="{F56158F7-3049-4D5D-9D0A-4426214CAE47}">
      <formula1>Rating</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8CF0-075D-4CDB-B9AB-55A1044B599F}">
  <sheetPr>
    <tabColor rgb="FFFFFF00"/>
  </sheetPr>
  <dimension ref="A1:W63"/>
  <sheetViews>
    <sheetView topLeftCell="P1" zoomScaleNormal="100" workbookViewId="0">
      <pane ySplit="9" topLeftCell="A59" activePane="bottomLeft" state="frozen"/>
      <selection activeCell="B1" sqref="B1"/>
      <selection pane="bottomLeft" activeCell="T62" sqref="T62"/>
    </sheetView>
  </sheetViews>
  <sheetFormatPr defaultColWidth="38.1796875" defaultRowHeight="12" x14ac:dyDescent="0.35"/>
  <cols>
    <col min="1" max="1" width="3.7265625" style="2" bestFit="1" customWidth="1"/>
    <col min="2" max="7" width="10.26953125" style="1" customWidth="1"/>
    <col min="8" max="8" width="30" style="1" customWidth="1"/>
    <col min="9" max="11" width="10.26953125" style="1" customWidth="1"/>
    <col min="12" max="12" width="10.54296875" style="2" bestFit="1" customWidth="1"/>
    <col min="13" max="13" width="41" style="1" bestFit="1" customWidth="1"/>
    <col min="14" max="18" width="10.453125" style="1" customWidth="1"/>
    <col min="19" max="19" width="43" style="1" bestFit="1" customWidth="1"/>
    <col min="20" max="20" width="46.453125" style="1" bestFit="1" customWidth="1"/>
    <col min="21" max="21" width="6.7265625" style="1" bestFit="1" customWidth="1"/>
    <col min="22" max="16384" width="38.1796875" style="1"/>
  </cols>
  <sheetData>
    <row r="1" spans="1:23" x14ac:dyDescent="0.35">
      <c r="B1" s="2"/>
      <c r="C1" s="2"/>
      <c r="D1" s="2"/>
      <c r="E1" s="2"/>
      <c r="I1" s="4"/>
      <c r="J1" s="4"/>
      <c r="K1" s="4"/>
      <c r="L1" s="5"/>
      <c r="M1" s="4"/>
      <c r="N1" s="5"/>
      <c r="O1" s="6"/>
    </row>
    <row r="2" spans="1:23" x14ac:dyDescent="0.35">
      <c r="B2" s="2"/>
      <c r="C2" s="2"/>
      <c r="D2" s="2"/>
      <c r="E2" s="2"/>
      <c r="I2" s="4"/>
      <c r="J2" s="4"/>
      <c r="K2" s="4"/>
      <c r="L2" s="5"/>
      <c r="M2" s="7"/>
      <c r="N2" s="5"/>
      <c r="O2" s="6"/>
    </row>
    <row r="3" spans="1:23" x14ac:dyDescent="0.35">
      <c r="B3" s="2"/>
      <c r="C3" s="2"/>
      <c r="D3" s="2"/>
      <c r="E3" s="2"/>
      <c r="I3" s="4"/>
      <c r="J3" s="4"/>
      <c r="K3" s="4"/>
      <c r="L3" s="3"/>
      <c r="M3" s="4"/>
      <c r="N3" s="5"/>
      <c r="O3" s="6"/>
    </row>
    <row r="4" spans="1:23" x14ac:dyDescent="0.35">
      <c r="B4" s="2"/>
      <c r="C4" s="2"/>
      <c r="D4" s="2"/>
      <c r="E4" s="2"/>
      <c r="F4" s="21" t="s">
        <v>16</v>
      </c>
      <c r="G4" s="4" t="s">
        <v>87</v>
      </c>
      <c r="H4" s="4"/>
      <c r="I4" s="4"/>
      <c r="J4" s="4"/>
      <c r="K4" s="4"/>
      <c r="L4" s="3"/>
      <c r="M4" s="4"/>
      <c r="N4" s="5"/>
      <c r="O4" s="6"/>
    </row>
    <row r="5" spans="1:23" x14ac:dyDescent="0.35">
      <c r="B5" s="2"/>
      <c r="C5" s="2"/>
      <c r="D5" s="2"/>
      <c r="E5" s="2"/>
      <c r="F5" s="21" t="s">
        <v>13</v>
      </c>
      <c r="G5" s="4" t="s">
        <v>88</v>
      </c>
      <c r="H5" s="4"/>
      <c r="I5" s="4"/>
      <c r="J5" s="4"/>
      <c r="K5" s="4"/>
      <c r="L5" s="3"/>
      <c r="M5" s="4"/>
      <c r="N5" s="5"/>
      <c r="O5" s="6"/>
    </row>
    <row r="6" spans="1:23" x14ac:dyDescent="0.35">
      <c r="B6" s="2"/>
      <c r="C6" s="2"/>
      <c r="D6" s="2"/>
      <c r="E6" s="2"/>
      <c r="F6" s="21" t="s">
        <v>14</v>
      </c>
      <c r="G6" s="4">
        <v>2023</v>
      </c>
      <c r="I6" s="4"/>
      <c r="J6" s="4"/>
      <c r="K6" s="4"/>
      <c r="L6" s="3"/>
      <c r="M6" s="4"/>
      <c r="N6" s="5"/>
      <c r="O6" s="6"/>
    </row>
    <row r="7" spans="1:23" x14ac:dyDescent="0.35">
      <c r="C7" s="3"/>
      <c r="E7" s="4"/>
      <c r="F7" s="4"/>
      <c r="G7" s="4"/>
      <c r="J7" s="4"/>
      <c r="K7" s="8"/>
      <c r="L7" s="1"/>
    </row>
    <row r="8" spans="1:23" x14ac:dyDescent="0.35">
      <c r="C8" s="3"/>
      <c r="E8" s="4"/>
      <c r="F8" s="4"/>
      <c r="G8" s="4"/>
      <c r="J8" s="4"/>
      <c r="K8" s="8"/>
      <c r="L8" s="1"/>
    </row>
    <row r="9" spans="1:23" ht="36" x14ac:dyDescent="0.35">
      <c r="A9" s="22" t="s">
        <v>39</v>
      </c>
      <c r="B9" s="22" t="s">
        <v>0</v>
      </c>
      <c r="C9" s="22" t="s">
        <v>1</v>
      </c>
      <c r="D9" s="22" t="s">
        <v>2</v>
      </c>
      <c r="E9" s="22" t="s">
        <v>3</v>
      </c>
      <c r="F9" s="23" t="s">
        <v>4</v>
      </c>
      <c r="G9" s="23" t="s">
        <v>5</v>
      </c>
      <c r="H9" s="22" t="s">
        <v>6</v>
      </c>
      <c r="I9" s="22" t="s">
        <v>7</v>
      </c>
      <c r="J9" s="22" t="s">
        <v>8</v>
      </c>
      <c r="K9" s="22" t="s">
        <v>28</v>
      </c>
      <c r="L9" s="22" t="s">
        <v>9</v>
      </c>
      <c r="M9" s="22" t="s">
        <v>10</v>
      </c>
      <c r="N9" s="22" t="s">
        <v>17</v>
      </c>
      <c r="O9" s="22" t="s">
        <v>18</v>
      </c>
      <c r="P9" s="22" t="s">
        <v>19</v>
      </c>
      <c r="Q9" s="22" t="s">
        <v>86</v>
      </c>
      <c r="R9" s="22" t="s">
        <v>15</v>
      </c>
      <c r="S9" s="22" t="s">
        <v>11</v>
      </c>
      <c r="T9" s="22" t="s">
        <v>125</v>
      </c>
      <c r="U9" s="24" t="s">
        <v>12</v>
      </c>
    </row>
    <row r="10" spans="1:23" ht="156" x14ac:dyDescent="0.35">
      <c r="A10" s="17">
        <v>1</v>
      </c>
      <c r="B10" s="10" t="s">
        <v>58</v>
      </c>
      <c r="C10" s="11" t="s">
        <v>58</v>
      </c>
      <c r="D10" s="12" t="s">
        <v>31</v>
      </c>
      <c r="E10" s="11" t="s">
        <v>59</v>
      </c>
      <c r="F10" s="11" t="s">
        <v>89</v>
      </c>
      <c r="G10" s="15" t="s">
        <v>40</v>
      </c>
      <c r="H10" s="13" t="s">
        <v>41</v>
      </c>
      <c r="I10" s="12">
        <v>3</v>
      </c>
      <c r="J10" s="12">
        <v>4</v>
      </c>
      <c r="K10" s="12">
        <f t="shared" ref="K10:K16" si="0">I10+J10</f>
        <v>7</v>
      </c>
      <c r="L10" s="12" t="s">
        <v>112</v>
      </c>
      <c r="M10" s="15" t="s">
        <v>140</v>
      </c>
      <c r="N10" s="19" t="s">
        <v>22</v>
      </c>
      <c r="O10" s="19" t="s">
        <v>24</v>
      </c>
      <c r="P10" s="2" t="s">
        <v>85</v>
      </c>
      <c r="Q10" s="19">
        <v>7</v>
      </c>
      <c r="R10" s="19">
        <f t="shared" ref="R10:R16" si="1">Q10</f>
        <v>7</v>
      </c>
      <c r="S10" s="15" t="s">
        <v>141</v>
      </c>
      <c r="T10" s="15" t="s">
        <v>142</v>
      </c>
      <c r="U10" s="14" t="s">
        <v>106</v>
      </c>
      <c r="W10" s="9"/>
    </row>
    <row r="11" spans="1:23" ht="156" x14ac:dyDescent="0.35">
      <c r="A11" s="17">
        <f>A10+1</f>
        <v>2</v>
      </c>
      <c r="B11" s="10" t="s">
        <v>58</v>
      </c>
      <c r="C11" s="11" t="s">
        <v>58</v>
      </c>
      <c r="D11" s="12" t="s">
        <v>31</v>
      </c>
      <c r="E11" s="11" t="s">
        <v>59</v>
      </c>
      <c r="F11" s="11" t="s">
        <v>89</v>
      </c>
      <c r="G11" s="15" t="s">
        <v>40</v>
      </c>
      <c r="H11" s="13" t="s">
        <v>41</v>
      </c>
      <c r="I11" s="12">
        <v>3</v>
      </c>
      <c r="J11" s="12">
        <v>4</v>
      </c>
      <c r="K11" s="12">
        <f t="shared" si="0"/>
        <v>7</v>
      </c>
      <c r="L11" s="12" t="s">
        <v>112</v>
      </c>
      <c r="M11" s="15" t="s">
        <v>140</v>
      </c>
      <c r="N11" s="19" t="s">
        <v>22</v>
      </c>
      <c r="O11" s="19" t="s">
        <v>24</v>
      </c>
      <c r="P11" s="2" t="s">
        <v>85</v>
      </c>
      <c r="Q11" s="19">
        <v>7</v>
      </c>
      <c r="R11" s="19">
        <f t="shared" si="1"/>
        <v>7</v>
      </c>
      <c r="S11" s="15" t="s">
        <v>144</v>
      </c>
      <c r="T11" s="15" t="s">
        <v>143</v>
      </c>
      <c r="U11" s="14" t="s">
        <v>106</v>
      </c>
      <c r="W11" s="9"/>
    </row>
    <row r="12" spans="1:23" ht="156" x14ac:dyDescent="0.35">
      <c r="A12" s="17">
        <f t="shared" ref="A12:A63" si="2">A11+1</f>
        <v>3</v>
      </c>
      <c r="B12" s="10" t="s">
        <v>58</v>
      </c>
      <c r="C12" s="11" t="s">
        <v>58</v>
      </c>
      <c r="D12" s="12" t="s">
        <v>31</v>
      </c>
      <c r="E12" s="11" t="s">
        <v>59</v>
      </c>
      <c r="F12" s="11" t="s">
        <v>89</v>
      </c>
      <c r="G12" s="15" t="s">
        <v>40</v>
      </c>
      <c r="H12" s="13" t="s">
        <v>41</v>
      </c>
      <c r="I12" s="12">
        <v>3</v>
      </c>
      <c r="J12" s="12">
        <v>4</v>
      </c>
      <c r="K12" s="12">
        <f t="shared" si="0"/>
        <v>7</v>
      </c>
      <c r="L12" s="12" t="s">
        <v>112</v>
      </c>
      <c r="M12" s="15" t="s">
        <v>140</v>
      </c>
      <c r="N12" s="19" t="s">
        <v>22</v>
      </c>
      <c r="O12" s="19" t="s">
        <v>24</v>
      </c>
      <c r="P12" s="2" t="s">
        <v>85</v>
      </c>
      <c r="Q12" s="19">
        <v>7</v>
      </c>
      <c r="R12" s="19">
        <f t="shared" si="1"/>
        <v>7</v>
      </c>
      <c r="S12" s="15" t="s">
        <v>146</v>
      </c>
      <c r="T12" s="15" t="s">
        <v>145</v>
      </c>
      <c r="U12" s="14" t="s">
        <v>106</v>
      </c>
      <c r="W12" s="9"/>
    </row>
    <row r="13" spans="1:23" ht="156" x14ac:dyDescent="0.35">
      <c r="A13" s="17">
        <f t="shared" si="2"/>
        <v>4</v>
      </c>
      <c r="B13" s="10" t="s">
        <v>58</v>
      </c>
      <c r="C13" s="11" t="s">
        <v>58</v>
      </c>
      <c r="D13" s="12" t="s">
        <v>31</v>
      </c>
      <c r="E13" s="11" t="s">
        <v>59</v>
      </c>
      <c r="F13" s="11" t="s">
        <v>89</v>
      </c>
      <c r="G13" s="15" t="s">
        <v>40</v>
      </c>
      <c r="H13" s="13" t="s">
        <v>41</v>
      </c>
      <c r="I13" s="12">
        <v>3</v>
      </c>
      <c r="J13" s="12">
        <v>4</v>
      </c>
      <c r="K13" s="12">
        <f t="shared" si="0"/>
        <v>7</v>
      </c>
      <c r="L13" s="12" t="s">
        <v>112</v>
      </c>
      <c r="M13" s="15" t="s">
        <v>140</v>
      </c>
      <c r="N13" s="19" t="s">
        <v>22</v>
      </c>
      <c r="O13" s="19" t="s">
        <v>24</v>
      </c>
      <c r="P13" s="2" t="s">
        <v>85</v>
      </c>
      <c r="Q13" s="19">
        <v>7</v>
      </c>
      <c r="R13" s="19">
        <f t="shared" si="1"/>
        <v>7</v>
      </c>
      <c r="S13" s="15" t="s">
        <v>141</v>
      </c>
      <c r="T13" s="15" t="s">
        <v>147</v>
      </c>
      <c r="U13" s="14" t="s">
        <v>106</v>
      </c>
      <c r="W13" s="9"/>
    </row>
    <row r="14" spans="1:23" ht="156" x14ac:dyDescent="0.35">
      <c r="A14" s="17">
        <f t="shared" si="2"/>
        <v>5</v>
      </c>
      <c r="B14" s="10" t="s">
        <v>58</v>
      </c>
      <c r="C14" s="11" t="s">
        <v>58</v>
      </c>
      <c r="D14" s="12" t="s">
        <v>31</v>
      </c>
      <c r="E14" s="11" t="s">
        <v>59</v>
      </c>
      <c r="F14" s="11" t="s">
        <v>89</v>
      </c>
      <c r="G14" s="15" t="s">
        <v>40</v>
      </c>
      <c r="H14" s="13" t="s">
        <v>41</v>
      </c>
      <c r="I14" s="12">
        <v>3</v>
      </c>
      <c r="J14" s="12">
        <v>4</v>
      </c>
      <c r="K14" s="12">
        <f t="shared" si="0"/>
        <v>7</v>
      </c>
      <c r="L14" s="12" t="s">
        <v>112</v>
      </c>
      <c r="M14" s="15" t="s">
        <v>140</v>
      </c>
      <c r="N14" s="19" t="s">
        <v>22</v>
      </c>
      <c r="O14" s="19" t="s">
        <v>24</v>
      </c>
      <c r="P14" s="2" t="s">
        <v>85</v>
      </c>
      <c r="Q14" s="19">
        <v>7</v>
      </c>
      <c r="R14" s="19">
        <f t="shared" si="1"/>
        <v>7</v>
      </c>
      <c r="S14" s="15" t="s">
        <v>148</v>
      </c>
      <c r="T14" s="15" t="s">
        <v>149</v>
      </c>
      <c r="U14" s="14" t="s">
        <v>106</v>
      </c>
      <c r="W14" s="9"/>
    </row>
    <row r="15" spans="1:23" ht="156" x14ac:dyDescent="0.35">
      <c r="A15" s="17">
        <f t="shared" si="2"/>
        <v>6</v>
      </c>
      <c r="B15" s="10" t="s">
        <v>58</v>
      </c>
      <c r="C15" s="11" t="s">
        <v>58</v>
      </c>
      <c r="D15" s="12" t="s">
        <v>31</v>
      </c>
      <c r="E15" s="11" t="s">
        <v>59</v>
      </c>
      <c r="F15" s="11" t="s">
        <v>89</v>
      </c>
      <c r="G15" s="15" t="s">
        <v>40</v>
      </c>
      <c r="H15" s="13" t="s">
        <v>41</v>
      </c>
      <c r="I15" s="12">
        <v>3</v>
      </c>
      <c r="J15" s="12">
        <v>4</v>
      </c>
      <c r="K15" s="12">
        <f t="shared" si="0"/>
        <v>7</v>
      </c>
      <c r="L15" s="12" t="s">
        <v>112</v>
      </c>
      <c r="M15" s="15" t="s">
        <v>140</v>
      </c>
      <c r="N15" s="19" t="s">
        <v>22</v>
      </c>
      <c r="O15" s="19" t="s">
        <v>24</v>
      </c>
      <c r="P15" s="2" t="s">
        <v>85</v>
      </c>
      <c r="Q15" s="19">
        <v>7</v>
      </c>
      <c r="R15" s="19">
        <f t="shared" si="1"/>
        <v>7</v>
      </c>
      <c r="S15" s="15" t="s">
        <v>209</v>
      </c>
      <c r="T15" s="15" t="s">
        <v>150</v>
      </c>
      <c r="U15" s="14" t="s">
        <v>106</v>
      </c>
      <c r="W15" s="9"/>
    </row>
    <row r="16" spans="1:23" ht="156" x14ac:dyDescent="0.35">
      <c r="A16" s="17">
        <f t="shared" si="2"/>
        <v>7</v>
      </c>
      <c r="B16" s="10" t="s">
        <v>58</v>
      </c>
      <c r="C16" s="11" t="s">
        <v>58</v>
      </c>
      <c r="D16" s="12" t="s">
        <v>31</v>
      </c>
      <c r="E16" s="11" t="s">
        <v>59</v>
      </c>
      <c r="F16" s="11" t="s">
        <v>89</v>
      </c>
      <c r="G16" s="15" t="s">
        <v>40</v>
      </c>
      <c r="H16" s="13" t="s">
        <v>41</v>
      </c>
      <c r="I16" s="12">
        <v>3</v>
      </c>
      <c r="J16" s="12">
        <v>4</v>
      </c>
      <c r="K16" s="12">
        <f t="shared" si="0"/>
        <v>7</v>
      </c>
      <c r="L16" s="12" t="s">
        <v>112</v>
      </c>
      <c r="M16" s="15" t="s">
        <v>140</v>
      </c>
      <c r="N16" s="19" t="s">
        <v>22</v>
      </c>
      <c r="O16" s="19" t="s">
        <v>24</v>
      </c>
      <c r="P16" s="2" t="s">
        <v>85</v>
      </c>
      <c r="Q16" s="19">
        <v>7</v>
      </c>
      <c r="R16" s="19">
        <f t="shared" si="1"/>
        <v>7</v>
      </c>
      <c r="S16" s="15" t="s">
        <v>151</v>
      </c>
      <c r="T16" s="15" t="s">
        <v>423</v>
      </c>
      <c r="U16" s="14" t="s">
        <v>106</v>
      </c>
      <c r="W16" s="9"/>
    </row>
    <row r="17" spans="1:21" ht="60" x14ac:dyDescent="0.35">
      <c r="A17" s="17">
        <f t="shared" si="2"/>
        <v>8</v>
      </c>
      <c r="B17" s="10" t="s">
        <v>58</v>
      </c>
      <c r="C17" s="11" t="s">
        <v>58</v>
      </c>
      <c r="D17" s="11" t="s">
        <v>42</v>
      </c>
      <c r="E17" s="11" t="s">
        <v>59</v>
      </c>
      <c r="F17" s="11" t="s">
        <v>90</v>
      </c>
      <c r="G17" s="16" t="s">
        <v>43</v>
      </c>
      <c r="H17" s="10" t="s">
        <v>44</v>
      </c>
      <c r="I17" s="12">
        <v>3</v>
      </c>
      <c r="J17" s="12">
        <v>3</v>
      </c>
      <c r="K17" s="12">
        <f t="shared" ref="K17:K54" si="3">I17+J17</f>
        <v>6</v>
      </c>
      <c r="L17" s="12" t="s">
        <v>113</v>
      </c>
      <c r="M17" s="15" t="s">
        <v>210</v>
      </c>
      <c r="N17" s="19" t="s">
        <v>22</v>
      </c>
      <c r="O17" s="19" t="s">
        <v>24</v>
      </c>
      <c r="P17" s="19" t="s">
        <v>27</v>
      </c>
      <c r="Q17" s="19">
        <v>7</v>
      </c>
      <c r="R17" s="19">
        <f t="shared" ref="R17:R62" si="4">Q17</f>
        <v>7</v>
      </c>
      <c r="S17" s="15" t="s">
        <v>152</v>
      </c>
      <c r="T17" s="15" t="s">
        <v>153</v>
      </c>
      <c r="U17" s="14" t="s">
        <v>106</v>
      </c>
    </row>
    <row r="18" spans="1:21" ht="60" x14ac:dyDescent="0.35">
      <c r="A18" s="17">
        <f t="shared" si="2"/>
        <v>9</v>
      </c>
      <c r="B18" s="10" t="s">
        <v>58</v>
      </c>
      <c r="C18" s="11" t="s">
        <v>58</v>
      </c>
      <c r="D18" s="11" t="s">
        <v>42</v>
      </c>
      <c r="E18" s="11" t="s">
        <v>59</v>
      </c>
      <c r="F18" s="11" t="s">
        <v>90</v>
      </c>
      <c r="G18" s="16" t="s">
        <v>43</v>
      </c>
      <c r="H18" s="10" t="s">
        <v>44</v>
      </c>
      <c r="I18" s="12">
        <v>3</v>
      </c>
      <c r="J18" s="12">
        <v>3</v>
      </c>
      <c r="K18" s="12">
        <f t="shared" si="3"/>
        <v>6</v>
      </c>
      <c r="L18" s="12" t="s">
        <v>113</v>
      </c>
      <c r="M18" s="15" t="s">
        <v>210</v>
      </c>
      <c r="N18" s="19" t="s">
        <v>22</v>
      </c>
      <c r="O18" s="19" t="s">
        <v>24</v>
      </c>
      <c r="P18" s="19" t="s">
        <v>27</v>
      </c>
      <c r="Q18" s="19">
        <v>7</v>
      </c>
      <c r="R18" s="19">
        <f t="shared" si="4"/>
        <v>7</v>
      </c>
      <c r="S18" s="15" t="s">
        <v>211</v>
      </c>
      <c r="T18" s="15" t="s">
        <v>154</v>
      </c>
      <c r="U18" s="14" t="s">
        <v>106</v>
      </c>
    </row>
    <row r="19" spans="1:21" ht="60" x14ac:dyDescent="0.35">
      <c r="A19" s="17">
        <f t="shared" si="2"/>
        <v>10</v>
      </c>
      <c r="B19" s="10" t="s">
        <v>58</v>
      </c>
      <c r="C19" s="11" t="s">
        <v>58</v>
      </c>
      <c r="D19" s="11" t="s">
        <v>42</v>
      </c>
      <c r="E19" s="11" t="s">
        <v>59</v>
      </c>
      <c r="F19" s="11" t="s">
        <v>90</v>
      </c>
      <c r="G19" s="16" t="s">
        <v>43</v>
      </c>
      <c r="H19" s="10" t="s">
        <v>44</v>
      </c>
      <c r="I19" s="12">
        <v>3</v>
      </c>
      <c r="J19" s="12">
        <v>3</v>
      </c>
      <c r="K19" s="12">
        <f t="shared" si="3"/>
        <v>6</v>
      </c>
      <c r="L19" s="12" t="s">
        <v>113</v>
      </c>
      <c r="M19" s="15" t="s">
        <v>210</v>
      </c>
      <c r="N19" s="19" t="s">
        <v>22</v>
      </c>
      <c r="O19" s="19" t="s">
        <v>24</v>
      </c>
      <c r="P19" s="19" t="s">
        <v>27</v>
      </c>
      <c r="Q19" s="19">
        <v>7</v>
      </c>
      <c r="R19" s="19">
        <f t="shared" si="4"/>
        <v>7</v>
      </c>
      <c r="S19" s="15" t="s">
        <v>152</v>
      </c>
      <c r="T19" s="15" t="s">
        <v>155</v>
      </c>
      <c r="U19" s="14" t="s">
        <v>106</v>
      </c>
    </row>
    <row r="20" spans="1:21" ht="60" x14ac:dyDescent="0.35">
      <c r="A20" s="17">
        <f t="shared" si="2"/>
        <v>11</v>
      </c>
      <c r="B20" s="10" t="s">
        <v>58</v>
      </c>
      <c r="C20" s="11" t="s">
        <v>58</v>
      </c>
      <c r="D20" s="11" t="s">
        <v>42</v>
      </c>
      <c r="E20" s="11" t="s">
        <v>59</v>
      </c>
      <c r="F20" s="11" t="s">
        <v>90</v>
      </c>
      <c r="G20" s="16" t="s">
        <v>43</v>
      </c>
      <c r="H20" s="10" t="s">
        <v>44</v>
      </c>
      <c r="I20" s="12">
        <v>3</v>
      </c>
      <c r="J20" s="12">
        <v>3</v>
      </c>
      <c r="K20" s="12">
        <f t="shared" si="3"/>
        <v>6</v>
      </c>
      <c r="L20" s="12" t="s">
        <v>113</v>
      </c>
      <c r="M20" s="15" t="s">
        <v>210</v>
      </c>
      <c r="N20" s="19" t="s">
        <v>22</v>
      </c>
      <c r="O20" s="19" t="s">
        <v>24</v>
      </c>
      <c r="P20" s="19" t="s">
        <v>27</v>
      </c>
      <c r="Q20" s="19">
        <v>7</v>
      </c>
      <c r="R20" s="19">
        <f t="shared" si="4"/>
        <v>7</v>
      </c>
      <c r="S20" s="15" t="s">
        <v>152</v>
      </c>
      <c r="T20" s="15" t="s">
        <v>156</v>
      </c>
      <c r="U20" s="14" t="s">
        <v>106</v>
      </c>
    </row>
    <row r="21" spans="1:21" ht="48" x14ac:dyDescent="0.35">
      <c r="A21" s="17">
        <f t="shared" si="2"/>
        <v>12</v>
      </c>
      <c r="B21" s="10" t="s">
        <v>58</v>
      </c>
      <c r="C21" s="11" t="s">
        <v>58</v>
      </c>
      <c r="D21" s="11" t="s">
        <v>45</v>
      </c>
      <c r="E21" s="11" t="s">
        <v>59</v>
      </c>
      <c r="F21" s="11" t="s">
        <v>91</v>
      </c>
      <c r="G21" s="15" t="s">
        <v>46</v>
      </c>
      <c r="H21" s="13" t="s">
        <v>32</v>
      </c>
      <c r="I21" s="12">
        <v>4</v>
      </c>
      <c r="J21" s="12">
        <v>3</v>
      </c>
      <c r="K21" s="12">
        <f t="shared" si="3"/>
        <v>7</v>
      </c>
      <c r="L21" s="12" t="s">
        <v>114</v>
      </c>
      <c r="M21" s="15" t="s">
        <v>47</v>
      </c>
      <c r="N21" s="19" t="s">
        <v>22</v>
      </c>
      <c r="O21" s="19" t="s">
        <v>24</v>
      </c>
      <c r="P21" s="2" t="s">
        <v>85</v>
      </c>
      <c r="Q21" s="19">
        <v>7</v>
      </c>
      <c r="R21" s="19">
        <f t="shared" si="4"/>
        <v>7</v>
      </c>
      <c r="S21" s="15" t="s">
        <v>212</v>
      </c>
      <c r="T21" s="15" t="s">
        <v>157</v>
      </c>
      <c r="U21" s="14" t="s">
        <v>106</v>
      </c>
    </row>
    <row r="22" spans="1:21" ht="48" x14ac:dyDescent="0.35">
      <c r="A22" s="17">
        <f t="shared" si="2"/>
        <v>13</v>
      </c>
      <c r="B22" s="10" t="s">
        <v>58</v>
      </c>
      <c r="C22" s="11" t="s">
        <v>58</v>
      </c>
      <c r="D22" s="11" t="s">
        <v>45</v>
      </c>
      <c r="E22" s="11" t="s">
        <v>59</v>
      </c>
      <c r="F22" s="11" t="s">
        <v>91</v>
      </c>
      <c r="G22" s="15" t="s">
        <v>46</v>
      </c>
      <c r="H22" s="13" t="s">
        <v>32</v>
      </c>
      <c r="I22" s="12">
        <v>4</v>
      </c>
      <c r="J22" s="12">
        <v>3</v>
      </c>
      <c r="K22" s="12">
        <f t="shared" si="3"/>
        <v>7</v>
      </c>
      <c r="L22" s="12" t="s">
        <v>114</v>
      </c>
      <c r="M22" s="15" t="s">
        <v>47</v>
      </c>
      <c r="N22" s="19" t="s">
        <v>22</v>
      </c>
      <c r="O22" s="19" t="s">
        <v>24</v>
      </c>
      <c r="P22" s="2" t="s">
        <v>85</v>
      </c>
      <c r="Q22" s="19">
        <v>7</v>
      </c>
      <c r="R22" s="19">
        <f t="shared" si="4"/>
        <v>7</v>
      </c>
      <c r="S22" s="15" t="s">
        <v>212</v>
      </c>
      <c r="T22" s="15" t="s">
        <v>213</v>
      </c>
      <c r="U22" s="14" t="s">
        <v>106</v>
      </c>
    </row>
    <row r="23" spans="1:21" ht="48" x14ac:dyDescent="0.35">
      <c r="A23" s="17">
        <f t="shared" si="2"/>
        <v>14</v>
      </c>
      <c r="B23" s="10" t="s">
        <v>58</v>
      </c>
      <c r="C23" s="11" t="s">
        <v>58</v>
      </c>
      <c r="D23" s="11" t="s">
        <v>48</v>
      </c>
      <c r="E23" s="11" t="s">
        <v>59</v>
      </c>
      <c r="F23" s="11" t="s">
        <v>92</v>
      </c>
      <c r="G23" s="15" t="s">
        <v>51</v>
      </c>
      <c r="H23" s="13" t="s">
        <v>53</v>
      </c>
      <c r="I23" s="12">
        <v>4</v>
      </c>
      <c r="J23" s="12">
        <v>2</v>
      </c>
      <c r="K23" s="12">
        <f t="shared" si="3"/>
        <v>6</v>
      </c>
      <c r="L23" s="12" t="s">
        <v>115</v>
      </c>
      <c r="M23" s="15" t="s">
        <v>158</v>
      </c>
      <c r="N23" s="19" t="s">
        <v>22</v>
      </c>
      <c r="O23" s="19" t="s">
        <v>24</v>
      </c>
      <c r="P23" s="2" t="s">
        <v>85</v>
      </c>
      <c r="Q23" s="19">
        <v>3</v>
      </c>
      <c r="R23" s="19">
        <f t="shared" si="4"/>
        <v>3</v>
      </c>
      <c r="S23" s="13" t="s">
        <v>57</v>
      </c>
      <c r="T23" s="15" t="s">
        <v>159</v>
      </c>
      <c r="U23" s="14" t="s">
        <v>106</v>
      </c>
    </row>
    <row r="24" spans="1:21" ht="60" x14ac:dyDescent="0.35">
      <c r="A24" s="17">
        <f t="shared" si="2"/>
        <v>15</v>
      </c>
      <c r="B24" s="10" t="s">
        <v>58</v>
      </c>
      <c r="C24" s="11" t="s">
        <v>58</v>
      </c>
      <c r="D24" s="11" t="s">
        <v>48</v>
      </c>
      <c r="E24" s="11" t="s">
        <v>59</v>
      </c>
      <c r="F24" s="11" t="s">
        <v>92</v>
      </c>
      <c r="G24" s="15" t="s">
        <v>51</v>
      </c>
      <c r="H24" s="13" t="s">
        <v>53</v>
      </c>
      <c r="I24" s="12">
        <v>4</v>
      </c>
      <c r="J24" s="12">
        <v>2</v>
      </c>
      <c r="K24" s="12">
        <f t="shared" si="3"/>
        <v>6</v>
      </c>
      <c r="L24" s="12" t="s">
        <v>115</v>
      </c>
      <c r="M24" s="15" t="s">
        <v>158</v>
      </c>
      <c r="N24" s="19" t="s">
        <v>22</v>
      </c>
      <c r="O24" s="19" t="s">
        <v>24</v>
      </c>
      <c r="P24" s="2" t="s">
        <v>85</v>
      </c>
      <c r="Q24" s="19">
        <v>3</v>
      </c>
      <c r="R24" s="19">
        <f t="shared" si="4"/>
        <v>3</v>
      </c>
      <c r="S24" s="13" t="s">
        <v>57</v>
      </c>
      <c r="T24" s="15" t="s">
        <v>160</v>
      </c>
      <c r="U24" s="14" t="s">
        <v>106</v>
      </c>
    </row>
    <row r="25" spans="1:21" ht="48" x14ac:dyDescent="0.35">
      <c r="A25" s="17">
        <f t="shared" si="2"/>
        <v>16</v>
      </c>
      <c r="B25" s="10" t="s">
        <v>58</v>
      </c>
      <c r="C25" s="11" t="s">
        <v>58</v>
      </c>
      <c r="D25" s="11" t="s">
        <v>48</v>
      </c>
      <c r="E25" s="11" t="s">
        <v>59</v>
      </c>
      <c r="F25" s="11" t="s">
        <v>92</v>
      </c>
      <c r="G25" s="15" t="s">
        <v>51</v>
      </c>
      <c r="H25" s="13" t="s">
        <v>53</v>
      </c>
      <c r="I25" s="12">
        <v>4</v>
      </c>
      <c r="J25" s="12">
        <v>2</v>
      </c>
      <c r="K25" s="12">
        <f t="shared" si="3"/>
        <v>6</v>
      </c>
      <c r="L25" s="12" t="s">
        <v>115</v>
      </c>
      <c r="M25" s="15" t="s">
        <v>158</v>
      </c>
      <c r="N25" s="19" t="s">
        <v>22</v>
      </c>
      <c r="O25" s="19" t="s">
        <v>24</v>
      </c>
      <c r="P25" s="2" t="s">
        <v>85</v>
      </c>
      <c r="Q25" s="19">
        <v>3</v>
      </c>
      <c r="R25" s="19">
        <f t="shared" si="4"/>
        <v>3</v>
      </c>
      <c r="S25" s="13" t="s">
        <v>57</v>
      </c>
      <c r="T25" s="15" t="s">
        <v>161</v>
      </c>
      <c r="U25" s="14" t="s">
        <v>106</v>
      </c>
    </row>
    <row r="26" spans="1:21" ht="48" x14ac:dyDescent="0.35">
      <c r="A26" s="17">
        <f t="shared" si="2"/>
        <v>17</v>
      </c>
      <c r="B26" s="10" t="s">
        <v>58</v>
      </c>
      <c r="C26" s="11" t="s">
        <v>58</v>
      </c>
      <c r="D26" s="11" t="s">
        <v>48</v>
      </c>
      <c r="E26" s="11" t="s">
        <v>59</v>
      </c>
      <c r="F26" s="11" t="s">
        <v>92</v>
      </c>
      <c r="G26" s="15" t="s">
        <v>51</v>
      </c>
      <c r="H26" s="13" t="s">
        <v>53</v>
      </c>
      <c r="I26" s="12">
        <v>4</v>
      </c>
      <c r="J26" s="12">
        <v>2</v>
      </c>
      <c r="K26" s="12">
        <f t="shared" si="3"/>
        <v>6</v>
      </c>
      <c r="L26" s="12" t="s">
        <v>115</v>
      </c>
      <c r="M26" s="15" t="s">
        <v>158</v>
      </c>
      <c r="N26" s="19" t="s">
        <v>22</v>
      </c>
      <c r="O26" s="19" t="s">
        <v>24</v>
      </c>
      <c r="P26" s="2" t="s">
        <v>85</v>
      </c>
      <c r="Q26" s="19">
        <v>3</v>
      </c>
      <c r="R26" s="19">
        <f t="shared" si="4"/>
        <v>3</v>
      </c>
      <c r="S26" s="13" t="s">
        <v>57</v>
      </c>
      <c r="T26" s="15" t="s">
        <v>162</v>
      </c>
      <c r="U26" s="14" t="s">
        <v>106</v>
      </c>
    </row>
    <row r="27" spans="1:21" ht="48" x14ac:dyDescent="0.35">
      <c r="A27" s="17">
        <f t="shared" si="2"/>
        <v>18</v>
      </c>
      <c r="B27" s="10" t="s">
        <v>58</v>
      </c>
      <c r="C27" s="11" t="s">
        <v>58</v>
      </c>
      <c r="D27" s="11" t="s">
        <v>48</v>
      </c>
      <c r="E27" s="11" t="s">
        <v>59</v>
      </c>
      <c r="F27" s="11" t="s">
        <v>92</v>
      </c>
      <c r="G27" s="15" t="s">
        <v>51</v>
      </c>
      <c r="H27" s="13" t="s">
        <v>53</v>
      </c>
      <c r="I27" s="12">
        <v>4</v>
      </c>
      <c r="J27" s="12">
        <v>2</v>
      </c>
      <c r="K27" s="12">
        <f t="shared" si="3"/>
        <v>6</v>
      </c>
      <c r="L27" s="12" t="s">
        <v>115</v>
      </c>
      <c r="M27" s="15" t="s">
        <v>158</v>
      </c>
      <c r="N27" s="19" t="s">
        <v>22</v>
      </c>
      <c r="O27" s="19" t="s">
        <v>24</v>
      </c>
      <c r="P27" s="2" t="s">
        <v>85</v>
      </c>
      <c r="Q27" s="19">
        <v>3</v>
      </c>
      <c r="R27" s="19">
        <f t="shared" si="4"/>
        <v>3</v>
      </c>
      <c r="S27" s="13" t="s">
        <v>57</v>
      </c>
      <c r="T27" s="15" t="s">
        <v>163</v>
      </c>
      <c r="U27" s="14" t="s">
        <v>106</v>
      </c>
    </row>
    <row r="28" spans="1:21" ht="91.5" customHeight="1" x14ac:dyDescent="0.35">
      <c r="A28" s="17">
        <f t="shared" si="2"/>
        <v>19</v>
      </c>
      <c r="B28" s="13" t="s">
        <v>58</v>
      </c>
      <c r="C28" s="12" t="s">
        <v>58</v>
      </c>
      <c r="D28" s="12" t="s">
        <v>49</v>
      </c>
      <c r="E28" s="12" t="s">
        <v>60</v>
      </c>
      <c r="F28" s="12" t="s">
        <v>93</v>
      </c>
      <c r="G28" s="15" t="s">
        <v>48</v>
      </c>
      <c r="H28" s="13" t="s">
        <v>54</v>
      </c>
      <c r="I28" s="12">
        <v>3</v>
      </c>
      <c r="J28" s="12">
        <v>3</v>
      </c>
      <c r="K28" s="12">
        <f t="shared" si="3"/>
        <v>6</v>
      </c>
      <c r="L28" s="12" t="s">
        <v>116</v>
      </c>
      <c r="M28" s="15" t="s">
        <v>164</v>
      </c>
      <c r="N28" s="19" t="s">
        <v>22</v>
      </c>
      <c r="O28" s="19" t="s">
        <v>24</v>
      </c>
      <c r="P28" s="2" t="s">
        <v>85</v>
      </c>
      <c r="Q28" s="19">
        <v>4</v>
      </c>
      <c r="R28" s="19">
        <f t="shared" si="4"/>
        <v>4</v>
      </c>
      <c r="S28" s="20" t="s">
        <v>214</v>
      </c>
      <c r="T28" s="15" t="s">
        <v>215</v>
      </c>
      <c r="U28" s="14" t="s">
        <v>106</v>
      </c>
    </row>
    <row r="29" spans="1:21" ht="82.5" customHeight="1" x14ac:dyDescent="0.35">
      <c r="A29" s="17">
        <f t="shared" si="2"/>
        <v>20</v>
      </c>
      <c r="B29" s="13" t="s">
        <v>58</v>
      </c>
      <c r="C29" s="12" t="s">
        <v>58</v>
      </c>
      <c r="D29" s="12" t="s">
        <v>49</v>
      </c>
      <c r="E29" s="12" t="s">
        <v>60</v>
      </c>
      <c r="F29" s="12" t="s">
        <v>93</v>
      </c>
      <c r="G29" s="15" t="s">
        <v>48</v>
      </c>
      <c r="H29" s="13" t="s">
        <v>54</v>
      </c>
      <c r="I29" s="12">
        <v>3</v>
      </c>
      <c r="J29" s="12">
        <v>3</v>
      </c>
      <c r="K29" s="12">
        <f t="shared" si="3"/>
        <v>6</v>
      </c>
      <c r="L29" s="12" t="s">
        <v>116</v>
      </c>
      <c r="M29" s="15" t="s">
        <v>164</v>
      </c>
      <c r="N29" s="19" t="s">
        <v>22</v>
      </c>
      <c r="O29" s="19" t="s">
        <v>24</v>
      </c>
      <c r="P29" s="2" t="s">
        <v>85</v>
      </c>
      <c r="Q29" s="19">
        <v>4</v>
      </c>
      <c r="R29" s="19">
        <f t="shared" si="4"/>
        <v>4</v>
      </c>
      <c r="S29" s="20" t="s">
        <v>214</v>
      </c>
      <c r="T29" s="15" t="s">
        <v>165</v>
      </c>
      <c r="U29" s="14" t="s">
        <v>106</v>
      </c>
    </row>
    <row r="30" spans="1:21" ht="82.5" customHeight="1" x14ac:dyDescent="0.35">
      <c r="A30" s="17">
        <f t="shared" si="2"/>
        <v>21</v>
      </c>
      <c r="B30" s="13" t="s">
        <v>58</v>
      </c>
      <c r="C30" s="12" t="s">
        <v>58</v>
      </c>
      <c r="D30" s="12" t="s">
        <v>49</v>
      </c>
      <c r="E30" s="12" t="s">
        <v>60</v>
      </c>
      <c r="F30" s="12" t="s">
        <v>93</v>
      </c>
      <c r="G30" s="15" t="s">
        <v>48</v>
      </c>
      <c r="H30" s="13" t="s">
        <v>54</v>
      </c>
      <c r="I30" s="12">
        <v>3</v>
      </c>
      <c r="J30" s="12">
        <v>3</v>
      </c>
      <c r="K30" s="12">
        <f t="shared" si="3"/>
        <v>6</v>
      </c>
      <c r="L30" s="12" t="s">
        <v>116</v>
      </c>
      <c r="M30" s="15" t="s">
        <v>164</v>
      </c>
      <c r="N30" s="19" t="s">
        <v>22</v>
      </c>
      <c r="O30" s="19" t="s">
        <v>24</v>
      </c>
      <c r="P30" s="2" t="s">
        <v>85</v>
      </c>
      <c r="Q30" s="19">
        <v>4</v>
      </c>
      <c r="R30" s="19">
        <f t="shared" si="4"/>
        <v>4</v>
      </c>
      <c r="S30" s="20" t="s">
        <v>214</v>
      </c>
      <c r="T30" s="15" t="s">
        <v>216</v>
      </c>
      <c r="U30" s="14" t="s">
        <v>106</v>
      </c>
    </row>
    <row r="31" spans="1:21" ht="84.5" customHeight="1" x14ac:dyDescent="0.35">
      <c r="A31" s="17">
        <f t="shared" si="2"/>
        <v>22</v>
      </c>
      <c r="B31" s="13" t="s">
        <v>58</v>
      </c>
      <c r="C31" s="12" t="s">
        <v>58</v>
      </c>
      <c r="D31" s="12" t="s">
        <v>49</v>
      </c>
      <c r="E31" s="12" t="s">
        <v>60</v>
      </c>
      <c r="F31" s="12" t="s">
        <v>93</v>
      </c>
      <c r="G31" s="15" t="s">
        <v>48</v>
      </c>
      <c r="H31" s="13" t="s">
        <v>54</v>
      </c>
      <c r="I31" s="12">
        <v>3</v>
      </c>
      <c r="J31" s="12">
        <v>3</v>
      </c>
      <c r="K31" s="12">
        <f t="shared" si="3"/>
        <v>6</v>
      </c>
      <c r="L31" s="12" t="s">
        <v>116</v>
      </c>
      <c r="M31" s="15" t="s">
        <v>164</v>
      </c>
      <c r="N31" s="19" t="s">
        <v>22</v>
      </c>
      <c r="O31" s="19" t="s">
        <v>24</v>
      </c>
      <c r="P31" s="2" t="s">
        <v>85</v>
      </c>
      <c r="Q31" s="19">
        <v>4</v>
      </c>
      <c r="R31" s="19">
        <f t="shared" si="4"/>
        <v>4</v>
      </c>
      <c r="S31" s="20" t="s">
        <v>214</v>
      </c>
      <c r="T31" s="15" t="s">
        <v>166</v>
      </c>
      <c r="U31" s="14" t="s">
        <v>106</v>
      </c>
    </row>
    <row r="32" spans="1:21" ht="84" x14ac:dyDescent="0.35">
      <c r="A32" s="17">
        <f t="shared" si="2"/>
        <v>23</v>
      </c>
      <c r="B32" s="13" t="s">
        <v>58</v>
      </c>
      <c r="C32" s="12" t="s">
        <v>58</v>
      </c>
      <c r="D32" s="12" t="s">
        <v>49</v>
      </c>
      <c r="E32" s="12" t="s">
        <v>60</v>
      </c>
      <c r="F32" s="12" t="s">
        <v>93</v>
      </c>
      <c r="G32" s="15" t="s">
        <v>48</v>
      </c>
      <c r="H32" s="13" t="s">
        <v>54</v>
      </c>
      <c r="I32" s="12">
        <v>3</v>
      </c>
      <c r="J32" s="12">
        <v>3</v>
      </c>
      <c r="K32" s="12">
        <f t="shared" si="3"/>
        <v>6</v>
      </c>
      <c r="L32" s="12" t="s">
        <v>116</v>
      </c>
      <c r="M32" s="15" t="s">
        <v>164</v>
      </c>
      <c r="N32" s="19" t="s">
        <v>22</v>
      </c>
      <c r="O32" s="19" t="s">
        <v>24</v>
      </c>
      <c r="P32" s="2" t="s">
        <v>85</v>
      </c>
      <c r="Q32" s="19">
        <v>4</v>
      </c>
      <c r="R32" s="19">
        <f t="shared" si="4"/>
        <v>4</v>
      </c>
      <c r="S32" s="20" t="s">
        <v>214</v>
      </c>
      <c r="T32" s="15" t="s">
        <v>167</v>
      </c>
      <c r="U32" s="14" t="s">
        <v>106</v>
      </c>
    </row>
    <row r="33" spans="1:21" ht="84" x14ac:dyDescent="0.35">
      <c r="A33" s="17">
        <f t="shared" si="2"/>
        <v>24</v>
      </c>
      <c r="B33" s="13" t="s">
        <v>58</v>
      </c>
      <c r="C33" s="12" t="s">
        <v>58</v>
      </c>
      <c r="D33" s="12" t="s">
        <v>49</v>
      </c>
      <c r="E33" s="12" t="s">
        <v>60</v>
      </c>
      <c r="F33" s="12" t="s">
        <v>93</v>
      </c>
      <c r="G33" s="15" t="s">
        <v>48</v>
      </c>
      <c r="H33" s="13" t="s">
        <v>54</v>
      </c>
      <c r="I33" s="12">
        <v>3</v>
      </c>
      <c r="J33" s="12">
        <v>3</v>
      </c>
      <c r="K33" s="12">
        <f t="shared" si="3"/>
        <v>6</v>
      </c>
      <c r="L33" s="12" t="s">
        <v>116</v>
      </c>
      <c r="M33" s="15" t="s">
        <v>164</v>
      </c>
      <c r="N33" s="19" t="s">
        <v>22</v>
      </c>
      <c r="O33" s="19" t="s">
        <v>24</v>
      </c>
      <c r="P33" s="2" t="s">
        <v>85</v>
      </c>
      <c r="Q33" s="19">
        <v>4</v>
      </c>
      <c r="R33" s="19">
        <f t="shared" si="4"/>
        <v>4</v>
      </c>
      <c r="S33" s="20" t="s">
        <v>214</v>
      </c>
      <c r="T33" s="15" t="s">
        <v>217</v>
      </c>
      <c r="U33" s="14" t="s">
        <v>106</v>
      </c>
    </row>
    <row r="34" spans="1:21" ht="84" x14ac:dyDescent="0.35">
      <c r="A34" s="17">
        <f t="shared" si="2"/>
        <v>25</v>
      </c>
      <c r="B34" s="13" t="s">
        <v>58</v>
      </c>
      <c r="C34" s="12" t="s">
        <v>58</v>
      </c>
      <c r="D34" s="12" t="s">
        <v>49</v>
      </c>
      <c r="E34" s="12" t="s">
        <v>60</v>
      </c>
      <c r="F34" s="12" t="s">
        <v>93</v>
      </c>
      <c r="G34" s="15" t="s">
        <v>48</v>
      </c>
      <c r="H34" s="13" t="s">
        <v>54</v>
      </c>
      <c r="I34" s="12">
        <v>3</v>
      </c>
      <c r="J34" s="12">
        <v>3</v>
      </c>
      <c r="K34" s="12">
        <f t="shared" si="3"/>
        <v>6</v>
      </c>
      <c r="L34" s="12" t="s">
        <v>116</v>
      </c>
      <c r="M34" s="15" t="s">
        <v>164</v>
      </c>
      <c r="N34" s="19" t="s">
        <v>22</v>
      </c>
      <c r="O34" s="19" t="s">
        <v>24</v>
      </c>
      <c r="P34" s="2" t="s">
        <v>85</v>
      </c>
      <c r="Q34" s="19">
        <v>4</v>
      </c>
      <c r="R34" s="19">
        <f t="shared" si="4"/>
        <v>4</v>
      </c>
      <c r="S34" s="20" t="s">
        <v>214</v>
      </c>
      <c r="T34" s="15" t="s">
        <v>218</v>
      </c>
      <c r="U34" s="14" t="s">
        <v>106</v>
      </c>
    </row>
    <row r="35" spans="1:21" ht="84" x14ac:dyDescent="0.35">
      <c r="A35" s="17">
        <f t="shared" si="2"/>
        <v>26</v>
      </c>
      <c r="B35" s="13" t="s">
        <v>58</v>
      </c>
      <c r="C35" s="12" t="s">
        <v>58</v>
      </c>
      <c r="D35" s="12" t="s">
        <v>49</v>
      </c>
      <c r="E35" s="12" t="s">
        <v>60</v>
      </c>
      <c r="F35" s="12" t="s">
        <v>93</v>
      </c>
      <c r="G35" s="15" t="s">
        <v>48</v>
      </c>
      <c r="H35" s="13" t="s">
        <v>54</v>
      </c>
      <c r="I35" s="12">
        <v>3</v>
      </c>
      <c r="J35" s="12">
        <v>3</v>
      </c>
      <c r="K35" s="12">
        <f t="shared" si="3"/>
        <v>6</v>
      </c>
      <c r="L35" s="12" t="s">
        <v>116</v>
      </c>
      <c r="M35" s="15" t="s">
        <v>164</v>
      </c>
      <c r="N35" s="19" t="s">
        <v>22</v>
      </c>
      <c r="O35" s="19" t="s">
        <v>24</v>
      </c>
      <c r="P35" s="2" t="s">
        <v>85</v>
      </c>
      <c r="Q35" s="19">
        <v>4</v>
      </c>
      <c r="R35" s="19">
        <f t="shared" si="4"/>
        <v>4</v>
      </c>
      <c r="S35" s="20" t="s">
        <v>214</v>
      </c>
      <c r="T35" s="15" t="s">
        <v>168</v>
      </c>
      <c r="U35" s="14" t="s">
        <v>106</v>
      </c>
    </row>
    <row r="36" spans="1:21" ht="84" x14ac:dyDescent="0.35">
      <c r="A36" s="17">
        <f t="shared" si="2"/>
        <v>27</v>
      </c>
      <c r="B36" s="13" t="s">
        <v>58</v>
      </c>
      <c r="C36" s="12" t="s">
        <v>58</v>
      </c>
      <c r="D36" s="12" t="s">
        <v>49</v>
      </c>
      <c r="E36" s="12" t="s">
        <v>60</v>
      </c>
      <c r="F36" s="12" t="s">
        <v>93</v>
      </c>
      <c r="G36" s="15" t="s">
        <v>48</v>
      </c>
      <c r="H36" s="13" t="s">
        <v>54</v>
      </c>
      <c r="I36" s="12">
        <v>3</v>
      </c>
      <c r="J36" s="12">
        <v>3</v>
      </c>
      <c r="K36" s="12">
        <f t="shared" si="3"/>
        <v>6</v>
      </c>
      <c r="L36" s="12" t="s">
        <v>116</v>
      </c>
      <c r="M36" s="15" t="s">
        <v>164</v>
      </c>
      <c r="N36" s="19" t="s">
        <v>22</v>
      </c>
      <c r="O36" s="19" t="s">
        <v>24</v>
      </c>
      <c r="P36" s="2" t="s">
        <v>85</v>
      </c>
      <c r="Q36" s="19">
        <v>4</v>
      </c>
      <c r="R36" s="19">
        <f t="shared" si="4"/>
        <v>4</v>
      </c>
      <c r="S36" s="20" t="s">
        <v>214</v>
      </c>
      <c r="T36" s="15" t="s">
        <v>169</v>
      </c>
      <c r="U36" s="14" t="s">
        <v>106</v>
      </c>
    </row>
    <row r="37" spans="1:21" ht="84" x14ac:dyDescent="0.35">
      <c r="A37" s="17">
        <f t="shared" si="2"/>
        <v>28</v>
      </c>
      <c r="B37" s="13" t="s">
        <v>58</v>
      </c>
      <c r="C37" s="12" t="s">
        <v>58</v>
      </c>
      <c r="D37" s="12" t="s">
        <v>49</v>
      </c>
      <c r="E37" s="12" t="s">
        <v>60</v>
      </c>
      <c r="F37" s="12" t="s">
        <v>93</v>
      </c>
      <c r="G37" s="15" t="s">
        <v>48</v>
      </c>
      <c r="H37" s="13" t="s">
        <v>54</v>
      </c>
      <c r="I37" s="12">
        <v>3</v>
      </c>
      <c r="J37" s="12">
        <v>3</v>
      </c>
      <c r="K37" s="12">
        <f t="shared" si="3"/>
        <v>6</v>
      </c>
      <c r="L37" s="12" t="s">
        <v>116</v>
      </c>
      <c r="M37" s="15" t="s">
        <v>164</v>
      </c>
      <c r="N37" s="19" t="s">
        <v>22</v>
      </c>
      <c r="O37" s="19" t="s">
        <v>24</v>
      </c>
      <c r="P37" s="2" t="s">
        <v>85</v>
      </c>
      <c r="Q37" s="19">
        <v>4</v>
      </c>
      <c r="R37" s="19">
        <f t="shared" si="4"/>
        <v>4</v>
      </c>
      <c r="S37" s="20" t="s">
        <v>214</v>
      </c>
      <c r="T37" s="15" t="s">
        <v>170</v>
      </c>
      <c r="U37" s="14" t="s">
        <v>106</v>
      </c>
    </row>
    <row r="38" spans="1:21" ht="84" x14ac:dyDescent="0.35">
      <c r="A38" s="17">
        <f t="shared" si="2"/>
        <v>29</v>
      </c>
      <c r="B38" s="13" t="s">
        <v>58</v>
      </c>
      <c r="C38" s="12" t="s">
        <v>58</v>
      </c>
      <c r="D38" s="12" t="s">
        <v>49</v>
      </c>
      <c r="E38" s="12" t="s">
        <v>60</v>
      </c>
      <c r="F38" s="12" t="s">
        <v>93</v>
      </c>
      <c r="G38" s="15" t="s">
        <v>48</v>
      </c>
      <c r="H38" s="13" t="s">
        <v>54</v>
      </c>
      <c r="I38" s="12">
        <v>3</v>
      </c>
      <c r="J38" s="12">
        <v>3</v>
      </c>
      <c r="K38" s="12">
        <f t="shared" si="3"/>
        <v>6</v>
      </c>
      <c r="L38" s="12" t="s">
        <v>116</v>
      </c>
      <c r="M38" s="15" t="s">
        <v>164</v>
      </c>
      <c r="N38" s="19" t="s">
        <v>22</v>
      </c>
      <c r="O38" s="19" t="s">
        <v>24</v>
      </c>
      <c r="P38" s="2" t="s">
        <v>85</v>
      </c>
      <c r="Q38" s="19">
        <v>4</v>
      </c>
      <c r="R38" s="19">
        <f t="shared" si="4"/>
        <v>4</v>
      </c>
      <c r="S38" s="20" t="s">
        <v>214</v>
      </c>
      <c r="T38" s="15" t="s">
        <v>219</v>
      </c>
      <c r="U38" s="14" t="s">
        <v>106</v>
      </c>
    </row>
    <row r="39" spans="1:21" ht="84" x14ac:dyDescent="0.35">
      <c r="A39" s="17">
        <f t="shared" si="2"/>
        <v>30</v>
      </c>
      <c r="B39" s="13" t="s">
        <v>58</v>
      </c>
      <c r="C39" s="12" t="s">
        <v>58</v>
      </c>
      <c r="D39" s="12" t="s">
        <v>50</v>
      </c>
      <c r="E39" s="12" t="s">
        <v>59</v>
      </c>
      <c r="F39" s="12" t="s">
        <v>94</v>
      </c>
      <c r="G39" s="15" t="s">
        <v>52</v>
      </c>
      <c r="H39" s="13" t="s">
        <v>55</v>
      </c>
      <c r="I39" s="12">
        <v>3</v>
      </c>
      <c r="J39" s="12">
        <v>2</v>
      </c>
      <c r="K39" s="12">
        <f t="shared" si="3"/>
        <v>5</v>
      </c>
      <c r="L39" s="12" t="s">
        <v>117</v>
      </c>
      <c r="M39" s="15" t="s">
        <v>56</v>
      </c>
      <c r="N39" s="19" t="s">
        <v>22</v>
      </c>
      <c r="O39" s="19" t="s">
        <v>24</v>
      </c>
      <c r="P39" s="2" t="s">
        <v>85</v>
      </c>
      <c r="Q39" s="19">
        <v>5</v>
      </c>
      <c r="R39" s="19">
        <f t="shared" si="4"/>
        <v>5</v>
      </c>
      <c r="S39" s="20" t="s">
        <v>214</v>
      </c>
      <c r="T39" s="15" t="s">
        <v>171</v>
      </c>
      <c r="U39" s="14" t="s">
        <v>106</v>
      </c>
    </row>
    <row r="40" spans="1:21" ht="84" x14ac:dyDescent="0.35">
      <c r="A40" s="17">
        <f t="shared" si="2"/>
        <v>31</v>
      </c>
      <c r="B40" s="13" t="s">
        <v>58</v>
      </c>
      <c r="C40" s="12" t="s">
        <v>58</v>
      </c>
      <c r="D40" s="12" t="s">
        <v>50</v>
      </c>
      <c r="E40" s="12" t="s">
        <v>59</v>
      </c>
      <c r="F40" s="12" t="s">
        <v>94</v>
      </c>
      <c r="G40" s="15" t="s">
        <v>52</v>
      </c>
      <c r="H40" s="13" t="s">
        <v>55</v>
      </c>
      <c r="I40" s="12">
        <v>3</v>
      </c>
      <c r="J40" s="12">
        <v>2</v>
      </c>
      <c r="K40" s="12">
        <f t="shared" si="3"/>
        <v>5</v>
      </c>
      <c r="L40" s="12" t="s">
        <v>117</v>
      </c>
      <c r="M40" s="15" t="s">
        <v>56</v>
      </c>
      <c r="N40" s="19" t="s">
        <v>22</v>
      </c>
      <c r="O40" s="19" t="s">
        <v>24</v>
      </c>
      <c r="P40" s="2" t="s">
        <v>85</v>
      </c>
      <c r="Q40" s="19">
        <v>5</v>
      </c>
      <c r="R40" s="19">
        <f t="shared" si="4"/>
        <v>5</v>
      </c>
      <c r="S40" s="20" t="s">
        <v>214</v>
      </c>
      <c r="T40" s="15" t="s">
        <v>220</v>
      </c>
      <c r="U40" s="14" t="s">
        <v>106</v>
      </c>
    </row>
    <row r="41" spans="1:21" ht="60" x14ac:dyDescent="0.35">
      <c r="A41" s="17">
        <f t="shared" si="2"/>
        <v>32</v>
      </c>
      <c r="B41" s="13" t="s">
        <v>29</v>
      </c>
      <c r="C41" s="12" t="s">
        <v>30</v>
      </c>
      <c r="D41" s="12" t="s">
        <v>33</v>
      </c>
      <c r="E41" s="12" t="s">
        <v>67</v>
      </c>
      <c r="F41" s="12" t="s">
        <v>96</v>
      </c>
      <c r="G41" s="15" t="s">
        <v>34</v>
      </c>
      <c r="H41" s="13" t="s">
        <v>424</v>
      </c>
      <c r="I41" s="12">
        <v>4</v>
      </c>
      <c r="J41" s="12">
        <v>4</v>
      </c>
      <c r="K41" s="12">
        <f t="shared" si="3"/>
        <v>8</v>
      </c>
      <c r="L41" s="12" t="s">
        <v>119</v>
      </c>
      <c r="M41" s="15" t="s">
        <v>38</v>
      </c>
      <c r="N41" s="19" t="s">
        <v>23</v>
      </c>
      <c r="O41" s="19" t="s">
        <v>24</v>
      </c>
      <c r="P41" s="19" t="s">
        <v>85</v>
      </c>
      <c r="Q41" s="19">
        <v>4</v>
      </c>
      <c r="R41" s="19">
        <f t="shared" ref="R41" si="5">Q41</f>
        <v>4</v>
      </c>
      <c r="S41" s="15"/>
      <c r="T41" s="15" t="s">
        <v>432</v>
      </c>
      <c r="U41" s="14" t="s">
        <v>106</v>
      </c>
    </row>
    <row r="42" spans="1:21" ht="60" x14ac:dyDescent="0.35">
      <c r="A42" s="17">
        <f t="shared" si="2"/>
        <v>33</v>
      </c>
      <c r="B42" s="13" t="s">
        <v>29</v>
      </c>
      <c r="C42" s="12" t="s">
        <v>30</v>
      </c>
      <c r="D42" s="12" t="s">
        <v>33</v>
      </c>
      <c r="E42" s="12" t="s">
        <v>67</v>
      </c>
      <c r="F42" s="12" t="s">
        <v>96</v>
      </c>
      <c r="G42" s="15" t="s">
        <v>34</v>
      </c>
      <c r="H42" s="13" t="s">
        <v>424</v>
      </c>
      <c r="I42" s="12">
        <v>4</v>
      </c>
      <c r="J42" s="12">
        <v>4</v>
      </c>
      <c r="K42" s="12">
        <f t="shared" ref="K42" si="6">I42+J42</f>
        <v>8</v>
      </c>
      <c r="L42" s="12" t="s">
        <v>119</v>
      </c>
      <c r="M42" s="15" t="s">
        <v>38</v>
      </c>
      <c r="N42" s="19" t="s">
        <v>23</v>
      </c>
      <c r="O42" s="19" t="s">
        <v>24</v>
      </c>
      <c r="P42" s="19" t="s">
        <v>85</v>
      </c>
      <c r="Q42" s="19">
        <v>4</v>
      </c>
      <c r="R42" s="19">
        <f t="shared" si="4"/>
        <v>4</v>
      </c>
      <c r="S42" s="15"/>
      <c r="T42" s="15" t="s">
        <v>433</v>
      </c>
      <c r="U42" s="14" t="s">
        <v>106</v>
      </c>
    </row>
    <row r="43" spans="1:21" ht="60" x14ac:dyDescent="0.35">
      <c r="A43" s="17">
        <f t="shared" si="2"/>
        <v>34</v>
      </c>
      <c r="B43" s="13" t="s">
        <v>29</v>
      </c>
      <c r="C43" s="12" t="s">
        <v>30</v>
      </c>
      <c r="D43" s="12" t="s">
        <v>33</v>
      </c>
      <c r="E43" s="12" t="s">
        <v>67</v>
      </c>
      <c r="F43" s="12" t="s">
        <v>96</v>
      </c>
      <c r="G43" s="15" t="s">
        <v>34</v>
      </c>
      <c r="H43" s="13" t="s">
        <v>424</v>
      </c>
      <c r="I43" s="12">
        <v>4</v>
      </c>
      <c r="J43" s="12">
        <v>4</v>
      </c>
      <c r="K43" s="12">
        <f t="shared" si="3"/>
        <v>8</v>
      </c>
      <c r="L43" s="12" t="s">
        <v>119</v>
      </c>
      <c r="M43" s="15" t="s">
        <v>38</v>
      </c>
      <c r="N43" s="19" t="s">
        <v>23</v>
      </c>
      <c r="O43" s="19" t="s">
        <v>24</v>
      </c>
      <c r="P43" s="19" t="s">
        <v>85</v>
      </c>
      <c r="Q43" s="19">
        <v>4</v>
      </c>
      <c r="R43" s="19">
        <f t="shared" ref="R43" si="7">Q43</f>
        <v>4</v>
      </c>
      <c r="S43" s="15"/>
      <c r="T43" s="15" t="s">
        <v>434</v>
      </c>
      <c r="U43" s="14" t="s">
        <v>106</v>
      </c>
    </row>
    <row r="44" spans="1:21" ht="60" x14ac:dyDescent="0.35">
      <c r="A44" s="17">
        <f t="shared" si="2"/>
        <v>35</v>
      </c>
      <c r="B44" s="13" t="s">
        <v>29</v>
      </c>
      <c r="C44" s="12" t="s">
        <v>30</v>
      </c>
      <c r="D44" s="12" t="s">
        <v>33</v>
      </c>
      <c r="E44" s="12" t="s">
        <v>67</v>
      </c>
      <c r="F44" s="12" t="s">
        <v>96</v>
      </c>
      <c r="G44" s="15" t="s">
        <v>34</v>
      </c>
      <c r="H44" s="13" t="s">
        <v>424</v>
      </c>
      <c r="I44" s="12">
        <v>4</v>
      </c>
      <c r="J44" s="12">
        <v>4</v>
      </c>
      <c r="K44" s="12">
        <f t="shared" ref="K44" si="8">I44+J44</f>
        <v>8</v>
      </c>
      <c r="L44" s="12" t="s">
        <v>119</v>
      </c>
      <c r="M44" s="15" t="s">
        <v>38</v>
      </c>
      <c r="N44" s="19" t="s">
        <v>23</v>
      </c>
      <c r="O44" s="19" t="s">
        <v>24</v>
      </c>
      <c r="P44" s="19" t="s">
        <v>85</v>
      </c>
      <c r="Q44" s="19">
        <v>4</v>
      </c>
      <c r="R44" s="19">
        <f t="shared" si="4"/>
        <v>4</v>
      </c>
      <c r="S44" s="15"/>
      <c r="T44" s="15" t="s">
        <v>435</v>
      </c>
      <c r="U44" s="14" t="s">
        <v>106</v>
      </c>
    </row>
    <row r="45" spans="1:21" ht="60" x14ac:dyDescent="0.35">
      <c r="A45" s="17">
        <f t="shared" si="2"/>
        <v>36</v>
      </c>
      <c r="B45" s="13" t="s">
        <v>29</v>
      </c>
      <c r="C45" s="12" t="s">
        <v>30</v>
      </c>
      <c r="D45" s="12" t="s">
        <v>33</v>
      </c>
      <c r="E45" s="12" t="s">
        <v>67</v>
      </c>
      <c r="F45" s="12" t="s">
        <v>96</v>
      </c>
      <c r="G45" s="15" t="s">
        <v>34</v>
      </c>
      <c r="H45" s="13" t="s">
        <v>424</v>
      </c>
      <c r="I45" s="12">
        <v>4</v>
      </c>
      <c r="J45" s="12">
        <v>4</v>
      </c>
      <c r="K45" s="12">
        <f t="shared" si="3"/>
        <v>8</v>
      </c>
      <c r="L45" s="12" t="s">
        <v>119</v>
      </c>
      <c r="M45" s="15" t="s">
        <v>38</v>
      </c>
      <c r="N45" s="19" t="s">
        <v>23</v>
      </c>
      <c r="O45" s="19" t="s">
        <v>24</v>
      </c>
      <c r="P45" s="19" t="s">
        <v>85</v>
      </c>
      <c r="Q45" s="19">
        <v>4</v>
      </c>
      <c r="R45" s="19">
        <f t="shared" ref="R45:R54" si="9">Q45</f>
        <v>4</v>
      </c>
      <c r="S45" s="15"/>
      <c r="T45" s="15" t="s">
        <v>436</v>
      </c>
      <c r="U45" s="14" t="s">
        <v>106</v>
      </c>
    </row>
    <row r="46" spans="1:21" ht="60" x14ac:dyDescent="0.35">
      <c r="A46" s="17">
        <f t="shared" si="2"/>
        <v>37</v>
      </c>
      <c r="B46" s="13" t="s">
        <v>29</v>
      </c>
      <c r="C46" s="12" t="s">
        <v>30</v>
      </c>
      <c r="D46" s="12" t="s">
        <v>33</v>
      </c>
      <c r="E46" s="12" t="s">
        <v>67</v>
      </c>
      <c r="F46" s="12" t="s">
        <v>96</v>
      </c>
      <c r="G46" s="15" t="s">
        <v>34</v>
      </c>
      <c r="H46" s="13" t="s">
        <v>424</v>
      </c>
      <c r="I46" s="12">
        <v>4</v>
      </c>
      <c r="J46" s="12">
        <v>4</v>
      </c>
      <c r="K46" s="12">
        <f t="shared" si="3"/>
        <v>8</v>
      </c>
      <c r="L46" s="12" t="s">
        <v>119</v>
      </c>
      <c r="M46" s="15" t="s">
        <v>38</v>
      </c>
      <c r="N46" s="19" t="s">
        <v>23</v>
      </c>
      <c r="O46" s="19" t="s">
        <v>24</v>
      </c>
      <c r="P46" s="19" t="s">
        <v>85</v>
      </c>
      <c r="Q46" s="19">
        <v>4</v>
      </c>
      <c r="R46" s="19">
        <f t="shared" si="9"/>
        <v>4</v>
      </c>
      <c r="S46" s="15"/>
      <c r="T46" s="15" t="s">
        <v>437</v>
      </c>
      <c r="U46" s="14" t="s">
        <v>106</v>
      </c>
    </row>
    <row r="47" spans="1:21" ht="60" x14ac:dyDescent="0.35">
      <c r="A47" s="17">
        <f t="shared" si="2"/>
        <v>38</v>
      </c>
      <c r="B47" s="13" t="s">
        <v>29</v>
      </c>
      <c r="C47" s="12" t="s">
        <v>30</v>
      </c>
      <c r="D47" s="12" t="s">
        <v>33</v>
      </c>
      <c r="E47" s="12" t="s">
        <v>67</v>
      </c>
      <c r="F47" s="12" t="s">
        <v>96</v>
      </c>
      <c r="G47" s="15" t="s">
        <v>34</v>
      </c>
      <c r="H47" s="13" t="s">
        <v>424</v>
      </c>
      <c r="I47" s="12">
        <v>4</v>
      </c>
      <c r="J47" s="12">
        <v>4</v>
      </c>
      <c r="K47" s="12">
        <f t="shared" ref="K47" si="10">I47+J47</f>
        <v>8</v>
      </c>
      <c r="L47" s="12" t="s">
        <v>119</v>
      </c>
      <c r="M47" s="15" t="s">
        <v>38</v>
      </c>
      <c r="N47" s="19" t="s">
        <v>23</v>
      </c>
      <c r="O47" s="19" t="s">
        <v>24</v>
      </c>
      <c r="P47" s="19" t="s">
        <v>85</v>
      </c>
      <c r="Q47" s="19">
        <v>4</v>
      </c>
      <c r="R47" s="19">
        <f t="shared" ref="R47" si="11">Q47</f>
        <v>4</v>
      </c>
      <c r="S47" s="15"/>
      <c r="T47" s="15" t="s">
        <v>438</v>
      </c>
      <c r="U47" s="14" t="s">
        <v>106</v>
      </c>
    </row>
    <row r="48" spans="1:21" ht="60" x14ac:dyDescent="0.35">
      <c r="A48" s="17">
        <f t="shared" si="2"/>
        <v>39</v>
      </c>
      <c r="B48" s="13" t="s">
        <v>29</v>
      </c>
      <c r="C48" s="12" t="s">
        <v>30</v>
      </c>
      <c r="D48" s="12" t="s">
        <v>33</v>
      </c>
      <c r="E48" s="12" t="s">
        <v>67</v>
      </c>
      <c r="F48" s="12" t="s">
        <v>96</v>
      </c>
      <c r="G48" s="15" t="s">
        <v>34</v>
      </c>
      <c r="H48" s="13" t="s">
        <v>424</v>
      </c>
      <c r="I48" s="12">
        <v>4</v>
      </c>
      <c r="J48" s="12">
        <v>4</v>
      </c>
      <c r="K48" s="12">
        <f t="shared" si="3"/>
        <v>8</v>
      </c>
      <c r="L48" s="12" t="s">
        <v>119</v>
      </c>
      <c r="M48" s="15" t="s">
        <v>38</v>
      </c>
      <c r="N48" s="19" t="s">
        <v>23</v>
      </c>
      <c r="O48" s="19" t="s">
        <v>24</v>
      </c>
      <c r="P48" s="19" t="s">
        <v>85</v>
      </c>
      <c r="Q48" s="19">
        <v>4</v>
      </c>
      <c r="R48" s="19">
        <f t="shared" si="9"/>
        <v>4</v>
      </c>
      <c r="S48" s="15"/>
      <c r="T48" s="15" t="s">
        <v>439</v>
      </c>
      <c r="U48" s="14" t="s">
        <v>106</v>
      </c>
    </row>
    <row r="49" spans="1:21" ht="72" x14ac:dyDescent="0.35">
      <c r="A49" s="17">
        <f t="shared" si="2"/>
        <v>40</v>
      </c>
      <c r="B49" s="13" t="s">
        <v>29</v>
      </c>
      <c r="C49" s="12" t="s">
        <v>30</v>
      </c>
      <c r="D49" s="12" t="s">
        <v>33</v>
      </c>
      <c r="E49" s="12" t="s">
        <v>67</v>
      </c>
      <c r="F49" s="12" t="s">
        <v>96</v>
      </c>
      <c r="G49" s="15" t="s">
        <v>34</v>
      </c>
      <c r="H49" s="13" t="s">
        <v>424</v>
      </c>
      <c r="I49" s="12">
        <v>4</v>
      </c>
      <c r="J49" s="12">
        <v>4</v>
      </c>
      <c r="K49" s="12">
        <f t="shared" ref="K49" si="12">I49+J49</f>
        <v>8</v>
      </c>
      <c r="L49" s="12" t="s">
        <v>119</v>
      </c>
      <c r="M49" s="15" t="s">
        <v>38</v>
      </c>
      <c r="N49" s="19" t="s">
        <v>23</v>
      </c>
      <c r="O49" s="19" t="s">
        <v>24</v>
      </c>
      <c r="P49" s="19" t="s">
        <v>85</v>
      </c>
      <c r="Q49" s="19">
        <v>4</v>
      </c>
      <c r="R49" s="19">
        <f t="shared" ref="R49" si="13">Q49</f>
        <v>4</v>
      </c>
      <c r="S49" s="15"/>
      <c r="T49" s="15" t="s">
        <v>440</v>
      </c>
      <c r="U49" s="14" t="s">
        <v>106</v>
      </c>
    </row>
    <row r="50" spans="1:21" ht="60" x14ac:dyDescent="0.35">
      <c r="A50" s="17">
        <f t="shared" si="2"/>
        <v>41</v>
      </c>
      <c r="B50" s="13" t="s">
        <v>29</v>
      </c>
      <c r="C50" s="12" t="s">
        <v>30</v>
      </c>
      <c r="D50" s="12" t="s">
        <v>33</v>
      </c>
      <c r="E50" s="12" t="s">
        <v>67</v>
      </c>
      <c r="F50" s="12" t="s">
        <v>96</v>
      </c>
      <c r="G50" s="15" t="s">
        <v>34</v>
      </c>
      <c r="H50" s="13" t="s">
        <v>424</v>
      </c>
      <c r="I50" s="12">
        <v>4</v>
      </c>
      <c r="J50" s="12">
        <v>4</v>
      </c>
      <c r="K50" s="12">
        <f t="shared" si="3"/>
        <v>8</v>
      </c>
      <c r="L50" s="12" t="s">
        <v>119</v>
      </c>
      <c r="M50" s="15" t="s">
        <v>38</v>
      </c>
      <c r="N50" s="19" t="s">
        <v>23</v>
      </c>
      <c r="O50" s="19" t="s">
        <v>24</v>
      </c>
      <c r="P50" s="19" t="s">
        <v>85</v>
      </c>
      <c r="Q50" s="19">
        <v>4</v>
      </c>
      <c r="R50" s="19">
        <f t="shared" si="9"/>
        <v>4</v>
      </c>
      <c r="S50" s="15"/>
      <c r="T50" s="15" t="s">
        <v>441</v>
      </c>
      <c r="U50" s="14" t="s">
        <v>106</v>
      </c>
    </row>
    <row r="51" spans="1:21" ht="60" x14ac:dyDescent="0.35">
      <c r="A51" s="17">
        <f t="shared" si="2"/>
        <v>42</v>
      </c>
      <c r="B51" s="13" t="s">
        <v>29</v>
      </c>
      <c r="C51" s="12" t="s">
        <v>30</v>
      </c>
      <c r="D51" s="12" t="s">
        <v>33</v>
      </c>
      <c r="E51" s="12" t="s">
        <v>67</v>
      </c>
      <c r="F51" s="12" t="s">
        <v>96</v>
      </c>
      <c r="G51" s="15" t="s">
        <v>34</v>
      </c>
      <c r="H51" s="13" t="s">
        <v>424</v>
      </c>
      <c r="I51" s="12">
        <v>4</v>
      </c>
      <c r="J51" s="12">
        <v>4</v>
      </c>
      <c r="K51" s="12">
        <f t="shared" ref="K51" si="14">I51+J51</f>
        <v>8</v>
      </c>
      <c r="L51" s="12" t="s">
        <v>119</v>
      </c>
      <c r="M51" s="15" t="s">
        <v>38</v>
      </c>
      <c r="N51" s="19" t="s">
        <v>23</v>
      </c>
      <c r="O51" s="19" t="s">
        <v>24</v>
      </c>
      <c r="P51" s="19" t="s">
        <v>85</v>
      </c>
      <c r="Q51" s="19">
        <v>4</v>
      </c>
      <c r="R51" s="19">
        <f t="shared" ref="R51" si="15">Q51</f>
        <v>4</v>
      </c>
      <c r="S51" s="15"/>
      <c r="T51" s="15" t="s">
        <v>442</v>
      </c>
      <c r="U51" s="14" t="s">
        <v>106</v>
      </c>
    </row>
    <row r="52" spans="1:21" ht="60" x14ac:dyDescent="0.35">
      <c r="A52" s="17">
        <f t="shared" si="2"/>
        <v>43</v>
      </c>
      <c r="B52" s="13" t="s">
        <v>29</v>
      </c>
      <c r="C52" s="12" t="s">
        <v>30</v>
      </c>
      <c r="D52" s="12" t="s">
        <v>33</v>
      </c>
      <c r="E52" s="12" t="s">
        <v>67</v>
      </c>
      <c r="F52" s="12" t="s">
        <v>96</v>
      </c>
      <c r="G52" s="15" t="s">
        <v>34</v>
      </c>
      <c r="H52" s="13" t="s">
        <v>424</v>
      </c>
      <c r="I52" s="12">
        <v>4</v>
      </c>
      <c r="J52" s="12">
        <v>4</v>
      </c>
      <c r="K52" s="12">
        <f t="shared" si="3"/>
        <v>8</v>
      </c>
      <c r="L52" s="12" t="s">
        <v>119</v>
      </c>
      <c r="M52" s="15" t="s">
        <v>38</v>
      </c>
      <c r="N52" s="19" t="s">
        <v>23</v>
      </c>
      <c r="O52" s="19" t="s">
        <v>24</v>
      </c>
      <c r="P52" s="19" t="s">
        <v>85</v>
      </c>
      <c r="Q52" s="19">
        <v>4</v>
      </c>
      <c r="R52" s="19">
        <f t="shared" si="9"/>
        <v>4</v>
      </c>
      <c r="S52" s="15"/>
      <c r="T52" s="15" t="s">
        <v>443</v>
      </c>
      <c r="U52" s="14" t="s">
        <v>106</v>
      </c>
    </row>
    <row r="53" spans="1:21" ht="60" x14ac:dyDescent="0.35">
      <c r="A53" s="17">
        <f t="shared" si="2"/>
        <v>44</v>
      </c>
      <c r="B53" s="13" t="s">
        <v>29</v>
      </c>
      <c r="C53" s="12" t="s">
        <v>30</v>
      </c>
      <c r="D53" s="12" t="s">
        <v>33</v>
      </c>
      <c r="E53" s="12" t="s">
        <v>67</v>
      </c>
      <c r="F53" s="12" t="s">
        <v>96</v>
      </c>
      <c r="G53" s="15" t="s">
        <v>34</v>
      </c>
      <c r="H53" s="13" t="s">
        <v>424</v>
      </c>
      <c r="I53" s="12">
        <v>4</v>
      </c>
      <c r="J53" s="12">
        <v>4</v>
      </c>
      <c r="K53" s="12">
        <f t="shared" ref="K53" si="16">I53+J53</f>
        <v>8</v>
      </c>
      <c r="L53" s="12" t="s">
        <v>119</v>
      </c>
      <c r="M53" s="15" t="s">
        <v>38</v>
      </c>
      <c r="N53" s="19" t="s">
        <v>23</v>
      </c>
      <c r="O53" s="19" t="s">
        <v>24</v>
      </c>
      <c r="P53" s="19" t="s">
        <v>85</v>
      </c>
      <c r="Q53" s="19">
        <v>4</v>
      </c>
      <c r="R53" s="19">
        <f t="shared" ref="R53" si="17">Q53</f>
        <v>4</v>
      </c>
      <c r="S53" s="15"/>
      <c r="T53" s="15" t="s">
        <v>444</v>
      </c>
      <c r="U53" s="14" t="s">
        <v>106</v>
      </c>
    </row>
    <row r="54" spans="1:21" ht="60" x14ac:dyDescent="0.35">
      <c r="A54" s="17">
        <f t="shared" si="2"/>
        <v>45</v>
      </c>
      <c r="B54" s="13" t="s">
        <v>29</v>
      </c>
      <c r="C54" s="12" t="s">
        <v>30</v>
      </c>
      <c r="D54" s="12" t="s">
        <v>33</v>
      </c>
      <c r="E54" s="12" t="s">
        <v>67</v>
      </c>
      <c r="F54" s="12" t="s">
        <v>96</v>
      </c>
      <c r="G54" s="15" t="s">
        <v>34</v>
      </c>
      <c r="H54" s="13" t="s">
        <v>424</v>
      </c>
      <c r="I54" s="12">
        <v>4</v>
      </c>
      <c r="J54" s="12">
        <v>4</v>
      </c>
      <c r="K54" s="12">
        <f t="shared" si="3"/>
        <v>8</v>
      </c>
      <c r="L54" s="12" t="s">
        <v>119</v>
      </c>
      <c r="M54" s="15" t="s">
        <v>38</v>
      </c>
      <c r="N54" s="19" t="s">
        <v>23</v>
      </c>
      <c r="O54" s="19" t="s">
        <v>24</v>
      </c>
      <c r="P54" s="19" t="s">
        <v>85</v>
      </c>
      <c r="Q54" s="19">
        <v>4</v>
      </c>
      <c r="R54" s="19">
        <f t="shared" si="9"/>
        <v>4</v>
      </c>
      <c r="S54" s="15"/>
      <c r="T54" s="15" t="s">
        <v>445</v>
      </c>
      <c r="U54" s="14" t="s">
        <v>106</v>
      </c>
    </row>
    <row r="55" spans="1:21" ht="60" x14ac:dyDescent="0.35">
      <c r="A55" s="17">
        <f t="shared" si="2"/>
        <v>46</v>
      </c>
      <c r="B55" s="13" t="s">
        <v>29</v>
      </c>
      <c r="C55" s="12" t="s">
        <v>30</v>
      </c>
      <c r="D55" s="12" t="s">
        <v>33</v>
      </c>
      <c r="E55" s="12" t="s">
        <v>67</v>
      </c>
      <c r="F55" s="12" t="s">
        <v>96</v>
      </c>
      <c r="G55" s="15" t="s">
        <v>34</v>
      </c>
      <c r="H55" s="13" t="s">
        <v>424</v>
      </c>
      <c r="I55" s="12">
        <v>4</v>
      </c>
      <c r="J55" s="12">
        <v>4</v>
      </c>
      <c r="K55" s="12">
        <f t="shared" ref="K55:K62" si="18">I55+J55</f>
        <v>8</v>
      </c>
      <c r="L55" s="12" t="s">
        <v>119</v>
      </c>
      <c r="M55" s="15" t="s">
        <v>38</v>
      </c>
      <c r="N55" s="19" t="s">
        <v>23</v>
      </c>
      <c r="O55" s="19" t="s">
        <v>24</v>
      </c>
      <c r="P55" s="19" t="s">
        <v>85</v>
      </c>
      <c r="Q55" s="19">
        <v>4</v>
      </c>
      <c r="R55" s="19">
        <f t="shared" si="4"/>
        <v>4</v>
      </c>
      <c r="S55" s="15"/>
      <c r="T55" s="15" t="s">
        <v>448</v>
      </c>
      <c r="U55" s="14" t="s">
        <v>106</v>
      </c>
    </row>
    <row r="56" spans="1:21" ht="72" x14ac:dyDescent="0.35">
      <c r="A56" s="17">
        <f t="shared" si="2"/>
        <v>47</v>
      </c>
      <c r="B56" s="13" t="s">
        <v>29</v>
      </c>
      <c r="C56" s="12" t="s">
        <v>30</v>
      </c>
      <c r="D56" s="12" t="s">
        <v>33</v>
      </c>
      <c r="E56" s="12" t="s">
        <v>67</v>
      </c>
      <c r="F56" s="12" t="s">
        <v>97</v>
      </c>
      <c r="G56" s="15" t="s">
        <v>68</v>
      </c>
      <c r="H56" s="13" t="s">
        <v>425</v>
      </c>
      <c r="I56" s="12">
        <v>3</v>
      </c>
      <c r="J56" s="12">
        <v>3</v>
      </c>
      <c r="K56" s="12">
        <f t="shared" si="18"/>
        <v>6</v>
      </c>
      <c r="L56" s="12" t="s">
        <v>120</v>
      </c>
      <c r="M56" s="15" t="s">
        <v>69</v>
      </c>
      <c r="N56" s="19" t="s">
        <v>23</v>
      </c>
      <c r="O56" s="19" t="s">
        <v>24</v>
      </c>
      <c r="P56" s="19" t="s">
        <v>85</v>
      </c>
      <c r="Q56" s="19">
        <v>6</v>
      </c>
      <c r="R56" s="19">
        <f t="shared" si="4"/>
        <v>6</v>
      </c>
      <c r="S56" s="15" t="s">
        <v>426</v>
      </c>
      <c r="T56" s="15" t="s">
        <v>427</v>
      </c>
      <c r="U56" s="14" t="s">
        <v>106</v>
      </c>
    </row>
    <row r="57" spans="1:21" ht="72" x14ac:dyDescent="0.35">
      <c r="A57" s="17">
        <f t="shared" si="2"/>
        <v>48</v>
      </c>
      <c r="B57" s="13" t="s">
        <v>29</v>
      </c>
      <c r="C57" s="12" t="s">
        <v>30</v>
      </c>
      <c r="D57" s="12" t="s">
        <v>33</v>
      </c>
      <c r="E57" s="12" t="s">
        <v>67</v>
      </c>
      <c r="F57" s="12" t="s">
        <v>97</v>
      </c>
      <c r="G57" s="15" t="s">
        <v>68</v>
      </c>
      <c r="H57" s="13" t="s">
        <v>425</v>
      </c>
      <c r="I57" s="12">
        <v>3</v>
      </c>
      <c r="J57" s="12">
        <v>3</v>
      </c>
      <c r="K57" s="12">
        <f t="shared" si="18"/>
        <v>6</v>
      </c>
      <c r="L57" s="12" t="s">
        <v>120</v>
      </c>
      <c r="M57" s="15" t="s">
        <v>69</v>
      </c>
      <c r="N57" s="19" t="s">
        <v>23</v>
      </c>
      <c r="O57" s="19" t="s">
        <v>24</v>
      </c>
      <c r="P57" s="19" t="s">
        <v>85</v>
      </c>
      <c r="Q57" s="19">
        <v>6</v>
      </c>
      <c r="R57" s="19">
        <f t="shared" si="4"/>
        <v>6</v>
      </c>
      <c r="S57" s="15" t="s">
        <v>426</v>
      </c>
      <c r="T57" s="15" t="s">
        <v>428</v>
      </c>
      <c r="U57" s="14" t="s">
        <v>106</v>
      </c>
    </row>
    <row r="58" spans="1:21" ht="72" x14ac:dyDescent="0.35">
      <c r="A58" s="17">
        <f t="shared" si="2"/>
        <v>49</v>
      </c>
      <c r="B58" s="13" t="s">
        <v>29</v>
      </c>
      <c r="C58" s="12" t="s">
        <v>30</v>
      </c>
      <c r="D58" s="12" t="s">
        <v>33</v>
      </c>
      <c r="E58" s="12" t="s">
        <v>67</v>
      </c>
      <c r="F58" s="12" t="s">
        <v>97</v>
      </c>
      <c r="G58" s="15" t="s">
        <v>68</v>
      </c>
      <c r="H58" s="13" t="s">
        <v>425</v>
      </c>
      <c r="I58" s="12">
        <v>3</v>
      </c>
      <c r="J58" s="12">
        <v>3</v>
      </c>
      <c r="K58" s="12">
        <f t="shared" ref="K58" si="19">I58+J58</f>
        <v>6</v>
      </c>
      <c r="L58" s="12" t="s">
        <v>120</v>
      </c>
      <c r="M58" s="15" t="s">
        <v>69</v>
      </c>
      <c r="N58" s="19" t="s">
        <v>23</v>
      </c>
      <c r="O58" s="19" t="s">
        <v>24</v>
      </c>
      <c r="P58" s="19" t="s">
        <v>85</v>
      </c>
      <c r="Q58" s="19">
        <v>6</v>
      </c>
      <c r="R58" s="19">
        <f t="shared" ref="R58" si="20">Q58</f>
        <v>6</v>
      </c>
      <c r="S58" s="15" t="s">
        <v>426</v>
      </c>
      <c r="T58" s="15" t="s">
        <v>429</v>
      </c>
      <c r="U58" s="14" t="s">
        <v>106</v>
      </c>
    </row>
    <row r="59" spans="1:21" ht="72" x14ac:dyDescent="0.35">
      <c r="A59" s="17">
        <f t="shared" si="2"/>
        <v>50</v>
      </c>
      <c r="B59" s="13" t="s">
        <v>29</v>
      </c>
      <c r="C59" s="12" t="s">
        <v>30</v>
      </c>
      <c r="D59" s="12" t="s">
        <v>33</v>
      </c>
      <c r="E59" s="12" t="s">
        <v>67</v>
      </c>
      <c r="F59" s="12" t="s">
        <v>97</v>
      </c>
      <c r="G59" s="15" t="s">
        <v>68</v>
      </c>
      <c r="H59" s="13" t="s">
        <v>425</v>
      </c>
      <c r="I59" s="12">
        <v>3</v>
      </c>
      <c r="J59" s="12">
        <v>3</v>
      </c>
      <c r="K59" s="12">
        <f t="shared" si="18"/>
        <v>6</v>
      </c>
      <c r="L59" s="12" t="s">
        <v>120</v>
      </c>
      <c r="M59" s="15" t="s">
        <v>69</v>
      </c>
      <c r="N59" s="19" t="s">
        <v>23</v>
      </c>
      <c r="O59" s="19" t="s">
        <v>24</v>
      </c>
      <c r="P59" s="19" t="s">
        <v>85</v>
      </c>
      <c r="Q59" s="19">
        <v>6</v>
      </c>
      <c r="R59" s="19">
        <f t="shared" si="4"/>
        <v>6</v>
      </c>
      <c r="S59" s="15" t="s">
        <v>426</v>
      </c>
      <c r="T59" s="15" t="s">
        <v>430</v>
      </c>
      <c r="U59" s="14" t="s">
        <v>106</v>
      </c>
    </row>
    <row r="60" spans="1:21" ht="72" x14ac:dyDescent="0.35">
      <c r="A60" s="17">
        <f t="shared" si="2"/>
        <v>51</v>
      </c>
      <c r="B60" s="13" t="s">
        <v>29</v>
      </c>
      <c r="C60" s="12" t="s">
        <v>30</v>
      </c>
      <c r="D60" s="12" t="s">
        <v>33</v>
      </c>
      <c r="E60" s="12" t="s">
        <v>67</v>
      </c>
      <c r="F60" s="12" t="s">
        <v>97</v>
      </c>
      <c r="G60" s="15" t="s">
        <v>68</v>
      </c>
      <c r="H60" s="13" t="s">
        <v>425</v>
      </c>
      <c r="I60" s="12">
        <v>3</v>
      </c>
      <c r="J60" s="12">
        <v>3</v>
      </c>
      <c r="K60" s="12">
        <f t="shared" ref="K60" si="21">I60+J60</f>
        <v>6</v>
      </c>
      <c r="L60" s="12" t="s">
        <v>120</v>
      </c>
      <c r="M60" s="15" t="s">
        <v>69</v>
      </c>
      <c r="N60" s="19" t="s">
        <v>23</v>
      </c>
      <c r="O60" s="19" t="s">
        <v>24</v>
      </c>
      <c r="P60" s="19" t="s">
        <v>85</v>
      </c>
      <c r="Q60" s="19">
        <v>6</v>
      </c>
      <c r="R60" s="19">
        <f t="shared" ref="R60" si="22">Q60</f>
        <v>6</v>
      </c>
      <c r="S60" s="15" t="s">
        <v>426</v>
      </c>
      <c r="T60" s="15" t="s">
        <v>431</v>
      </c>
      <c r="U60" s="14" t="s">
        <v>106</v>
      </c>
    </row>
    <row r="61" spans="1:21" ht="108" x14ac:dyDescent="0.35">
      <c r="A61" s="17">
        <f t="shared" si="2"/>
        <v>52</v>
      </c>
      <c r="B61" s="13" t="s">
        <v>29</v>
      </c>
      <c r="C61" s="12" t="s">
        <v>30</v>
      </c>
      <c r="D61" s="12" t="s">
        <v>33</v>
      </c>
      <c r="E61" s="12" t="s">
        <v>67</v>
      </c>
      <c r="F61" s="12" t="s">
        <v>98</v>
      </c>
      <c r="G61" s="15" t="s">
        <v>70</v>
      </c>
      <c r="H61" s="13" t="s">
        <v>71</v>
      </c>
      <c r="I61" s="12">
        <v>4</v>
      </c>
      <c r="J61" s="12">
        <v>3</v>
      </c>
      <c r="K61" s="12">
        <f t="shared" si="18"/>
        <v>7</v>
      </c>
      <c r="L61" s="12" t="s">
        <v>121</v>
      </c>
      <c r="M61" s="15" t="s">
        <v>203</v>
      </c>
      <c r="N61" s="19" t="s">
        <v>22</v>
      </c>
      <c r="O61" s="19" t="s">
        <v>24</v>
      </c>
      <c r="P61" s="19" t="s">
        <v>85</v>
      </c>
      <c r="Q61" s="19">
        <v>6</v>
      </c>
      <c r="R61" s="19">
        <f t="shared" si="4"/>
        <v>6</v>
      </c>
      <c r="S61" s="15" t="s">
        <v>446</v>
      </c>
      <c r="T61" s="15" t="s">
        <v>449</v>
      </c>
      <c r="U61" s="14" t="s">
        <v>106</v>
      </c>
    </row>
    <row r="62" spans="1:21" ht="108" x14ac:dyDescent="0.35">
      <c r="A62" s="17">
        <f t="shared" si="2"/>
        <v>53</v>
      </c>
      <c r="B62" s="13" t="s">
        <v>29</v>
      </c>
      <c r="C62" s="12" t="s">
        <v>30</v>
      </c>
      <c r="D62" s="12" t="s">
        <v>33</v>
      </c>
      <c r="E62" s="12" t="s">
        <v>67</v>
      </c>
      <c r="F62" s="12" t="s">
        <v>98</v>
      </c>
      <c r="G62" s="15" t="s">
        <v>70</v>
      </c>
      <c r="H62" s="13" t="s">
        <v>71</v>
      </c>
      <c r="I62" s="12">
        <v>4</v>
      </c>
      <c r="J62" s="12">
        <v>3</v>
      </c>
      <c r="K62" s="12">
        <f t="shared" si="18"/>
        <v>7</v>
      </c>
      <c r="L62" s="12" t="s">
        <v>121</v>
      </c>
      <c r="M62" s="15" t="s">
        <v>203</v>
      </c>
      <c r="N62" s="19" t="s">
        <v>22</v>
      </c>
      <c r="O62" s="19" t="s">
        <v>24</v>
      </c>
      <c r="P62" s="19" t="s">
        <v>85</v>
      </c>
      <c r="Q62" s="19">
        <v>6</v>
      </c>
      <c r="R62" s="19">
        <f t="shared" si="4"/>
        <v>6</v>
      </c>
      <c r="S62" s="15" t="s">
        <v>446</v>
      </c>
      <c r="T62" s="15" t="s">
        <v>450</v>
      </c>
      <c r="U62" s="14" t="s">
        <v>106</v>
      </c>
    </row>
    <row r="63" spans="1:21" ht="108" x14ac:dyDescent="0.35">
      <c r="A63" s="17">
        <f t="shared" si="2"/>
        <v>54</v>
      </c>
      <c r="B63" s="13" t="s">
        <v>29</v>
      </c>
      <c r="C63" s="12" t="s">
        <v>30</v>
      </c>
      <c r="D63" s="12" t="s">
        <v>33</v>
      </c>
      <c r="E63" s="12" t="s">
        <v>67</v>
      </c>
      <c r="F63" s="12" t="s">
        <v>98</v>
      </c>
      <c r="G63" s="15" t="s">
        <v>70</v>
      </c>
      <c r="H63" s="13" t="s">
        <v>71</v>
      </c>
      <c r="I63" s="12">
        <v>4</v>
      </c>
      <c r="J63" s="12">
        <v>3</v>
      </c>
      <c r="K63" s="12">
        <f t="shared" ref="K63" si="23">I63+J63</f>
        <v>7</v>
      </c>
      <c r="L63" s="12" t="s">
        <v>121</v>
      </c>
      <c r="M63" s="15" t="s">
        <v>203</v>
      </c>
      <c r="N63" s="19" t="s">
        <v>22</v>
      </c>
      <c r="O63" s="19" t="s">
        <v>24</v>
      </c>
      <c r="P63" s="19" t="s">
        <v>85</v>
      </c>
      <c r="Q63" s="19">
        <v>6</v>
      </c>
      <c r="R63" s="19">
        <f t="shared" ref="R63" si="24">Q63</f>
        <v>6</v>
      </c>
      <c r="S63" s="15" t="s">
        <v>446</v>
      </c>
      <c r="T63" s="15" t="s">
        <v>451</v>
      </c>
      <c r="U63" s="14" t="s">
        <v>106</v>
      </c>
    </row>
  </sheetData>
  <dataValidations count="7">
    <dataValidation type="list" allowBlank="1" showInputMessage="1" showErrorMessage="1" sqref="J10:J63" xr:uid="{6A95CA49-726E-4C7B-ADA8-E497EE2D1156}">
      <formula1>Rating</formula1>
    </dataValidation>
    <dataValidation type="list" allowBlank="1" showInputMessage="1" showErrorMessage="1" sqref="I10:I63" xr:uid="{1069B7BA-E109-489C-86AF-5E4AE087DD00}">
      <formula1>RatingImpact</formula1>
    </dataValidation>
    <dataValidation type="list" allowBlank="1" showInputMessage="1" showErrorMessage="1" sqref="P17:P20" xr:uid="{D8B72935-E360-4B0E-A7F9-118DAE70F241}">
      <formula1>Frequency</formula1>
    </dataValidation>
    <dataValidation type="list" allowBlank="1" showInputMessage="1" showErrorMessage="1" sqref="M61:M63" xr:uid="{B48204D4-4A43-46ED-B542-97A2D93B3296}">
      <formula1>Classification</formula1>
    </dataValidation>
    <dataValidation type="list" allowBlank="1" showInputMessage="1" showErrorMessage="1" sqref="P10:P16 Q10:Q63 P41:P63" xr:uid="{6A9973B9-2848-45CD-A7B0-2FA133EFD37E}">
      <formula1>#REF!</formula1>
    </dataValidation>
    <dataValidation type="list" allowBlank="1" showInputMessage="1" showErrorMessage="1" sqref="N10:N63" xr:uid="{A47E1589-EF0A-436C-A83E-27153F8C1BD4}">
      <formula1>Type</formula1>
    </dataValidation>
    <dataValidation type="list" allowBlank="1" showInputMessage="1" showErrorMessage="1" sqref="O10:O63" xr:uid="{EEF62041-9BE9-41BD-A1E6-171CFFB75B7F}">
      <formula1>Automation</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9ED7A-D426-4B33-A238-764F5F3808A2}">
  <sheetPr>
    <tabColor rgb="FFFF0000"/>
  </sheetPr>
  <dimension ref="A1:U24"/>
  <sheetViews>
    <sheetView zoomScaleNormal="100" workbookViewId="0">
      <pane ySplit="9" topLeftCell="A24" activePane="bottomLeft" state="frozen"/>
      <selection activeCell="B1" sqref="B1"/>
      <selection pane="bottomLeft" activeCell="A11" sqref="A11:A24"/>
    </sheetView>
  </sheetViews>
  <sheetFormatPr defaultColWidth="38.1796875" defaultRowHeight="12" x14ac:dyDescent="0.35"/>
  <cols>
    <col min="1" max="1" width="3.7265625" style="2" bestFit="1" customWidth="1"/>
    <col min="2" max="7" width="10.26953125" style="1" customWidth="1"/>
    <col min="8" max="8" width="30" style="1" customWidth="1"/>
    <col min="9" max="11" width="10.26953125" style="1" customWidth="1"/>
    <col min="12" max="12" width="10.54296875" style="2" bestFit="1" customWidth="1"/>
    <col min="13" max="13" width="41" style="1" bestFit="1" customWidth="1"/>
    <col min="14" max="18" width="10.453125" style="1" customWidth="1"/>
    <col min="19" max="19" width="43" style="1" bestFit="1" customWidth="1"/>
    <col min="20" max="20" width="46.453125" style="1" bestFit="1" customWidth="1"/>
    <col min="21" max="21" width="6.7265625" style="1" bestFit="1" customWidth="1"/>
    <col min="22" max="16384" width="38.1796875" style="1"/>
  </cols>
  <sheetData>
    <row r="1" spans="1:21" x14ac:dyDescent="0.35">
      <c r="B1" s="2"/>
      <c r="C1" s="2"/>
      <c r="D1" s="2"/>
      <c r="E1" s="2"/>
      <c r="I1" s="4"/>
      <c r="J1" s="4"/>
      <c r="K1" s="4"/>
      <c r="L1" s="5"/>
      <c r="M1" s="4"/>
      <c r="N1" s="5"/>
      <c r="O1" s="6"/>
    </row>
    <row r="2" spans="1:21" x14ac:dyDescent="0.35">
      <c r="B2" s="2"/>
      <c r="C2" s="2"/>
      <c r="D2" s="2"/>
      <c r="E2" s="2"/>
      <c r="I2" s="4"/>
      <c r="J2" s="4"/>
      <c r="K2" s="4"/>
      <c r="L2" s="5"/>
      <c r="M2" s="7"/>
      <c r="N2" s="5"/>
      <c r="O2" s="6"/>
    </row>
    <row r="3" spans="1:21" x14ac:dyDescent="0.35">
      <c r="B3" s="2"/>
      <c r="C3" s="2"/>
      <c r="D3" s="2"/>
      <c r="E3" s="2"/>
      <c r="I3" s="4"/>
      <c r="J3" s="4"/>
      <c r="K3" s="4"/>
      <c r="L3" s="3"/>
      <c r="M3" s="4"/>
      <c r="N3" s="5"/>
      <c r="O3" s="6"/>
    </row>
    <row r="4" spans="1:21" x14ac:dyDescent="0.35">
      <c r="B4" s="2"/>
      <c r="C4" s="2"/>
      <c r="D4" s="2"/>
      <c r="E4" s="2"/>
      <c r="F4" s="21" t="s">
        <v>16</v>
      </c>
      <c r="G4" s="4" t="s">
        <v>87</v>
      </c>
      <c r="H4" s="4"/>
      <c r="I4" s="4"/>
      <c r="J4" s="4"/>
      <c r="K4" s="4"/>
      <c r="L4" s="3"/>
      <c r="M4" s="4"/>
      <c r="N4" s="5"/>
      <c r="O4" s="6"/>
    </row>
    <row r="5" spans="1:21" x14ac:dyDescent="0.35">
      <c r="B5" s="2"/>
      <c r="C5" s="2"/>
      <c r="D5" s="2"/>
      <c r="E5" s="2"/>
      <c r="F5" s="21" t="s">
        <v>13</v>
      </c>
      <c r="G5" s="4" t="s">
        <v>229</v>
      </c>
      <c r="H5" s="4"/>
      <c r="I5" s="4"/>
      <c r="J5" s="4"/>
      <c r="K5" s="4"/>
      <c r="L5" s="3"/>
      <c r="M5" s="4"/>
      <c r="N5" s="5"/>
      <c r="O5" s="6"/>
    </row>
    <row r="6" spans="1:21" x14ac:dyDescent="0.35">
      <c r="B6" s="2"/>
      <c r="C6" s="2"/>
      <c r="D6" s="2"/>
      <c r="E6" s="2"/>
      <c r="F6" s="21" t="s">
        <v>14</v>
      </c>
      <c r="G6" s="4">
        <v>2023</v>
      </c>
      <c r="I6" s="4"/>
      <c r="J6" s="4"/>
      <c r="K6" s="4"/>
      <c r="L6" s="3"/>
      <c r="M6" s="4"/>
      <c r="N6" s="5"/>
      <c r="O6" s="6"/>
    </row>
    <row r="7" spans="1:21" x14ac:dyDescent="0.35">
      <c r="C7" s="3"/>
      <c r="E7" s="4"/>
      <c r="F7" s="4"/>
      <c r="G7" s="4"/>
      <c r="J7" s="4"/>
      <c r="K7" s="8"/>
      <c r="L7" s="1"/>
    </row>
    <row r="8" spans="1:21" x14ac:dyDescent="0.35">
      <c r="C8" s="3"/>
      <c r="E8" s="4"/>
      <c r="F8" s="4"/>
      <c r="G8" s="4"/>
      <c r="J8" s="4"/>
      <c r="K8" s="8"/>
      <c r="L8" s="1"/>
    </row>
    <row r="9" spans="1:21" ht="36" x14ac:dyDescent="0.35">
      <c r="A9" s="22" t="s">
        <v>39</v>
      </c>
      <c r="B9" s="22" t="s">
        <v>0</v>
      </c>
      <c r="C9" s="22" t="s">
        <v>1</v>
      </c>
      <c r="D9" s="22" t="s">
        <v>2</v>
      </c>
      <c r="E9" s="22" t="s">
        <v>3</v>
      </c>
      <c r="F9" s="23" t="s">
        <v>4</v>
      </c>
      <c r="G9" s="23" t="s">
        <v>5</v>
      </c>
      <c r="H9" s="22" t="s">
        <v>6</v>
      </c>
      <c r="I9" s="22" t="s">
        <v>7</v>
      </c>
      <c r="J9" s="22" t="s">
        <v>8</v>
      </c>
      <c r="K9" s="22" t="s">
        <v>28</v>
      </c>
      <c r="L9" s="22" t="s">
        <v>9</v>
      </c>
      <c r="M9" s="22" t="s">
        <v>10</v>
      </c>
      <c r="N9" s="22" t="s">
        <v>17</v>
      </c>
      <c r="O9" s="22" t="s">
        <v>18</v>
      </c>
      <c r="P9" s="22" t="s">
        <v>19</v>
      </c>
      <c r="Q9" s="22" t="s">
        <v>86</v>
      </c>
      <c r="R9" s="22" t="s">
        <v>15</v>
      </c>
      <c r="S9" s="22" t="s">
        <v>11</v>
      </c>
      <c r="T9" s="22" t="s">
        <v>125</v>
      </c>
      <c r="U9" s="24" t="s">
        <v>12</v>
      </c>
    </row>
    <row r="10" spans="1:21" ht="92" customHeight="1" x14ac:dyDescent="0.35">
      <c r="A10" s="76">
        <v>1</v>
      </c>
      <c r="B10" s="25" t="s">
        <v>29</v>
      </c>
      <c r="C10" s="25" t="s">
        <v>30</v>
      </c>
      <c r="D10" s="25" t="s">
        <v>66</v>
      </c>
      <c r="E10" s="25" t="s">
        <v>61</v>
      </c>
      <c r="F10" s="25" t="s">
        <v>95</v>
      </c>
      <c r="G10" s="25" t="s">
        <v>62</v>
      </c>
      <c r="H10" s="25" t="s">
        <v>172</v>
      </c>
      <c r="I10" s="25">
        <v>4</v>
      </c>
      <c r="J10" s="25">
        <v>4</v>
      </c>
      <c r="K10" s="25">
        <f>SUM(I10:J20)</f>
        <v>88</v>
      </c>
      <c r="L10" s="25" t="s">
        <v>118</v>
      </c>
      <c r="M10" s="15" t="s">
        <v>447</v>
      </c>
      <c r="N10" s="26" t="s">
        <v>22</v>
      </c>
      <c r="O10" s="26" t="s">
        <v>24</v>
      </c>
      <c r="P10" s="26" t="s">
        <v>27</v>
      </c>
      <c r="Q10" s="26">
        <v>3</v>
      </c>
      <c r="R10" s="26">
        <f t="shared" ref="R10:R20" si="0">Q10</f>
        <v>3</v>
      </c>
      <c r="S10" s="25" t="s">
        <v>452</v>
      </c>
      <c r="T10" s="25" t="s">
        <v>453</v>
      </c>
      <c r="U10" s="27" t="s">
        <v>106</v>
      </c>
    </row>
    <row r="11" spans="1:21" ht="92" customHeight="1" x14ac:dyDescent="0.35">
      <c r="A11" s="76">
        <f>A10+1</f>
        <v>2</v>
      </c>
      <c r="B11" s="25" t="s">
        <v>29</v>
      </c>
      <c r="C11" s="25" t="s">
        <v>30</v>
      </c>
      <c r="D11" s="25" t="s">
        <v>66</v>
      </c>
      <c r="E11" s="25" t="s">
        <v>61</v>
      </c>
      <c r="F11" s="25" t="s">
        <v>95</v>
      </c>
      <c r="G11" s="25" t="s">
        <v>62</v>
      </c>
      <c r="H11" s="25" t="s">
        <v>172</v>
      </c>
      <c r="I11" s="25">
        <v>4</v>
      </c>
      <c r="J11" s="25">
        <v>4</v>
      </c>
      <c r="K11" s="25">
        <f>SUM(I11:J21)</f>
        <v>87</v>
      </c>
      <c r="L11" s="25" t="s">
        <v>118</v>
      </c>
      <c r="M11" s="15" t="s">
        <v>447</v>
      </c>
      <c r="N11" s="26" t="s">
        <v>22</v>
      </c>
      <c r="O11" s="26" t="s">
        <v>24</v>
      </c>
      <c r="P11" s="26" t="s">
        <v>27</v>
      </c>
      <c r="Q11" s="26">
        <v>3</v>
      </c>
      <c r="R11" s="26">
        <f t="shared" si="0"/>
        <v>3</v>
      </c>
      <c r="S11" s="25" t="s">
        <v>452</v>
      </c>
      <c r="T11" s="25" t="s">
        <v>454</v>
      </c>
      <c r="U11" s="27" t="s">
        <v>106</v>
      </c>
    </row>
    <row r="12" spans="1:21" ht="92" customHeight="1" x14ac:dyDescent="0.35">
      <c r="A12" s="76">
        <f t="shared" ref="A12:A24" si="1">A11+1</f>
        <v>3</v>
      </c>
      <c r="B12" s="25" t="s">
        <v>29</v>
      </c>
      <c r="C12" s="25" t="s">
        <v>30</v>
      </c>
      <c r="D12" s="25" t="s">
        <v>66</v>
      </c>
      <c r="E12" s="25" t="s">
        <v>61</v>
      </c>
      <c r="F12" s="25" t="s">
        <v>95</v>
      </c>
      <c r="G12" s="25" t="s">
        <v>62</v>
      </c>
      <c r="H12" s="25" t="s">
        <v>172</v>
      </c>
      <c r="I12" s="25">
        <v>4</v>
      </c>
      <c r="J12" s="25">
        <v>4</v>
      </c>
      <c r="K12" s="25">
        <f>SUM(I12:J21)</f>
        <v>79</v>
      </c>
      <c r="L12" s="25" t="s">
        <v>118</v>
      </c>
      <c r="M12" s="15" t="s">
        <v>447</v>
      </c>
      <c r="N12" s="26" t="s">
        <v>22</v>
      </c>
      <c r="O12" s="26" t="s">
        <v>24</v>
      </c>
      <c r="P12" s="26" t="s">
        <v>27</v>
      </c>
      <c r="Q12" s="26">
        <v>3</v>
      </c>
      <c r="R12" s="26">
        <f t="shared" si="0"/>
        <v>3</v>
      </c>
      <c r="S12" s="25" t="s">
        <v>452</v>
      </c>
      <c r="T12" s="25" t="s">
        <v>455</v>
      </c>
      <c r="U12" s="27" t="s">
        <v>106</v>
      </c>
    </row>
    <row r="13" spans="1:21" ht="92" customHeight="1" x14ac:dyDescent="0.35">
      <c r="A13" s="76">
        <f t="shared" si="1"/>
        <v>4</v>
      </c>
      <c r="B13" s="25" t="s">
        <v>29</v>
      </c>
      <c r="C13" s="25" t="s">
        <v>30</v>
      </c>
      <c r="D13" s="25" t="s">
        <v>66</v>
      </c>
      <c r="E13" s="25" t="s">
        <v>61</v>
      </c>
      <c r="F13" s="25" t="s">
        <v>95</v>
      </c>
      <c r="G13" s="25" t="s">
        <v>62</v>
      </c>
      <c r="H13" s="25" t="s">
        <v>172</v>
      </c>
      <c r="I13" s="25">
        <v>4</v>
      </c>
      <c r="J13" s="25">
        <v>4</v>
      </c>
      <c r="K13" s="25">
        <f>SUM(I13:J21)</f>
        <v>71</v>
      </c>
      <c r="L13" s="25" t="s">
        <v>118</v>
      </c>
      <c r="M13" s="15" t="s">
        <v>447</v>
      </c>
      <c r="N13" s="26" t="s">
        <v>22</v>
      </c>
      <c r="O13" s="26" t="s">
        <v>24</v>
      </c>
      <c r="P13" s="26" t="s">
        <v>27</v>
      </c>
      <c r="Q13" s="26">
        <v>3</v>
      </c>
      <c r="R13" s="26">
        <f t="shared" si="0"/>
        <v>3</v>
      </c>
      <c r="S13" s="25" t="s">
        <v>452</v>
      </c>
      <c r="T13" s="25" t="s">
        <v>456</v>
      </c>
      <c r="U13" s="27" t="s">
        <v>106</v>
      </c>
    </row>
    <row r="14" spans="1:21" ht="92" customHeight="1" x14ac:dyDescent="0.35">
      <c r="A14" s="76">
        <f t="shared" si="1"/>
        <v>5</v>
      </c>
      <c r="B14" s="25" t="s">
        <v>29</v>
      </c>
      <c r="C14" s="25" t="s">
        <v>30</v>
      </c>
      <c r="D14" s="25" t="s">
        <v>66</v>
      </c>
      <c r="E14" s="25" t="s">
        <v>61</v>
      </c>
      <c r="F14" s="25" t="s">
        <v>95</v>
      </c>
      <c r="G14" s="25" t="s">
        <v>62</v>
      </c>
      <c r="H14" s="25" t="s">
        <v>172</v>
      </c>
      <c r="I14" s="25">
        <v>4</v>
      </c>
      <c r="J14" s="25">
        <v>4</v>
      </c>
      <c r="K14" s="25">
        <f>SUM(I14:J20)</f>
        <v>56</v>
      </c>
      <c r="L14" s="25" t="s">
        <v>118</v>
      </c>
      <c r="M14" s="15" t="s">
        <v>447</v>
      </c>
      <c r="N14" s="26" t="s">
        <v>22</v>
      </c>
      <c r="O14" s="26" t="s">
        <v>24</v>
      </c>
      <c r="P14" s="26" t="s">
        <v>27</v>
      </c>
      <c r="Q14" s="26">
        <v>3</v>
      </c>
      <c r="R14" s="26">
        <f t="shared" si="0"/>
        <v>3</v>
      </c>
      <c r="S14" s="25" t="s">
        <v>452</v>
      </c>
      <c r="T14" s="25" t="s">
        <v>457</v>
      </c>
      <c r="U14" s="27" t="s">
        <v>106</v>
      </c>
    </row>
    <row r="15" spans="1:21" ht="92" customHeight="1" x14ac:dyDescent="0.35">
      <c r="A15" s="76">
        <f t="shared" si="1"/>
        <v>6</v>
      </c>
      <c r="B15" s="25" t="s">
        <v>29</v>
      </c>
      <c r="C15" s="25" t="s">
        <v>30</v>
      </c>
      <c r="D15" s="25" t="s">
        <v>66</v>
      </c>
      <c r="E15" s="25" t="s">
        <v>61</v>
      </c>
      <c r="F15" s="25" t="s">
        <v>95</v>
      </c>
      <c r="G15" s="25" t="s">
        <v>62</v>
      </c>
      <c r="H15" s="25" t="s">
        <v>172</v>
      </c>
      <c r="I15" s="25">
        <v>4</v>
      </c>
      <c r="J15" s="25">
        <v>4</v>
      </c>
      <c r="K15" s="25">
        <f>SUM(I15:J20)</f>
        <v>48</v>
      </c>
      <c r="L15" s="25" t="s">
        <v>118</v>
      </c>
      <c r="M15" s="15" t="s">
        <v>447</v>
      </c>
      <c r="N15" s="26" t="s">
        <v>22</v>
      </c>
      <c r="O15" s="26" t="s">
        <v>24</v>
      </c>
      <c r="P15" s="26" t="s">
        <v>27</v>
      </c>
      <c r="Q15" s="26">
        <v>3</v>
      </c>
      <c r="R15" s="26">
        <f t="shared" si="0"/>
        <v>3</v>
      </c>
      <c r="S15" s="25" t="s">
        <v>452</v>
      </c>
      <c r="T15" s="25" t="s">
        <v>458</v>
      </c>
      <c r="U15" s="27" t="s">
        <v>106</v>
      </c>
    </row>
    <row r="16" spans="1:21" ht="92" customHeight="1" x14ac:dyDescent="0.35">
      <c r="A16" s="76">
        <f t="shared" si="1"/>
        <v>7</v>
      </c>
      <c r="B16" s="25" t="s">
        <v>29</v>
      </c>
      <c r="C16" s="25" t="s">
        <v>30</v>
      </c>
      <c r="D16" s="25" t="s">
        <v>66</v>
      </c>
      <c r="E16" s="25" t="s">
        <v>61</v>
      </c>
      <c r="F16" s="25" t="s">
        <v>95</v>
      </c>
      <c r="G16" s="25" t="s">
        <v>62</v>
      </c>
      <c r="H16" s="25" t="s">
        <v>172</v>
      </c>
      <c r="I16" s="25">
        <v>4</v>
      </c>
      <c r="J16" s="25">
        <v>4</v>
      </c>
      <c r="K16" s="25">
        <f>SUM(I16:J20)</f>
        <v>40</v>
      </c>
      <c r="L16" s="25" t="s">
        <v>118</v>
      </c>
      <c r="M16" s="15" t="s">
        <v>447</v>
      </c>
      <c r="N16" s="26" t="s">
        <v>22</v>
      </c>
      <c r="O16" s="26" t="s">
        <v>24</v>
      </c>
      <c r="P16" s="26" t="s">
        <v>27</v>
      </c>
      <c r="Q16" s="26">
        <v>3</v>
      </c>
      <c r="R16" s="26">
        <f t="shared" si="0"/>
        <v>3</v>
      </c>
      <c r="S16" s="25" t="s">
        <v>452</v>
      </c>
      <c r="T16" s="25" t="s">
        <v>459</v>
      </c>
      <c r="U16" s="27" t="s">
        <v>106</v>
      </c>
    </row>
    <row r="17" spans="1:21" ht="92" customHeight="1" x14ac:dyDescent="0.35">
      <c r="A17" s="76">
        <f t="shared" si="1"/>
        <v>8</v>
      </c>
      <c r="B17" s="25" t="s">
        <v>29</v>
      </c>
      <c r="C17" s="25" t="s">
        <v>30</v>
      </c>
      <c r="D17" s="25" t="s">
        <v>66</v>
      </c>
      <c r="E17" s="25" t="s">
        <v>61</v>
      </c>
      <c r="F17" s="25" t="s">
        <v>95</v>
      </c>
      <c r="G17" s="25" t="s">
        <v>62</v>
      </c>
      <c r="H17" s="25" t="s">
        <v>172</v>
      </c>
      <c r="I17" s="25">
        <v>4</v>
      </c>
      <c r="J17" s="25">
        <v>4</v>
      </c>
      <c r="K17" s="25">
        <f>SUM(I17:J21)</f>
        <v>39</v>
      </c>
      <c r="L17" s="25" t="s">
        <v>118</v>
      </c>
      <c r="M17" s="15" t="s">
        <v>447</v>
      </c>
      <c r="N17" s="26" t="s">
        <v>22</v>
      </c>
      <c r="O17" s="26" t="s">
        <v>24</v>
      </c>
      <c r="P17" s="26" t="s">
        <v>27</v>
      </c>
      <c r="Q17" s="26">
        <v>3</v>
      </c>
      <c r="R17" s="26">
        <f t="shared" si="0"/>
        <v>3</v>
      </c>
      <c r="S17" s="25" t="s">
        <v>452</v>
      </c>
      <c r="T17" s="25" t="s">
        <v>460</v>
      </c>
      <c r="U17" s="27" t="s">
        <v>106</v>
      </c>
    </row>
    <row r="18" spans="1:21" ht="92" customHeight="1" x14ac:dyDescent="0.35">
      <c r="A18" s="76">
        <f t="shared" si="1"/>
        <v>9</v>
      </c>
      <c r="B18" s="25" t="s">
        <v>29</v>
      </c>
      <c r="C18" s="25" t="s">
        <v>30</v>
      </c>
      <c r="D18" s="25" t="s">
        <v>66</v>
      </c>
      <c r="E18" s="25" t="s">
        <v>61</v>
      </c>
      <c r="F18" s="25" t="s">
        <v>95</v>
      </c>
      <c r="G18" s="25" t="s">
        <v>62</v>
      </c>
      <c r="H18" s="25" t="s">
        <v>172</v>
      </c>
      <c r="I18" s="25">
        <v>4</v>
      </c>
      <c r="J18" s="25">
        <v>4</v>
      </c>
      <c r="K18" s="25">
        <f>SUM(I18:J20)</f>
        <v>24</v>
      </c>
      <c r="L18" s="25" t="s">
        <v>118</v>
      </c>
      <c r="M18" s="15" t="s">
        <v>447</v>
      </c>
      <c r="N18" s="26" t="s">
        <v>22</v>
      </c>
      <c r="O18" s="26" t="s">
        <v>24</v>
      </c>
      <c r="P18" s="26" t="s">
        <v>27</v>
      </c>
      <c r="Q18" s="26">
        <v>3</v>
      </c>
      <c r="R18" s="26">
        <f t="shared" si="0"/>
        <v>3</v>
      </c>
      <c r="S18" s="25" t="s">
        <v>452</v>
      </c>
      <c r="T18" s="25" t="s">
        <v>461</v>
      </c>
      <c r="U18" s="27" t="s">
        <v>106</v>
      </c>
    </row>
    <row r="19" spans="1:21" ht="92" customHeight="1" x14ac:dyDescent="0.35">
      <c r="A19" s="76">
        <f t="shared" si="1"/>
        <v>10</v>
      </c>
      <c r="B19" s="25" t="s">
        <v>29</v>
      </c>
      <c r="C19" s="25" t="s">
        <v>30</v>
      </c>
      <c r="D19" s="25" t="s">
        <v>66</v>
      </c>
      <c r="E19" s="25" t="s">
        <v>61</v>
      </c>
      <c r="F19" s="25" t="s">
        <v>95</v>
      </c>
      <c r="G19" s="25" t="s">
        <v>62</v>
      </c>
      <c r="H19" s="25" t="s">
        <v>172</v>
      </c>
      <c r="I19" s="25">
        <v>4</v>
      </c>
      <c r="J19" s="25">
        <v>4</v>
      </c>
      <c r="K19" s="25">
        <f>SUM(I19:J21)</f>
        <v>23</v>
      </c>
      <c r="L19" s="25" t="s">
        <v>118</v>
      </c>
      <c r="M19" s="15" t="s">
        <v>447</v>
      </c>
      <c r="N19" s="26" t="s">
        <v>22</v>
      </c>
      <c r="O19" s="26" t="s">
        <v>24</v>
      </c>
      <c r="P19" s="26" t="s">
        <v>27</v>
      </c>
      <c r="Q19" s="26">
        <v>3</v>
      </c>
      <c r="R19" s="26">
        <f t="shared" si="0"/>
        <v>3</v>
      </c>
      <c r="S19" s="25" t="s">
        <v>452</v>
      </c>
      <c r="T19" s="25" t="s">
        <v>462</v>
      </c>
      <c r="U19" s="27" t="s">
        <v>106</v>
      </c>
    </row>
    <row r="20" spans="1:21" ht="92" customHeight="1" x14ac:dyDescent="0.35">
      <c r="A20" s="76">
        <f t="shared" si="1"/>
        <v>11</v>
      </c>
      <c r="B20" s="25" t="s">
        <v>29</v>
      </c>
      <c r="C20" s="25" t="s">
        <v>30</v>
      </c>
      <c r="D20" s="25" t="s">
        <v>66</v>
      </c>
      <c r="E20" s="25" t="s">
        <v>61</v>
      </c>
      <c r="F20" s="25" t="s">
        <v>95</v>
      </c>
      <c r="G20" s="25" t="s">
        <v>62</v>
      </c>
      <c r="H20" s="25" t="s">
        <v>172</v>
      </c>
      <c r="I20" s="25">
        <v>4</v>
      </c>
      <c r="J20" s="25">
        <v>4</v>
      </c>
      <c r="K20" s="25">
        <f>SUM(I20:J22)</f>
        <v>22</v>
      </c>
      <c r="L20" s="25" t="s">
        <v>118</v>
      </c>
      <c r="M20" s="15" t="s">
        <v>447</v>
      </c>
      <c r="N20" s="26" t="s">
        <v>22</v>
      </c>
      <c r="O20" s="26" t="s">
        <v>24</v>
      </c>
      <c r="P20" s="26" t="s">
        <v>27</v>
      </c>
      <c r="Q20" s="26">
        <v>3</v>
      </c>
      <c r="R20" s="26">
        <f t="shared" si="0"/>
        <v>3</v>
      </c>
      <c r="S20" s="25" t="s">
        <v>452</v>
      </c>
      <c r="T20" s="25" t="s">
        <v>463</v>
      </c>
      <c r="U20" s="27" t="s">
        <v>106</v>
      </c>
    </row>
    <row r="21" spans="1:21" ht="72" x14ac:dyDescent="0.35">
      <c r="A21" s="76">
        <f t="shared" si="1"/>
        <v>12</v>
      </c>
      <c r="B21" s="13" t="s">
        <v>29</v>
      </c>
      <c r="C21" s="12" t="s">
        <v>30</v>
      </c>
      <c r="D21" s="12" t="s">
        <v>76</v>
      </c>
      <c r="E21" s="12" t="s">
        <v>67</v>
      </c>
      <c r="F21" s="12" t="s">
        <v>101</v>
      </c>
      <c r="G21" s="15" t="s">
        <v>74</v>
      </c>
      <c r="H21" s="13" t="s">
        <v>75</v>
      </c>
      <c r="I21" s="12">
        <v>4</v>
      </c>
      <c r="J21" s="12">
        <v>3</v>
      </c>
      <c r="K21" s="12">
        <f t="shared" ref="K21:K24" si="2">I21+J21</f>
        <v>7</v>
      </c>
      <c r="L21" s="12" t="s">
        <v>124</v>
      </c>
      <c r="M21" s="15" t="s">
        <v>173</v>
      </c>
      <c r="N21" s="19" t="s">
        <v>23</v>
      </c>
      <c r="O21" s="19" t="s">
        <v>24</v>
      </c>
      <c r="P21" s="19" t="s">
        <v>26</v>
      </c>
      <c r="Q21" s="19">
        <v>5</v>
      </c>
      <c r="R21" s="19">
        <f t="shared" ref="R21:R24" si="3">Q21</f>
        <v>5</v>
      </c>
      <c r="S21" s="18" t="s">
        <v>174</v>
      </c>
      <c r="T21" s="15" t="s">
        <v>175</v>
      </c>
      <c r="U21" s="14" t="s">
        <v>106</v>
      </c>
    </row>
    <row r="22" spans="1:21" ht="72" x14ac:dyDescent="0.35">
      <c r="A22" s="76">
        <f t="shared" si="1"/>
        <v>13</v>
      </c>
      <c r="B22" s="13" t="s">
        <v>29</v>
      </c>
      <c r="C22" s="12" t="s">
        <v>30</v>
      </c>
      <c r="D22" s="12" t="s">
        <v>76</v>
      </c>
      <c r="E22" s="12" t="s">
        <v>67</v>
      </c>
      <c r="F22" s="12" t="s">
        <v>101</v>
      </c>
      <c r="G22" s="15" t="s">
        <v>74</v>
      </c>
      <c r="H22" s="13" t="s">
        <v>75</v>
      </c>
      <c r="I22" s="12">
        <v>4</v>
      </c>
      <c r="J22" s="12">
        <v>3</v>
      </c>
      <c r="K22" s="12">
        <f t="shared" si="2"/>
        <v>7</v>
      </c>
      <c r="L22" s="12" t="s">
        <v>124</v>
      </c>
      <c r="M22" s="15" t="s">
        <v>173</v>
      </c>
      <c r="N22" s="19" t="s">
        <v>23</v>
      </c>
      <c r="O22" s="19" t="s">
        <v>24</v>
      </c>
      <c r="P22" s="19" t="s">
        <v>26</v>
      </c>
      <c r="Q22" s="19">
        <v>5</v>
      </c>
      <c r="R22" s="19">
        <f t="shared" si="3"/>
        <v>5</v>
      </c>
      <c r="S22" s="18" t="s">
        <v>174</v>
      </c>
      <c r="T22" s="15" t="s">
        <v>176</v>
      </c>
      <c r="U22" s="14" t="s">
        <v>106</v>
      </c>
    </row>
    <row r="23" spans="1:21" ht="72" x14ac:dyDescent="0.35">
      <c r="A23" s="76">
        <f t="shared" si="1"/>
        <v>14</v>
      </c>
      <c r="B23" s="13" t="s">
        <v>29</v>
      </c>
      <c r="C23" s="12" t="s">
        <v>30</v>
      </c>
      <c r="D23" s="12" t="s">
        <v>76</v>
      </c>
      <c r="E23" s="12" t="s">
        <v>67</v>
      </c>
      <c r="F23" s="12" t="s">
        <v>101</v>
      </c>
      <c r="G23" s="15" t="s">
        <v>74</v>
      </c>
      <c r="H23" s="13" t="s">
        <v>75</v>
      </c>
      <c r="I23" s="12">
        <v>4</v>
      </c>
      <c r="J23" s="12">
        <v>3</v>
      </c>
      <c r="K23" s="12">
        <f t="shared" si="2"/>
        <v>7</v>
      </c>
      <c r="L23" s="12" t="s">
        <v>124</v>
      </c>
      <c r="M23" s="15" t="s">
        <v>173</v>
      </c>
      <c r="N23" s="19" t="s">
        <v>23</v>
      </c>
      <c r="O23" s="19" t="s">
        <v>24</v>
      </c>
      <c r="P23" s="19" t="s">
        <v>26</v>
      </c>
      <c r="Q23" s="19">
        <v>5</v>
      </c>
      <c r="R23" s="19">
        <f t="shared" si="3"/>
        <v>5</v>
      </c>
      <c r="S23" s="18" t="s">
        <v>174</v>
      </c>
      <c r="T23" s="15" t="s">
        <v>177</v>
      </c>
      <c r="U23" s="14" t="s">
        <v>106</v>
      </c>
    </row>
    <row r="24" spans="1:21" ht="72" x14ac:dyDescent="0.35">
      <c r="A24" s="76">
        <f t="shared" si="1"/>
        <v>15</v>
      </c>
      <c r="B24" s="13" t="s">
        <v>29</v>
      </c>
      <c r="C24" s="12" t="s">
        <v>30</v>
      </c>
      <c r="D24" s="12" t="s">
        <v>76</v>
      </c>
      <c r="E24" s="12" t="s">
        <v>67</v>
      </c>
      <c r="F24" s="12" t="s">
        <v>101</v>
      </c>
      <c r="G24" s="15" t="s">
        <v>74</v>
      </c>
      <c r="H24" s="13" t="s">
        <v>75</v>
      </c>
      <c r="I24" s="12">
        <v>4</v>
      </c>
      <c r="J24" s="12">
        <v>3</v>
      </c>
      <c r="K24" s="12">
        <f t="shared" si="2"/>
        <v>7</v>
      </c>
      <c r="L24" s="12" t="s">
        <v>124</v>
      </c>
      <c r="M24" s="15" t="s">
        <v>173</v>
      </c>
      <c r="N24" s="19" t="s">
        <v>23</v>
      </c>
      <c r="O24" s="19" t="s">
        <v>24</v>
      </c>
      <c r="P24" s="19" t="s">
        <v>26</v>
      </c>
      <c r="Q24" s="19">
        <v>5</v>
      </c>
      <c r="R24" s="19">
        <f t="shared" si="3"/>
        <v>5</v>
      </c>
      <c r="S24" s="18" t="s">
        <v>174</v>
      </c>
      <c r="T24" s="15" t="s">
        <v>178</v>
      </c>
      <c r="U24" s="14" t="s">
        <v>106</v>
      </c>
    </row>
  </sheetData>
  <dataValidations count="6">
    <dataValidation type="list" allowBlank="1" showInputMessage="1" showErrorMessage="1" sqref="I21:I24" xr:uid="{FCFFD94C-37F5-44F2-AA1D-BEF21F63AD54}">
      <formula1>RatingImpact</formula1>
    </dataValidation>
    <dataValidation type="list" allowBlank="1" showInputMessage="1" showErrorMessage="1" sqref="J21:J24" xr:uid="{5739ED6D-E2E6-488B-8C20-D0E149327F00}">
      <formula1>Rating</formula1>
    </dataValidation>
    <dataValidation type="list" allowBlank="1" showInputMessage="1" showErrorMessage="1" sqref="R10:R20 Q10:Q24" xr:uid="{12FD1A41-A943-4289-999C-8D959547EC22}">
      <formula1>#REF!</formula1>
    </dataValidation>
    <dataValidation type="list" allowBlank="1" showInputMessage="1" showErrorMessage="1" sqref="P10:P24" xr:uid="{0587EEB2-F870-41A5-B018-560222605157}">
      <formula1>Frequency</formula1>
    </dataValidation>
    <dataValidation type="list" allowBlank="1" showInputMessage="1" showErrorMessage="1" sqref="O10:O24" xr:uid="{BC9B4F94-F7AD-4EB5-BBBD-856FEE6A5A19}">
      <formula1>Automation</formula1>
    </dataValidation>
    <dataValidation type="list" allowBlank="1" showInputMessage="1" showErrorMessage="1" sqref="N10:N24" xr:uid="{C9449535-C247-4356-BB48-B997BD95257E}">
      <formula1>Type</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U36"/>
  <sheetViews>
    <sheetView zoomScaleNormal="100" workbookViewId="0">
      <pane ySplit="9" topLeftCell="A10" activePane="bottomLeft" state="frozen"/>
      <selection activeCell="B1" sqref="B1"/>
      <selection pane="bottomLeft" activeCell="T30" sqref="T30"/>
    </sheetView>
  </sheetViews>
  <sheetFormatPr defaultColWidth="38.1796875" defaultRowHeight="12" x14ac:dyDescent="0.35"/>
  <cols>
    <col min="1" max="1" width="3.7265625" style="2" bestFit="1" customWidth="1"/>
    <col min="2" max="7" width="10.26953125" style="1" customWidth="1"/>
    <col min="8" max="8" width="30" style="1" customWidth="1"/>
    <col min="9" max="11" width="10.26953125" style="1" customWidth="1"/>
    <col min="12" max="12" width="10.54296875" style="2" bestFit="1" customWidth="1"/>
    <col min="13" max="13" width="41" style="1" bestFit="1" customWidth="1"/>
    <col min="14" max="18" width="10.453125" style="1" customWidth="1"/>
    <col min="19" max="19" width="43" style="1" bestFit="1" customWidth="1"/>
    <col min="20" max="20" width="46.453125" style="1" bestFit="1" customWidth="1"/>
    <col min="21" max="21" width="6.7265625" style="1" bestFit="1" customWidth="1"/>
    <col min="22" max="16384" width="38.1796875" style="1"/>
  </cols>
  <sheetData>
    <row r="1" spans="1:21" x14ac:dyDescent="0.35">
      <c r="B1" s="2"/>
      <c r="C1" s="2"/>
      <c r="D1" s="2"/>
      <c r="E1" s="2"/>
      <c r="I1" s="4"/>
      <c r="J1" s="4"/>
      <c r="K1" s="4"/>
      <c r="L1" s="5"/>
      <c r="M1" s="4"/>
      <c r="N1" s="5"/>
      <c r="O1" s="6"/>
    </row>
    <row r="2" spans="1:21" x14ac:dyDescent="0.35">
      <c r="B2" s="2"/>
      <c r="C2" s="2"/>
      <c r="D2" s="2"/>
      <c r="E2" s="2"/>
      <c r="I2" s="4"/>
      <c r="J2" s="4"/>
      <c r="K2" s="4"/>
      <c r="L2" s="5"/>
      <c r="M2" s="7"/>
      <c r="N2" s="5"/>
      <c r="O2" s="6"/>
    </row>
    <row r="3" spans="1:21" x14ac:dyDescent="0.35">
      <c r="B3" s="2"/>
      <c r="C3" s="2"/>
      <c r="D3" s="2"/>
      <c r="E3" s="2"/>
      <c r="I3" s="4"/>
      <c r="J3" s="4"/>
      <c r="K3" s="4"/>
      <c r="L3" s="3"/>
      <c r="M3" s="4"/>
      <c r="N3" s="5"/>
      <c r="O3" s="6"/>
    </row>
    <row r="4" spans="1:21" x14ac:dyDescent="0.35">
      <c r="B4" s="2"/>
      <c r="C4" s="2"/>
      <c r="D4" s="2"/>
      <c r="E4" s="2"/>
      <c r="F4" s="21" t="s">
        <v>16</v>
      </c>
      <c r="G4" s="4" t="s">
        <v>87</v>
      </c>
      <c r="H4" s="4"/>
      <c r="I4" s="4"/>
      <c r="J4" s="4"/>
      <c r="K4" s="4"/>
      <c r="L4" s="3"/>
      <c r="M4" s="4"/>
      <c r="N4" s="5"/>
      <c r="O4" s="6"/>
    </row>
    <row r="5" spans="1:21" x14ac:dyDescent="0.35">
      <c r="B5" s="2"/>
      <c r="C5" s="2"/>
      <c r="D5" s="2"/>
      <c r="E5" s="2"/>
      <c r="F5" s="21" t="s">
        <v>13</v>
      </c>
      <c r="G5" s="4" t="s">
        <v>204</v>
      </c>
      <c r="H5" s="4"/>
      <c r="I5" s="4"/>
      <c r="J5" s="4"/>
      <c r="K5" s="4"/>
      <c r="L5" s="3"/>
      <c r="M5" s="4"/>
      <c r="N5" s="5"/>
      <c r="O5" s="6"/>
    </row>
    <row r="6" spans="1:21" x14ac:dyDescent="0.35">
      <c r="B6" s="2"/>
      <c r="C6" s="2"/>
      <c r="D6" s="2"/>
      <c r="E6" s="2"/>
      <c r="F6" s="21" t="s">
        <v>14</v>
      </c>
      <c r="G6" s="4">
        <v>2023</v>
      </c>
      <c r="I6" s="4"/>
      <c r="J6" s="4"/>
      <c r="K6" s="4"/>
      <c r="L6" s="3"/>
      <c r="M6" s="4"/>
      <c r="N6" s="5"/>
      <c r="O6" s="6"/>
    </row>
    <row r="7" spans="1:21" x14ac:dyDescent="0.35">
      <c r="C7" s="3"/>
      <c r="E7" s="4"/>
      <c r="F7" s="4"/>
      <c r="G7" s="4"/>
      <c r="J7" s="4"/>
      <c r="K7" s="8"/>
      <c r="L7" s="1"/>
    </row>
    <row r="8" spans="1:21" x14ac:dyDescent="0.35">
      <c r="C8" s="3"/>
      <c r="E8" s="4"/>
      <c r="F8" s="4"/>
      <c r="G8" s="4"/>
      <c r="J8" s="4"/>
      <c r="K8" s="8"/>
      <c r="L8" s="1"/>
    </row>
    <row r="9" spans="1:21" ht="36" x14ac:dyDescent="0.35">
      <c r="A9" s="22" t="s">
        <v>39</v>
      </c>
      <c r="B9" s="22" t="s">
        <v>0</v>
      </c>
      <c r="C9" s="22" t="s">
        <v>1</v>
      </c>
      <c r="D9" s="22" t="s">
        <v>2</v>
      </c>
      <c r="E9" s="22" t="s">
        <v>3</v>
      </c>
      <c r="F9" s="23" t="s">
        <v>4</v>
      </c>
      <c r="G9" s="23" t="s">
        <v>5</v>
      </c>
      <c r="H9" s="22" t="s">
        <v>6</v>
      </c>
      <c r="I9" s="22" t="s">
        <v>7</v>
      </c>
      <c r="J9" s="22" t="s">
        <v>8</v>
      </c>
      <c r="K9" s="22" t="s">
        <v>28</v>
      </c>
      <c r="L9" s="22" t="s">
        <v>9</v>
      </c>
      <c r="M9" s="22" t="s">
        <v>10</v>
      </c>
      <c r="N9" s="22" t="s">
        <v>17</v>
      </c>
      <c r="O9" s="22" t="s">
        <v>18</v>
      </c>
      <c r="P9" s="22" t="s">
        <v>19</v>
      </c>
      <c r="Q9" s="22" t="s">
        <v>86</v>
      </c>
      <c r="R9" s="22" t="s">
        <v>15</v>
      </c>
      <c r="S9" s="22" t="s">
        <v>11</v>
      </c>
      <c r="T9" s="22" t="s">
        <v>125</v>
      </c>
      <c r="U9" s="24" t="s">
        <v>12</v>
      </c>
    </row>
    <row r="10" spans="1:21" ht="180" x14ac:dyDescent="0.35">
      <c r="A10" s="17">
        <v>11</v>
      </c>
      <c r="B10" s="13" t="s">
        <v>29</v>
      </c>
      <c r="C10" s="12" t="s">
        <v>30</v>
      </c>
      <c r="D10" s="12" t="s">
        <v>37</v>
      </c>
      <c r="E10" s="12" t="s">
        <v>67</v>
      </c>
      <c r="F10" s="12" t="s">
        <v>99</v>
      </c>
      <c r="G10" s="15" t="s">
        <v>73</v>
      </c>
      <c r="H10" s="13" t="s">
        <v>191</v>
      </c>
      <c r="I10" s="12">
        <v>3</v>
      </c>
      <c r="J10" s="12">
        <v>3</v>
      </c>
      <c r="K10" s="12">
        <f t="shared" ref="K10" si="0">I10+J10</f>
        <v>6</v>
      </c>
      <c r="L10" s="12" t="s">
        <v>122</v>
      </c>
      <c r="M10" s="15" t="s">
        <v>192</v>
      </c>
      <c r="N10" s="19" t="s">
        <v>23</v>
      </c>
      <c r="O10" s="19" t="s">
        <v>24</v>
      </c>
      <c r="P10" s="19" t="s">
        <v>26</v>
      </c>
      <c r="Q10" s="19">
        <v>7</v>
      </c>
      <c r="R10" s="19">
        <f t="shared" ref="R10" si="1">Q10</f>
        <v>7</v>
      </c>
      <c r="S10" s="15" t="s">
        <v>193</v>
      </c>
      <c r="T10" s="15" t="s">
        <v>194</v>
      </c>
      <c r="U10" s="14" t="s">
        <v>106</v>
      </c>
    </row>
    <row r="11" spans="1:21" ht="180" x14ac:dyDescent="0.35">
      <c r="A11" s="17">
        <v>11</v>
      </c>
      <c r="B11" s="13" t="s">
        <v>29</v>
      </c>
      <c r="C11" s="12" t="s">
        <v>30</v>
      </c>
      <c r="D11" s="12" t="s">
        <v>37</v>
      </c>
      <c r="E11" s="12" t="s">
        <v>67</v>
      </c>
      <c r="F11" s="12" t="s">
        <v>99</v>
      </c>
      <c r="G11" s="15" t="s">
        <v>73</v>
      </c>
      <c r="H11" s="13" t="s">
        <v>191</v>
      </c>
      <c r="I11" s="12">
        <v>3</v>
      </c>
      <c r="J11" s="12">
        <v>3</v>
      </c>
      <c r="K11" s="12">
        <f t="shared" ref="K11:K34" si="2">I11+J11</f>
        <v>6</v>
      </c>
      <c r="L11" s="12" t="s">
        <v>122</v>
      </c>
      <c r="M11" s="15" t="s">
        <v>192</v>
      </c>
      <c r="N11" s="19" t="s">
        <v>23</v>
      </c>
      <c r="O11" s="19" t="s">
        <v>24</v>
      </c>
      <c r="P11" s="19" t="s">
        <v>26</v>
      </c>
      <c r="Q11" s="19">
        <v>7</v>
      </c>
      <c r="R11" s="19">
        <f t="shared" ref="R11:R34" si="3">Q11</f>
        <v>7</v>
      </c>
      <c r="S11" s="15" t="s">
        <v>193</v>
      </c>
      <c r="T11" s="15" t="s">
        <v>195</v>
      </c>
      <c r="U11" s="14" t="s">
        <v>106</v>
      </c>
    </row>
    <row r="12" spans="1:21" ht="180" x14ac:dyDescent="0.35">
      <c r="A12" s="17">
        <v>11</v>
      </c>
      <c r="B12" s="13" t="s">
        <v>29</v>
      </c>
      <c r="C12" s="12" t="s">
        <v>30</v>
      </c>
      <c r="D12" s="12" t="s">
        <v>37</v>
      </c>
      <c r="E12" s="12" t="s">
        <v>67</v>
      </c>
      <c r="F12" s="12" t="s">
        <v>99</v>
      </c>
      <c r="G12" s="15" t="s">
        <v>73</v>
      </c>
      <c r="H12" s="13" t="s">
        <v>191</v>
      </c>
      <c r="I12" s="12">
        <v>3</v>
      </c>
      <c r="J12" s="12">
        <v>3</v>
      </c>
      <c r="K12" s="12">
        <f t="shared" ref="K12" si="4">I12+J12</f>
        <v>6</v>
      </c>
      <c r="L12" s="12" t="s">
        <v>122</v>
      </c>
      <c r="M12" s="15" t="s">
        <v>192</v>
      </c>
      <c r="N12" s="19" t="s">
        <v>23</v>
      </c>
      <c r="O12" s="19" t="s">
        <v>24</v>
      </c>
      <c r="P12" s="19" t="s">
        <v>26</v>
      </c>
      <c r="Q12" s="19">
        <v>7</v>
      </c>
      <c r="R12" s="19">
        <f t="shared" ref="R12" si="5">Q12</f>
        <v>7</v>
      </c>
      <c r="S12" s="15" t="s">
        <v>193</v>
      </c>
      <c r="T12" s="15" t="s">
        <v>196</v>
      </c>
      <c r="U12" s="14" t="s">
        <v>106</v>
      </c>
    </row>
    <row r="13" spans="1:21" ht="180" x14ac:dyDescent="0.35">
      <c r="A13" s="17">
        <v>11</v>
      </c>
      <c r="B13" s="13" t="s">
        <v>29</v>
      </c>
      <c r="C13" s="12" t="s">
        <v>30</v>
      </c>
      <c r="D13" s="12" t="s">
        <v>37</v>
      </c>
      <c r="E13" s="12" t="s">
        <v>67</v>
      </c>
      <c r="F13" s="12" t="s">
        <v>99</v>
      </c>
      <c r="G13" s="15" t="s">
        <v>73</v>
      </c>
      <c r="H13" s="13" t="s">
        <v>191</v>
      </c>
      <c r="I13" s="12">
        <v>3</v>
      </c>
      <c r="J13" s="12">
        <v>3</v>
      </c>
      <c r="K13" s="12">
        <f t="shared" si="2"/>
        <v>6</v>
      </c>
      <c r="L13" s="12" t="s">
        <v>122</v>
      </c>
      <c r="M13" s="15" t="s">
        <v>192</v>
      </c>
      <c r="N13" s="19" t="s">
        <v>23</v>
      </c>
      <c r="O13" s="19" t="s">
        <v>24</v>
      </c>
      <c r="P13" s="19" t="s">
        <v>26</v>
      </c>
      <c r="Q13" s="19">
        <v>7</v>
      </c>
      <c r="R13" s="19">
        <f t="shared" si="3"/>
        <v>7</v>
      </c>
      <c r="S13" s="15" t="s">
        <v>193</v>
      </c>
      <c r="T13" s="15" t="s">
        <v>221</v>
      </c>
      <c r="U13" s="14" t="s">
        <v>106</v>
      </c>
    </row>
    <row r="14" spans="1:21" ht="180" x14ac:dyDescent="0.35">
      <c r="A14" s="17">
        <v>11</v>
      </c>
      <c r="B14" s="13" t="s">
        <v>29</v>
      </c>
      <c r="C14" s="12" t="s">
        <v>30</v>
      </c>
      <c r="D14" s="12" t="s">
        <v>37</v>
      </c>
      <c r="E14" s="12" t="s">
        <v>67</v>
      </c>
      <c r="F14" s="12" t="s">
        <v>99</v>
      </c>
      <c r="G14" s="15" t="s">
        <v>73</v>
      </c>
      <c r="H14" s="13" t="s">
        <v>191</v>
      </c>
      <c r="I14" s="12">
        <v>3</v>
      </c>
      <c r="J14" s="12">
        <v>3</v>
      </c>
      <c r="K14" s="12">
        <f t="shared" ref="K14:K21" si="6">I14+J14</f>
        <v>6</v>
      </c>
      <c r="L14" s="12" t="s">
        <v>122</v>
      </c>
      <c r="M14" s="15" t="s">
        <v>192</v>
      </c>
      <c r="N14" s="19" t="s">
        <v>23</v>
      </c>
      <c r="O14" s="19" t="s">
        <v>24</v>
      </c>
      <c r="P14" s="19" t="s">
        <v>26</v>
      </c>
      <c r="Q14" s="19">
        <v>7</v>
      </c>
      <c r="R14" s="19">
        <f t="shared" ref="R14:R21" si="7">Q14</f>
        <v>7</v>
      </c>
      <c r="S14" s="15" t="s">
        <v>193</v>
      </c>
      <c r="T14" s="15" t="s">
        <v>222</v>
      </c>
      <c r="U14" s="14" t="s">
        <v>106</v>
      </c>
    </row>
    <row r="15" spans="1:21" ht="180" x14ac:dyDescent="0.35">
      <c r="A15" s="17">
        <v>11</v>
      </c>
      <c r="B15" s="13" t="s">
        <v>29</v>
      </c>
      <c r="C15" s="12" t="s">
        <v>30</v>
      </c>
      <c r="D15" s="12" t="s">
        <v>37</v>
      </c>
      <c r="E15" s="12" t="s">
        <v>67</v>
      </c>
      <c r="F15" s="12" t="s">
        <v>99</v>
      </c>
      <c r="G15" s="15" t="s">
        <v>73</v>
      </c>
      <c r="H15" s="13" t="s">
        <v>191</v>
      </c>
      <c r="I15" s="12">
        <v>3</v>
      </c>
      <c r="J15" s="12">
        <v>3</v>
      </c>
      <c r="K15" s="12">
        <f t="shared" si="6"/>
        <v>6</v>
      </c>
      <c r="L15" s="12" t="s">
        <v>122</v>
      </c>
      <c r="M15" s="15" t="s">
        <v>192</v>
      </c>
      <c r="N15" s="19" t="s">
        <v>23</v>
      </c>
      <c r="O15" s="19" t="s">
        <v>24</v>
      </c>
      <c r="P15" s="19" t="s">
        <v>26</v>
      </c>
      <c r="Q15" s="19">
        <v>7</v>
      </c>
      <c r="R15" s="19">
        <f t="shared" si="7"/>
        <v>7</v>
      </c>
      <c r="S15" s="15" t="s">
        <v>193</v>
      </c>
      <c r="T15" s="15" t="s">
        <v>197</v>
      </c>
      <c r="U15" s="14" t="s">
        <v>106</v>
      </c>
    </row>
    <row r="16" spans="1:21" ht="180" x14ac:dyDescent="0.35">
      <c r="A16" s="17">
        <v>11</v>
      </c>
      <c r="B16" s="13" t="s">
        <v>29</v>
      </c>
      <c r="C16" s="12" t="s">
        <v>30</v>
      </c>
      <c r="D16" s="12" t="s">
        <v>37</v>
      </c>
      <c r="E16" s="12" t="s">
        <v>67</v>
      </c>
      <c r="F16" s="12" t="s">
        <v>99</v>
      </c>
      <c r="G16" s="15" t="s">
        <v>73</v>
      </c>
      <c r="H16" s="13" t="s">
        <v>191</v>
      </c>
      <c r="I16" s="12">
        <v>3</v>
      </c>
      <c r="J16" s="12">
        <v>3</v>
      </c>
      <c r="K16" s="12">
        <f t="shared" ref="K16" si="8">I16+J16</f>
        <v>6</v>
      </c>
      <c r="L16" s="12" t="s">
        <v>122</v>
      </c>
      <c r="M16" s="15" t="s">
        <v>192</v>
      </c>
      <c r="N16" s="19" t="s">
        <v>23</v>
      </c>
      <c r="O16" s="19" t="s">
        <v>24</v>
      </c>
      <c r="P16" s="19" t="s">
        <v>26</v>
      </c>
      <c r="Q16" s="19">
        <v>7</v>
      </c>
      <c r="R16" s="19">
        <f t="shared" ref="R16" si="9">Q16</f>
        <v>7</v>
      </c>
      <c r="S16" s="15" t="s">
        <v>193</v>
      </c>
      <c r="T16" s="15" t="s">
        <v>198</v>
      </c>
      <c r="U16" s="14" t="s">
        <v>106</v>
      </c>
    </row>
    <row r="17" spans="1:21" ht="180" x14ac:dyDescent="0.35">
      <c r="A17" s="17">
        <v>11</v>
      </c>
      <c r="B17" s="13" t="s">
        <v>29</v>
      </c>
      <c r="C17" s="12" t="s">
        <v>30</v>
      </c>
      <c r="D17" s="12" t="s">
        <v>37</v>
      </c>
      <c r="E17" s="12" t="s">
        <v>67</v>
      </c>
      <c r="F17" s="12" t="s">
        <v>99</v>
      </c>
      <c r="G17" s="15" t="s">
        <v>73</v>
      </c>
      <c r="H17" s="13" t="s">
        <v>191</v>
      </c>
      <c r="I17" s="12">
        <v>3</v>
      </c>
      <c r="J17" s="12">
        <v>3</v>
      </c>
      <c r="K17" s="12">
        <f t="shared" si="6"/>
        <v>6</v>
      </c>
      <c r="L17" s="12" t="s">
        <v>122</v>
      </c>
      <c r="M17" s="15" t="s">
        <v>192</v>
      </c>
      <c r="N17" s="19" t="s">
        <v>23</v>
      </c>
      <c r="O17" s="19" t="s">
        <v>24</v>
      </c>
      <c r="P17" s="19" t="s">
        <v>26</v>
      </c>
      <c r="Q17" s="19">
        <v>7</v>
      </c>
      <c r="R17" s="19">
        <f t="shared" si="7"/>
        <v>7</v>
      </c>
      <c r="S17" s="15" t="s">
        <v>193</v>
      </c>
      <c r="T17" s="15" t="s">
        <v>199</v>
      </c>
      <c r="U17" s="14" t="s">
        <v>106</v>
      </c>
    </row>
    <row r="18" spans="1:21" ht="180" x14ac:dyDescent="0.35">
      <c r="A18" s="17">
        <v>11</v>
      </c>
      <c r="B18" s="13" t="s">
        <v>29</v>
      </c>
      <c r="C18" s="12" t="s">
        <v>30</v>
      </c>
      <c r="D18" s="12" t="s">
        <v>37</v>
      </c>
      <c r="E18" s="12" t="s">
        <v>67</v>
      </c>
      <c r="F18" s="12" t="s">
        <v>99</v>
      </c>
      <c r="G18" s="15" t="s">
        <v>73</v>
      </c>
      <c r="H18" s="13" t="s">
        <v>191</v>
      </c>
      <c r="I18" s="12">
        <v>3</v>
      </c>
      <c r="J18" s="12">
        <v>3</v>
      </c>
      <c r="K18" s="12">
        <f t="shared" ref="K18" si="10">I18+J18</f>
        <v>6</v>
      </c>
      <c r="L18" s="12" t="s">
        <v>122</v>
      </c>
      <c r="M18" s="15" t="s">
        <v>192</v>
      </c>
      <c r="N18" s="19" t="s">
        <v>23</v>
      </c>
      <c r="O18" s="19" t="s">
        <v>24</v>
      </c>
      <c r="P18" s="19" t="s">
        <v>26</v>
      </c>
      <c r="Q18" s="19">
        <v>7</v>
      </c>
      <c r="R18" s="19">
        <f t="shared" ref="R18" si="11">Q18</f>
        <v>7</v>
      </c>
      <c r="S18" s="15" t="s">
        <v>193</v>
      </c>
      <c r="T18" s="15" t="s">
        <v>223</v>
      </c>
      <c r="U18" s="14" t="s">
        <v>106</v>
      </c>
    </row>
    <row r="19" spans="1:21" ht="180" x14ac:dyDescent="0.35">
      <c r="A19" s="17">
        <v>11</v>
      </c>
      <c r="B19" s="13" t="s">
        <v>29</v>
      </c>
      <c r="C19" s="12" t="s">
        <v>30</v>
      </c>
      <c r="D19" s="12" t="s">
        <v>37</v>
      </c>
      <c r="E19" s="12" t="s">
        <v>67</v>
      </c>
      <c r="F19" s="12" t="s">
        <v>99</v>
      </c>
      <c r="G19" s="15" t="s">
        <v>73</v>
      </c>
      <c r="H19" s="13" t="s">
        <v>191</v>
      </c>
      <c r="I19" s="12">
        <v>3</v>
      </c>
      <c r="J19" s="12">
        <v>3</v>
      </c>
      <c r="K19" s="12">
        <f t="shared" si="6"/>
        <v>6</v>
      </c>
      <c r="L19" s="12" t="s">
        <v>122</v>
      </c>
      <c r="M19" s="15" t="s">
        <v>192</v>
      </c>
      <c r="N19" s="19" t="s">
        <v>23</v>
      </c>
      <c r="O19" s="19" t="s">
        <v>24</v>
      </c>
      <c r="P19" s="19" t="s">
        <v>26</v>
      </c>
      <c r="Q19" s="19">
        <v>7</v>
      </c>
      <c r="R19" s="19">
        <f t="shared" si="7"/>
        <v>7</v>
      </c>
      <c r="S19" s="15" t="s">
        <v>193</v>
      </c>
      <c r="T19" s="15" t="s">
        <v>200</v>
      </c>
      <c r="U19" s="14" t="s">
        <v>106</v>
      </c>
    </row>
    <row r="20" spans="1:21" ht="180" x14ac:dyDescent="0.35">
      <c r="A20" s="17">
        <v>11</v>
      </c>
      <c r="B20" s="13" t="s">
        <v>29</v>
      </c>
      <c r="C20" s="12" t="s">
        <v>30</v>
      </c>
      <c r="D20" s="12" t="s">
        <v>37</v>
      </c>
      <c r="E20" s="12" t="s">
        <v>67</v>
      </c>
      <c r="F20" s="12" t="s">
        <v>99</v>
      </c>
      <c r="G20" s="15" t="s">
        <v>73</v>
      </c>
      <c r="H20" s="13" t="s">
        <v>191</v>
      </c>
      <c r="I20" s="12">
        <v>3</v>
      </c>
      <c r="J20" s="12">
        <v>3</v>
      </c>
      <c r="K20" s="12">
        <f t="shared" ref="K20" si="12">I20+J20</f>
        <v>6</v>
      </c>
      <c r="L20" s="12" t="s">
        <v>122</v>
      </c>
      <c r="M20" s="15" t="s">
        <v>192</v>
      </c>
      <c r="N20" s="19" t="s">
        <v>23</v>
      </c>
      <c r="O20" s="19" t="s">
        <v>24</v>
      </c>
      <c r="P20" s="19" t="s">
        <v>26</v>
      </c>
      <c r="Q20" s="19">
        <v>7</v>
      </c>
      <c r="R20" s="19">
        <f t="shared" ref="R20" si="13">Q20</f>
        <v>7</v>
      </c>
      <c r="S20" s="15" t="s">
        <v>193</v>
      </c>
      <c r="T20" s="15" t="s">
        <v>201</v>
      </c>
      <c r="U20" s="14" t="s">
        <v>106</v>
      </c>
    </row>
    <row r="21" spans="1:21" ht="180" x14ac:dyDescent="0.35">
      <c r="A21" s="17">
        <v>11</v>
      </c>
      <c r="B21" s="13" t="s">
        <v>29</v>
      </c>
      <c r="C21" s="12" t="s">
        <v>30</v>
      </c>
      <c r="D21" s="12" t="s">
        <v>37</v>
      </c>
      <c r="E21" s="12" t="s">
        <v>67</v>
      </c>
      <c r="F21" s="12" t="s">
        <v>99</v>
      </c>
      <c r="G21" s="15" t="s">
        <v>73</v>
      </c>
      <c r="H21" s="13" t="s">
        <v>191</v>
      </c>
      <c r="I21" s="12">
        <v>3</v>
      </c>
      <c r="J21" s="12">
        <v>3</v>
      </c>
      <c r="K21" s="12">
        <f t="shared" si="6"/>
        <v>6</v>
      </c>
      <c r="L21" s="12" t="s">
        <v>122</v>
      </c>
      <c r="M21" s="15" t="s">
        <v>192</v>
      </c>
      <c r="N21" s="19" t="s">
        <v>23</v>
      </c>
      <c r="O21" s="19" t="s">
        <v>24</v>
      </c>
      <c r="P21" s="19" t="s">
        <v>26</v>
      </c>
      <c r="Q21" s="19">
        <v>7</v>
      </c>
      <c r="R21" s="19">
        <f t="shared" si="7"/>
        <v>7</v>
      </c>
      <c r="S21" s="15" t="s">
        <v>193</v>
      </c>
      <c r="T21" s="15" t="s">
        <v>202</v>
      </c>
      <c r="U21" s="14" t="s">
        <v>106</v>
      </c>
    </row>
    <row r="22" spans="1:21" ht="180" x14ac:dyDescent="0.35">
      <c r="A22" s="17">
        <v>11</v>
      </c>
      <c r="B22" s="13" t="s">
        <v>29</v>
      </c>
      <c r="C22" s="12" t="s">
        <v>30</v>
      </c>
      <c r="D22" s="12" t="s">
        <v>37</v>
      </c>
      <c r="E22" s="12" t="s">
        <v>67</v>
      </c>
      <c r="F22" s="12" t="s">
        <v>99</v>
      </c>
      <c r="G22" s="15" t="s">
        <v>73</v>
      </c>
      <c r="H22" s="13" t="s">
        <v>191</v>
      </c>
      <c r="I22" s="12">
        <v>3</v>
      </c>
      <c r="J22" s="12">
        <v>3</v>
      </c>
      <c r="K22" s="12">
        <f t="shared" si="2"/>
        <v>6</v>
      </c>
      <c r="L22" s="12" t="s">
        <v>122</v>
      </c>
      <c r="M22" s="15" t="s">
        <v>192</v>
      </c>
      <c r="N22" s="19" t="s">
        <v>23</v>
      </c>
      <c r="O22" s="19" t="s">
        <v>24</v>
      </c>
      <c r="P22" s="19" t="s">
        <v>26</v>
      </c>
      <c r="Q22" s="19">
        <v>7</v>
      </c>
      <c r="R22" s="19">
        <f t="shared" si="3"/>
        <v>7</v>
      </c>
      <c r="S22" s="15" t="s">
        <v>193</v>
      </c>
      <c r="T22" s="15" t="s">
        <v>224</v>
      </c>
      <c r="U22" s="14" t="s">
        <v>106</v>
      </c>
    </row>
    <row r="23" spans="1:21" ht="156" x14ac:dyDescent="0.35">
      <c r="A23" s="17">
        <v>12</v>
      </c>
      <c r="B23" s="13" t="s">
        <v>29</v>
      </c>
      <c r="C23" s="12" t="s">
        <v>30</v>
      </c>
      <c r="D23" s="12" t="s">
        <v>37</v>
      </c>
      <c r="E23" s="12" t="s">
        <v>67</v>
      </c>
      <c r="F23" s="12" t="s">
        <v>100</v>
      </c>
      <c r="G23" s="15" t="s">
        <v>72</v>
      </c>
      <c r="H23" s="13" t="s">
        <v>190</v>
      </c>
      <c r="I23" s="12">
        <v>4</v>
      </c>
      <c r="J23" s="12">
        <v>4</v>
      </c>
      <c r="K23" s="12">
        <f t="shared" si="2"/>
        <v>8</v>
      </c>
      <c r="L23" s="12" t="s">
        <v>123</v>
      </c>
      <c r="M23" s="15" t="s">
        <v>179</v>
      </c>
      <c r="N23" s="19" t="s">
        <v>22</v>
      </c>
      <c r="O23" s="19" t="s">
        <v>24</v>
      </c>
      <c r="P23" s="19" t="s">
        <v>85</v>
      </c>
      <c r="Q23" s="19">
        <v>4</v>
      </c>
      <c r="R23" s="19">
        <f t="shared" si="3"/>
        <v>4</v>
      </c>
      <c r="S23" s="18" t="s">
        <v>83</v>
      </c>
      <c r="T23" s="15" t="s">
        <v>225</v>
      </c>
      <c r="U23" s="14" t="s">
        <v>106</v>
      </c>
    </row>
    <row r="24" spans="1:21" ht="156" x14ac:dyDescent="0.35">
      <c r="A24" s="17">
        <v>12</v>
      </c>
      <c r="B24" s="13" t="s">
        <v>29</v>
      </c>
      <c r="C24" s="12" t="s">
        <v>30</v>
      </c>
      <c r="D24" s="12" t="s">
        <v>37</v>
      </c>
      <c r="E24" s="12" t="s">
        <v>67</v>
      </c>
      <c r="F24" s="12" t="s">
        <v>100</v>
      </c>
      <c r="G24" s="15" t="s">
        <v>72</v>
      </c>
      <c r="H24" s="13" t="s">
        <v>190</v>
      </c>
      <c r="I24" s="12">
        <v>4</v>
      </c>
      <c r="J24" s="12">
        <v>4</v>
      </c>
      <c r="K24" s="12">
        <f t="shared" si="2"/>
        <v>8</v>
      </c>
      <c r="L24" s="12" t="s">
        <v>123</v>
      </c>
      <c r="M24" s="15" t="s">
        <v>179</v>
      </c>
      <c r="N24" s="19" t="s">
        <v>22</v>
      </c>
      <c r="O24" s="19" t="s">
        <v>24</v>
      </c>
      <c r="P24" s="19" t="s">
        <v>85</v>
      </c>
      <c r="Q24" s="19">
        <v>4</v>
      </c>
      <c r="R24" s="19">
        <f t="shared" si="3"/>
        <v>4</v>
      </c>
      <c r="S24" s="18" t="s">
        <v>83</v>
      </c>
      <c r="T24" s="15" t="s">
        <v>180</v>
      </c>
      <c r="U24" s="14" t="s">
        <v>106</v>
      </c>
    </row>
    <row r="25" spans="1:21" ht="156" x14ac:dyDescent="0.35">
      <c r="A25" s="17">
        <v>12</v>
      </c>
      <c r="B25" s="13" t="s">
        <v>29</v>
      </c>
      <c r="C25" s="12" t="s">
        <v>30</v>
      </c>
      <c r="D25" s="12" t="s">
        <v>37</v>
      </c>
      <c r="E25" s="12" t="s">
        <v>67</v>
      </c>
      <c r="F25" s="12" t="s">
        <v>100</v>
      </c>
      <c r="G25" s="15" t="s">
        <v>72</v>
      </c>
      <c r="H25" s="13" t="s">
        <v>190</v>
      </c>
      <c r="I25" s="12">
        <v>4</v>
      </c>
      <c r="J25" s="12">
        <v>4</v>
      </c>
      <c r="K25" s="12">
        <f t="shared" si="2"/>
        <v>8</v>
      </c>
      <c r="L25" s="12" t="s">
        <v>123</v>
      </c>
      <c r="M25" s="15" t="s">
        <v>179</v>
      </c>
      <c r="N25" s="19" t="s">
        <v>22</v>
      </c>
      <c r="O25" s="19" t="s">
        <v>24</v>
      </c>
      <c r="P25" s="19" t="s">
        <v>85</v>
      </c>
      <c r="Q25" s="19">
        <v>4</v>
      </c>
      <c r="R25" s="19">
        <f t="shared" si="3"/>
        <v>4</v>
      </c>
      <c r="S25" s="18" t="s">
        <v>83</v>
      </c>
      <c r="T25" s="15" t="s">
        <v>226</v>
      </c>
      <c r="U25" s="14" t="s">
        <v>106</v>
      </c>
    </row>
    <row r="26" spans="1:21" ht="156" x14ac:dyDescent="0.35">
      <c r="A26" s="17">
        <v>12</v>
      </c>
      <c r="B26" s="13" t="s">
        <v>29</v>
      </c>
      <c r="C26" s="12" t="s">
        <v>30</v>
      </c>
      <c r="D26" s="12" t="s">
        <v>37</v>
      </c>
      <c r="E26" s="12" t="s">
        <v>67</v>
      </c>
      <c r="F26" s="12" t="s">
        <v>100</v>
      </c>
      <c r="G26" s="15" t="s">
        <v>72</v>
      </c>
      <c r="H26" s="13" t="s">
        <v>190</v>
      </c>
      <c r="I26" s="12">
        <v>4</v>
      </c>
      <c r="J26" s="12">
        <v>4</v>
      </c>
      <c r="K26" s="12">
        <f t="shared" si="2"/>
        <v>8</v>
      </c>
      <c r="L26" s="12" t="s">
        <v>123</v>
      </c>
      <c r="M26" s="15" t="s">
        <v>179</v>
      </c>
      <c r="N26" s="19" t="s">
        <v>22</v>
      </c>
      <c r="O26" s="19" t="s">
        <v>24</v>
      </c>
      <c r="P26" s="19" t="s">
        <v>85</v>
      </c>
      <c r="Q26" s="19">
        <v>4</v>
      </c>
      <c r="R26" s="19">
        <f t="shared" si="3"/>
        <v>4</v>
      </c>
      <c r="S26" s="18" t="s">
        <v>83</v>
      </c>
      <c r="T26" s="15" t="s">
        <v>181</v>
      </c>
      <c r="U26" s="14" t="s">
        <v>106</v>
      </c>
    </row>
    <row r="27" spans="1:21" ht="156" x14ac:dyDescent="0.35">
      <c r="A27" s="17">
        <v>12</v>
      </c>
      <c r="B27" s="13" t="s">
        <v>29</v>
      </c>
      <c r="C27" s="12" t="s">
        <v>30</v>
      </c>
      <c r="D27" s="12" t="s">
        <v>37</v>
      </c>
      <c r="E27" s="12" t="s">
        <v>67</v>
      </c>
      <c r="F27" s="12" t="s">
        <v>100</v>
      </c>
      <c r="G27" s="15" t="s">
        <v>72</v>
      </c>
      <c r="H27" s="13" t="s">
        <v>190</v>
      </c>
      <c r="I27" s="12">
        <v>4</v>
      </c>
      <c r="J27" s="12">
        <v>4</v>
      </c>
      <c r="K27" s="12">
        <f t="shared" ref="K27" si="14">I27+J27</f>
        <v>8</v>
      </c>
      <c r="L27" s="12" t="s">
        <v>123</v>
      </c>
      <c r="M27" s="15" t="s">
        <v>179</v>
      </c>
      <c r="N27" s="19" t="s">
        <v>22</v>
      </c>
      <c r="O27" s="19" t="s">
        <v>24</v>
      </c>
      <c r="P27" s="19" t="s">
        <v>85</v>
      </c>
      <c r="Q27" s="19">
        <v>4</v>
      </c>
      <c r="R27" s="19">
        <f t="shared" ref="R27" si="15">Q27</f>
        <v>4</v>
      </c>
      <c r="S27" s="18" t="s">
        <v>83</v>
      </c>
      <c r="T27" s="15" t="s">
        <v>227</v>
      </c>
      <c r="U27" s="14" t="s">
        <v>106</v>
      </c>
    </row>
    <row r="28" spans="1:21" ht="156" x14ac:dyDescent="0.35">
      <c r="A28" s="17">
        <v>12</v>
      </c>
      <c r="B28" s="13" t="s">
        <v>29</v>
      </c>
      <c r="C28" s="12" t="s">
        <v>30</v>
      </c>
      <c r="D28" s="12" t="s">
        <v>37</v>
      </c>
      <c r="E28" s="12" t="s">
        <v>67</v>
      </c>
      <c r="F28" s="12" t="s">
        <v>100</v>
      </c>
      <c r="G28" s="15" t="s">
        <v>72</v>
      </c>
      <c r="H28" s="13" t="s">
        <v>190</v>
      </c>
      <c r="I28" s="12">
        <v>4</v>
      </c>
      <c r="J28" s="12">
        <v>4</v>
      </c>
      <c r="K28" s="12">
        <f t="shared" si="2"/>
        <v>8</v>
      </c>
      <c r="L28" s="12" t="s">
        <v>123</v>
      </c>
      <c r="M28" s="15" t="s">
        <v>179</v>
      </c>
      <c r="N28" s="19" t="s">
        <v>22</v>
      </c>
      <c r="O28" s="19" t="s">
        <v>24</v>
      </c>
      <c r="P28" s="19" t="s">
        <v>85</v>
      </c>
      <c r="Q28" s="19">
        <v>4</v>
      </c>
      <c r="R28" s="19">
        <f t="shared" si="3"/>
        <v>4</v>
      </c>
      <c r="S28" s="18" t="s">
        <v>83</v>
      </c>
      <c r="T28" s="15" t="s">
        <v>182</v>
      </c>
      <c r="U28" s="14" t="s">
        <v>106</v>
      </c>
    </row>
    <row r="29" spans="1:21" ht="156" x14ac:dyDescent="0.35">
      <c r="A29" s="17">
        <v>12</v>
      </c>
      <c r="B29" s="13" t="s">
        <v>29</v>
      </c>
      <c r="C29" s="12" t="s">
        <v>30</v>
      </c>
      <c r="D29" s="12" t="s">
        <v>37</v>
      </c>
      <c r="E29" s="12" t="s">
        <v>67</v>
      </c>
      <c r="F29" s="12" t="s">
        <v>100</v>
      </c>
      <c r="G29" s="15" t="s">
        <v>72</v>
      </c>
      <c r="H29" s="13" t="s">
        <v>190</v>
      </c>
      <c r="I29" s="12">
        <v>4</v>
      </c>
      <c r="J29" s="12">
        <v>4</v>
      </c>
      <c r="K29" s="12">
        <f t="shared" si="2"/>
        <v>8</v>
      </c>
      <c r="L29" s="12" t="s">
        <v>123</v>
      </c>
      <c r="M29" s="15" t="s">
        <v>179</v>
      </c>
      <c r="N29" s="19" t="s">
        <v>22</v>
      </c>
      <c r="O29" s="19" t="s">
        <v>24</v>
      </c>
      <c r="P29" s="19" t="s">
        <v>85</v>
      </c>
      <c r="Q29" s="19">
        <v>4</v>
      </c>
      <c r="R29" s="19">
        <f t="shared" si="3"/>
        <v>4</v>
      </c>
      <c r="S29" s="18" t="s">
        <v>83</v>
      </c>
      <c r="T29" s="15" t="s">
        <v>183</v>
      </c>
      <c r="U29" s="14" t="s">
        <v>106</v>
      </c>
    </row>
    <row r="30" spans="1:21" ht="156" x14ac:dyDescent="0.35">
      <c r="A30" s="17">
        <v>12</v>
      </c>
      <c r="B30" s="13" t="s">
        <v>29</v>
      </c>
      <c r="C30" s="12" t="s">
        <v>30</v>
      </c>
      <c r="D30" s="12" t="s">
        <v>37</v>
      </c>
      <c r="E30" s="12" t="s">
        <v>67</v>
      </c>
      <c r="F30" s="12" t="s">
        <v>100</v>
      </c>
      <c r="G30" s="15" t="s">
        <v>72</v>
      </c>
      <c r="H30" s="13" t="s">
        <v>190</v>
      </c>
      <c r="I30" s="12">
        <v>4</v>
      </c>
      <c r="J30" s="12">
        <v>4</v>
      </c>
      <c r="K30" s="12">
        <f t="shared" ref="K30" si="16">I30+J30</f>
        <v>8</v>
      </c>
      <c r="L30" s="12" t="s">
        <v>123</v>
      </c>
      <c r="M30" s="15" t="s">
        <v>179</v>
      </c>
      <c r="N30" s="19" t="s">
        <v>22</v>
      </c>
      <c r="O30" s="19" t="s">
        <v>24</v>
      </c>
      <c r="P30" s="19" t="s">
        <v>85</v>
      </c>
      <c r="Q30" s="19">
        <v>4</v>
      </c>
      <c r="R30" s="19">
        <f t="shared" ref="R30" si="17">Q30</f>
        <v>4</v>
      </c>
      <c r="S30" s="18" t="s">
        <v>83</v>
      </c>
      <c r="T30" s="15" t="s">
        <v>228</v>
      </c>
      <c r="U30" s="14" t="s">
        <v>106</v>
      </c>
    </row>
    <row r="31" spans="1:21" ht="156" x14ac:dyDescent="0.35">
      <c r="A31" s="17">
        <v>12</v>
      </c>
      <c r="B31" s="13" t="s">
        <v>29</v>
      </c>
      <c r="C31" s="12" t="s">
        <v>30</v>
      </c>
      <c r="D31" s="12" t="s">
        <v>37</v>
      </c>
      <c r="E31" s="12" t="s">
        <v>67</v>
      </c>
      <c r="F31" s="12" t="s">
        <v>100</v>
      </c>
      <c r="G31" s="15" t="s">
        <v>72</v>
      </c>
      <c r="H31" s="13" t="s">
        <v>190</v>
      </c>
      <c r="I31" s="12">
        <v>4</v>
      </c>
      <c r="J31" s="12">
        <v>4</v>
      </c>
      <c r="K31" s="12">
        <f t="shared" si="2"/>
        <v>8</v>
      </c>
      <c r="L31" s="12" t="s">
        <v>123</v>
      </c>
      <c r="M31" s="15" t="s">
        <v>179</v>
      </c>
      <c r="N31" s="19" t="s">
        <v>22</v>
      </c>
      <c r="O31" s="19" t="s">
        <v>24</v>
      </c>
      <c r="P31" s="19" t="s">
        <v>85</v>
      </c>
      <c r="Q31" s="19">
        <v>4</v>
      </c>
      <c r="R31" s="19">
        <f t="shared" si="3"/>
        <v>4</v>
      </c>
      <c r="S31" s="18" t="s">
        <v>83</v>
      </c>
      <c r="T31" s="15" t="s">
        <v>184</v>
      </c>
      <c r="U31" s="14" t="s">
        <v>106</v>
      </c>
    </row>
    <row r="32" spans="1:21" ht="156" x14ac:dyDescent="0.35">
      <c r="A32" s="17">
        <v>12</v>
      </c>
      <c r="B32" s="13" t="s">
        <v>29</v>
      </c>
      <c r="C32" s="12" t="s">
        <v>30</v>
      </c>
      <c r="D32" s="12" t="s">
        <v>37</v>
      </c>
      <c r="E32" s="12" t="s">
        <v>67</v>
      </c>
      <c r="F32" s="12" t="s">
        <v>100</v>
      </c>
      <c r="G32" s="15" t="s">
        <v>72</v>
      </c>
      <c r="H32" s="13" t="s">
        <v>190</v>
      </c>
      <c r="I32" s="12">
        <v>4</v>
      </c>
      <c r="J32" s="12">
        <v>4</v>
      </c>
      <c r="K32" s="12">
        <f t="shared" si="2"/>
        <v>8</v>
      </c>
      <c r="L32" s="12" t="s">
        <v>123</v>
      </c>
      <c r="M32" s="15" t="s">
        <v>179</v>
      </c>
      <c r="N32" s="19" t="s">
        <v>22</v>
      </c>
      <c r="O32" s="19" t="s">
        <v>24</v>
      </c>
      <c r="P32" s="19" t="s">
        <v>85</v>
      </c>
      <c r="Q32" s="19">
        <v>4</v>
      </c>
      <c r="R32" s="19">
        <f t="shared" si="3"/>
        <v>4</v>
      </c>
      <c r="S32" s="18" t="s">
        <v>83</v>
      </c>
      <c r="T32" s="15" t="s">
        <v>185</v>
      </c>
      <c r="U32" s="14" t="s">
        <v>106</v>
      </c>
    </row>
    <row r="33" spans="1:21" ht="156" x14ac:dyDescent="0.35">
      <c r="A33" s="17">
        <v>12</v>
      </c>
      <c r="B33" s="13" t="s">
        <v>29</v>
      </c>
      <c r="C33" s="12" t="s">
        <v>30</v>
      </c>
      <c r="D33" s="12" t="s">
        <v>37</v>
      </c>
      <c r="E33" s="12" t="s">
        <v>67</v>
      </c>
      <c r="F33" s="12" t="s">
        <v>100</v>
      </c>
      <c r="G33" s="15" t="s">
        <v>72</v>
      </c>
      <c r="H33" s="13" t="s">
        <v>190</v>
      </c>
      <c r="I33" s="12">
        <v>4</v>
      </c>
      <c r="J33" s="12">
        <v>4</v>
      </c>
      <c r="K33" s="12">
        <f t="shared" ref="K33" si="18">I33+J33</f>
        <v>8</v>
      </c>
      <c r="L33" s="12" t="s">
        <v>123</v>
      </c>
      <c r="M33" s="15" t="s">
        <v>179</v>
      </c>
      <c r="N33" s="19" t="s">
        <v>22</v>
      </c>
      <c r="O33" s="19" t="s">
        <v>24</v>
      </c>
      <c r="P33" s="19" t="s">
        <v>85</v>
      </c>
      <c r="Q33" s="19">
        <v>4</v>
      </c>
      <c r="R33" s="19">
        <f t="shared" ref="R33" si="19">Q33</f>
        <v>4</v>
      </c>
      <c r="S33" s="18" t="s">
        <v>83</v>
      </c>
      <c r="T33" s="15" t="s">
        <v>186</v>
      </c>
      <c r="U33" s="14" t="s">
        <v>106</v>
      </c>
    </row>
    <row r="34" spans="1:21" ht="156" x14ac:dyDescent="0.35">
      <c r="A34" s="17">
        <v>12</v>
      </c>
      <c r="B34" s="13" t="s">
        <v>29</v>
      </c>
      <c r="C34" s="12" t="s">
        <v>30</v>
      </c>
      <c r="D34" s="12" t="s">
        <v>37</v>
      </c>
      <c r="E34" s="12" t="s">
        <v>67</v>
      </c>
      <c r="F34" s="12" t="s">
        <v>100</v>
      </c>
      <c r="G34" s="15" t="s">
        <v>72</v>
      </c>
      <c r="H34" s="13" t="s">
        <v>190</v>
      </c>
      <c r="I34" s="12">
        <v>4</v>
      </c>
      <c r="J34" s="12">
        <v>4</v>
      </c>
      <c r="K34" s="12">
        <f t="shared" si="2"/>
        <v>8</v>
      </c>
      <c r="L34" s="12" t="s">
        <v>123</v>
      </c>
      <c r="M34" s="15" t="s">
        <v>179</v>
      </c>
      <c r="N34" s="19" t="s">
        <v>22</v>
      </c>
      <c r="O34" s="19" t="s">
        <v>24</v>
      </c>
      <c r="P34" s="19" t="s">
        <v>85</v>
      </c>
      <c r="Q34" s="19">
        <v>4</v>
      </c>
      <c r="R34" s="19">
        <f t="shared" si="3"/>
        <v>4</v>
      </c>
      <c r="S34" s="18" t="s">
        <v>83</v>
      </c>
      <c r="T34" s="15" t="s">
        <v>187</v>
      </c>
      <c r="U34" s="14" t="s">
        <v>106</v>
      </c>
    </row>
    <row r="35" spans="1:21" ht="156" x14ac:dyDescent="0.35">
      <c r="A35" s="17">
        <v>12</v>
      </c>
      <c r="B35" s="13" t="s">
        <v>29</v>
      </c>
      <c r="C35" s="12" t="s">
        <v>30</v>
      </c>
      <c r="D35" s="12" t="s">
        <v>37</v>
      </c>
      <c r="E35" s="12" t="s">
        <v>67</v>
      </c>
      <c r="F35" s="12" t="s">
        <v>100</v>
      </c>
      <c r="G35" s="15" t="s">
        <v>72</v>
      </c>
      <c r="H35" s="13" t="s">
        <v>190</v>
      </c>
      <c r="I35" s="12">
        <v>4</v>
      </c>
      <c r="J35" s="12">
        <v>4</v>
      </c>
      <c r="K35" s="12">
        <f t="shared" ref="K35" si="20">I35+J35</f>
        <v>8</v>
      </c>
      <c r="L35" s="12" t="s">
        <v>123</v>
      </c>
      <c r="M35" s="15" t="s">
        <v>179</v>
      </c>
      <c r="N35" s="19" t="s">
        <v>22</v>
      </c>
      <c r="O35" s="19" t="s">
        <v>24</v>
      </c>
      <c r="P35" s="19" t="s">
        <v>85</v>
      </c>
      <c r="Q35" s="19">
        <v>4</v>
      </c>
      <c r="R35" s="19">
        <f t="shared" ref="R35" si="21">Q35</f>
        <v>4</v>
      </c>
      <c r="S35" s="18" t="s">
        <v>83</v>
      </c>
      <c r="T35" s="15" t="s">
        <v>188</v>
      </c>
      <c r="U35" s="14" t="s">
        <v>106</v>
      </c>
    </row>
    <row r="36" spans="1:21" ht="156" x14ac:dyDescent="0.35">
      <c r="A36" s="17">
        <v>12</v>
      </c>
      <c r="B36" s="13" t="s">
        <v>29</v>
      </c>
      <c r="C36" s="12" t="s">
        <v>30</v>
      </c>
      <c r="D36" s="12" t="s">
        <v>37</v>
      </c>
      <c r="E36" s="12" t="s">
        <v>67</v>
      </c>
      <c r="F36" s="12" t="s">
        <v>100</v>
      </c>
      <c r="G36" s="15" t="s">
        <v>72</v>
      </c>
      <c r="H36" s="13" t="s">
        <v>190</v>
      </c>
      <c r="I36" s="12">
        <v>4</v>
      </c>
      <c r="J36" s="12">
        <v>4</v>
      </c>
      <c r="K36" s="12">
        <f t="shared" ref="K36" si="22">I36+J36</f>
        <v>8</v>
      </c>
      <c r="L36" s="12" t="s">
        <v>123</v>
      </c>
      <c r="M36" s="15" t="s">
        <v>179</v>
      </c>
      <c r="N36" s="19" t="s">
        <v>22</v>
      </c>
      <c r="O36" s="19" t="s">
        <v>24</v>
      </c>
      <c r="P36" s="19" t="s">
        <v>85</v>
      </c>
      <c r="Q36" s="19">
        <v>4</v>
      </c>
      <c r="R36" s="19">
        <f t="shared" ref="R36" si="23">Q36</f>
        <v>4</v>
      </c>
      <c r="S36" s="18" t="s">
        <v>83</v>
      </c>
      <c r="T36" s="15" t="s">
        <v>189</v>
      </c>
      <c r="U36" s="14" t="s">
        <v>106</v>
      </c>
    </row>
  </sheetData>
  <dataValidations count="6">
    <dataValidation type="list" allowBlank="1" showInputMessage="1" showErrorMessage="1" sqref="P10:P22" xr:uid="{00000000-0002-0000-0100-000004000000}">
      <formula1>Frequency</formula1>
    </dataValidation>
    <dataValidation type="list" allowBlank="1" showInputMessage="1" showErrorMessage="1" sqref="I10:I36" xr:uid="{00000000-0002-0000-0100-000005000000}">
      <formula1>RatingImpact</formula1>
    </dataValidation>
    <dataValidation type="list" allowBlank="1" showInputMessage="1" showErrorMessage="1" sqref="J10:J36" xr:uid="{00000000-0002-0000-0100-000006000000}">
      <formula1>Rating</formula1>
    </dataValidation>
    <dataValidation type="list" allowBlank="1" showInputMessage="1" showErrorMessage="1" sqref="O10:O36" xr:uid="{00000000-0002-0000-0100-000002000000}">
      <formula1>Automation</formula1>
    </dataValidation>
    <dataValidation type="list" allowBlank="1" showInputMessage="1" showErrorMessage="1" sqref="N10:N36" xr:uid="{00000000-0002-0000-0100-000003000000}">
      <formula1>Type</formula1>
    </dataValidation>
    <dataValidation type="list" allowBlank="1" showInputMessage="1" showErrorMessage="1" sqref="P23:P36 Q10:Q36" xr:uid="{00000000-0002-0000-0100-000009000000}">
      <formula1>#REF!</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47337-1AF5-47F8-AA6B-414DF5FAC3E5}">
  <sheetPr>
    <tabColor rgb="FF0070C0"/>
  </sheetPr>
  <dimension ref="A1:U22"/>
  <sheetViews>
    <sheetView zoomScaleNormal="100" workbookViewId="0">
      <pane ySplit="9" topLeftCell="A10" activePane="bottomLeft" state="frozen"/>
      <selection activeCell="B1" sqref="B1"/>
      <selection pane="bottomLeft" activeCell="T18" sqref="T18"/>
    </sheetView>
  </sheetViews>
  <sheetFormatPr defaultColWidth="38.1796875" defaultRowHeight="12" x14ac:dyDescent="0.35"/>
  <cols>
    <col min="1" max="1" width="3.7265625" style="2" bestFit="1" customWidth="1"/>
    <col min="2" max="7" width="10.26953125" style="1" customWidth="1"/>
    <col min="8" max="8" width="30" style="1" customWidth="1"/>
    <col min="9" max="11" width="10.26953125" style="1" customWidth="1"/>
    <col min="12" max="12" width="10.54296875" style="2" bestFit="1" customWidth="1"/>
    <col min="13" max="13" width="41" style="1" bestFit="1" customWidth="1"/>
    <col min="14" max="18" width="10.453125" style="1" customWidth="1"/>
    <col min="19" max="19" width="43" style="1" bestFit="1" customWidth="1"/>
    <col min="20" max="20" width="46.453125" style="1" bestFit="1" customWidth="1"/>
    <col min="21" max="21" width="6.7265625" style="1" bestFit="1" customWidth="1"/>
    <col min="22" max="16384" width="38.1796875" style="1"/>
  </cols>
  <sheetData>
    <row r="1" spans="1:21" x14ac:dyDescent="0.35">
      <c r="B1" s="2"/>
      <c r="C1" s="2"/>
      <c r="D1" s="2"/>
      <c r="E1" s="2"/>
      <c r="I1" s="4"/>
      <c r="J1" s="4"/>
      <c r="K1" s="4"/>
      <c r="L1" s="5"/>
      <c r="M1" s="4"/>
      <c r="N1" s="5"/>
      <c r="O1" s="6"/>
    </row>
    <row r="2" spans="1:21" x14ac:dyDescent="0.35">
      <c r="B2" s="2"/>
      <c r="C2" s="2"/>
      <c r="D2" s="2"/>
      <c r="E2" s="2"/>
      <c r="I2" s="4"/>
      <c r="J2" s="4"/>
      <c r="K2" s="4"/>
      <c r="L2" s="5"/>
      <c r="M2" s="7"/>
      <c r="N2" s="5"/>
      <c r="O2" s="6"/>
    </row>
    <row r="3" spans="1:21" x14ac:dyDescent="0.35">
      <c r="B3" s="2"/>
      <c r="C3" s="2"/>
      <c r="D3" s="2"/>
      <c r="E3" s="2"/>
      <c r="I3" s="4"/>
      <c r="J3" s="4"/>
      <c r="K3" s="4"/>
      <c r="L3" s="3"/>
      <c r="M3" s="4"/>
      <c r="N3" s="5"/>
      <c r="O3" s="6"/>
    </row>
    <row r="4" spans="1:21" x14ac:dyDescent="0.35">
      <c r="B4" s="2"/>
      <c r="C4" s="2"/>
      <c r="D4" s="2"/>
      <c r="E4" s="2"/>
      <c r="F4" s="21" t="s">
        <v>16</v>
      </c>
      <c r="G4" s="4" t="s">
        <v>87</v>
      </c>
      <c r="H4" s="4"/>
      <c r="I4" s="4"/>
      <c r="J4" s="4"/>
      <c r="K4" s="4"/>
      <c r="L4" s="3"/>
      <c r="M4" s="4"/>
      <c r="N4" s="5"/>
      <c r="O4" s="6"/>
    </row>
    <row r="5" spans="1:21" x14ac:dyDescent="0.35">
      <c r="B5" s="2"/>
      <c r="C5" s="2"/>
      <c r="D5" s="2"/>
      <c r="E5" s="2"/>
      <c r="F5" s="21" t="s">
        <v>13</v>
      </c>
      <c r="G5" s="4" t="s">
        <v>206</v>
      </c>
      <c r="H5" s="4"/>
      <c r="I5" s="4"/>
      <c r="J5" s="4"/>
      <c r="K5" s="4"/>
      <c r="L5" s="3"/>
      <c r="M5" s="4"/>
      <c r="N5" s="5"/>
      <c r="O5" s="6"/>
    </row>
    <row r="6" spans="1:21" x14ac:dyDescent="0.35">
      <c r="B6" s="2"/>
      <c r="C6" s="2"/>
      <c r="D6" s="2"/>
      <c r="E6" s="2"/>
      <c r="F6" s="21" t="s">
        <v>14</v>
      </c>
      <c r="G6" s="4">
        <v>2023</v>
      </c>
      <c r="I6" s="4"/>
      <c r="J6" s="4"/>
      <c r="K6" s="4"/>
      <c r="L6" s="3"/>
      <c r="M6" s="4"/>
      <c r="N6" s="5"/>
      <c r="O6" s="6"/>
    </row>
    <row r="7" spans="1:21" x14ac:dyDescent="0.35">
      <c r="C7" s="3"/>
      <c r="E7" s="4"/>
      <c r="F7" s="4"/>
      <c r="G7" s="4"/>
      <c r="J7" s="4"/>
      <c r="K7" s="8"/>
      <c r="L7" s="1"/>
    </row>
    <row r="8" spans="1:21" x14ac:dyDescent="0.35">
      <c r="C8" s="3"/>
      <c r="E8" s="4"/>
      <c r="F8" s="4"/>
      <c r="G8" s="4"/>
      <c r="J8" s="4"/>
      <c r="K8" s="8"/>
      <c r="L8" s="1"/>
    </row>
    <row r="9" spans="1:21" ht="36" x14ac:dyDescent="0.35">
      <c r="A9" s="22" t="s">
        <v>39</v>
      </c>
      <c r="B9" s="22" t="s">
        <v>0</v>
      </c>
      <c r="C9" s="22" t="s">
        <v>1</v>
      </c>
      <c r="D9" s="22" t="s">
        <v>2</v>
      </c>
      <c r="E9" s="22" t="s">
        <v>3</v>
      </c>
      <c r="F9" s="23" t="s">
        <v>4</v>
      </c>
      <c r="G9" s="23" t="s">
        <v>5</v>
      </c>
      <c r="H9" s="22" t="s">
        <v>6</v>
      </c>
      <c r="I9" s="22" t="s">
        <v>7</v>
      </c>
      <c r="J9" s="22" t="s">
        <v>8</v>
      </c>
      <c r="K9" s="22" t="s">
        <v>28</v>
      </c>
      <c r="L9" s="22" t="s">
        <v>9</v>
      </c>
      <c r="M9" s="22" t="s">
        <v>10</v>
      </c>
      <c r="N9" s="22" t="s">
        <v>17</v>
      </c>
      <c r="O9" s="22" t="s">
        <v>18</v>
      </c>
      <c r="P9" s="22" t="s">
        <v>19</v>
      </c>
      <c r="Q9" s="22" t="s">
        <v>86</v>
      </c>
      <c r="R9" s="22" t="s">
        <v>15</v>
      </c>
      <c r="S9" s="22" t="s">
        <v>11</v>
      </c>
      <c r="T9" s="22" t="s">
        <v>125</v>
      </c>
      <c r="U9" s="24" t="s">
        <v>12</v>
      </c>
    </row>
    <row r="10" spans="1:21" ht="48" x14ac:dyDescent="0.35">
      <c r="A10" s="17">
        <v>1</v>
      </c>
      <c r="B10" s="13" t="s">
        <v>29</v>
      </c>
      <c r="C10" s="12" t="s">
        <v>30</v>
      </c>
      <c r="D10" s="12" t="s">
        <v>131</v>
      </c>
      <c r="E10" s="12" t="s">
        <v>67</v>
      </c>
      <c r="F10" s="12" t="s">
        <v>102</v>
      </c>
      <c r="G10" s="15" t="s">
        <v>63</v>
      </c>
      <c r="H10" s="13" t="s">
        <v>65</v>
      </c>
      <c r="I10" s="12">
        <v>4</v>
      </c>
      <c r="J10" s="12">
        <v>2</v>
      </c>
      <c r="K10" s="12">
        <f t="shared" ref="K10:K22" si="0">I10+J10</f>
        <v>6</v>
      </c>
      <c r="L10" s="12" t="s">
        <v>111</v>
      </c>
      <c r="M10" s="15" t="s">
        <v>64</v>
      </c>
      <c r="N10" s="19" t="s">
        <v>22</v>
      </c>
      <c r="O10" s="19" t="s">
        <v>24</v>
      </c>
      <c r="P10" s="19" t="s">
        <v>25</v>
      </c>
      <c r="Q10" s="19">
        <v>3</v>
      </c>
      <c r="R10" s="19">
        <f t="shared" ref="R10:R20" si="1">Q10</f>
        <v>3</v>
      </c>
      <c r="S10" s="18" t="s">
        <v>138</v>
      </c>
      <c r="T10" s="15" t="s">
        <v>139</v>
      </c>
      <c r="U10" s="14" t="s">
        <v>106</v>
      </c>
    </row>
    <row r="11" spans="1:21" ht="60" x14ac:dyDescent="0.35">
      <c r="A11" s="17">
        <f>A10+1</f>
        <v>2</v>
      </c>
      <c r="B11" s="13" t="s">
        <v>29</v>
      </c>
      <c r="C11" s="12" t="s">
        <v>30</v>
      </c>
      <c r="D11" s="12" t="s">
        <v>131</v>
      </c>
      <c r="E11" s="12" t="s">
        <v>67</v>
      </c>
      <c r="F11" s="12" t="s">
        <v>102</v>
      </c>
      <c r="G11" s="15" t="s">
        <v>63</v>
      </c>
      <c r="H11" s="13" t="s">
        <v>65</v>
      </c>
      <c r="I11" s="12">
        <v>4</v>
      </c>
      <c r="J11" s="12">
        <v>2</v>
      </c>
      <c r="K11" s="12">
        <f t="shared" si="0"/>
        <v>6</v>
      </c>
      <c r="L11" s="12" t="s">
        <v>111</v>
      </c>
      <c r="M11" s="15" t="s">
        <v>64</v>
      </c>
      <c r="N11" s="19" t="s">
        <v>22</v>
      </c>
      <c r="O11" s="19" t="s">
        <v>24</v>
      </c>
      <c r="P11" s="19" t="s">
        <v>25</v>
      </c>
      <c r="Q11" s="19">
        <v>3</v>
      </c>
      <c r="R11" s="19">
        <f t="shared" si="1"/>
        <v>3</v>
      </c>
      <c r="S11" s="18" t="s">
        <v>77</v>
      </c>
      <c r="T11" s="15" t="s">
        <v>137</v>
      </c>
      <c r="U11" s="14" t="s">
        <v>106</v>
      </c>
    </row>
    <row r="12" spans="1:21" ht="48" x14ac:dyDescent="0.35">
      <c r="A12" s="17">
        <f t="shared" ref="A12:A22" si="2">A11+1</f>
        <v>3</v>
      </c>
      <c r="B12" s="13" t="s">
        <v>29</v>
      </c>
      <c r="C12" s="12" t="s">
        <v>30</v>
      </c>
      <c r="D12" s="12" t="s">
        <v>131</v>
      </c>
      <c r="E12" s="12" t="s">
        <v>67</v>
      </c>
      <c r="F12" s="12" t="s">
        <v>102</v>
      </c>
      <c r="G12" s="15" t="s">
        <v>63</v>
      </c>
      <c r="H12" s="13" t="s">
        <v>65</v>
      </c>
      <c r="I12" s="12">
        <v>4</v>
      </c>
      <c r="J12" s="12">
        <v>2</v>
      </c>
      <c r="K12" s="12">
        <f t="shared" si="0"/>
        <v>6</v>
      </c>
      <c r="L12" s="12" t="s">
        <v>111</v>
      </c>
      <c r="M12" s="15" t="s">
        <v>64</v>
      </c>
      <c r="N12" s="19" t="s">
        <v>22</v>
      </c>
      <c r="O12" s="19" t="s">
        <v>24</v>
      </c>
      <c r="P12" s="19" t="s">
        <v>25</v>
      </c>
      <c r="Q12" s="19">
        <v>3</v>
      </c>
      <c r="R12" s="19">
        <f t="shared" si="1"/>
        <v>3</v>
      </c>
      <c r="S12" s="18" t="s">
        <v>207</v>
      </c>
      <c r="T12" s="15" t="s">
        <v>134</v>
      </c>
      <c r="U12" s="14" t="s">
        <v>106</v>
      </c>
    </row>
    <row r="13" spans="1:21" ht="48" x14ac:dyDescent="0.35">
      <c r="A13" s="17">
        <f t="shared" si="2"/>
        <v>4</v>
      </c>
      <c r="B13" s="13" t="s">
        <v>29</v>
      </c>
      <c r="C13" s="12" t="s">
        <v>30</v>
      </c>
      <c r="D13" s="12" t="s">
        <v>131</v>
      </c>
      <c r="E13" s="12" t="s">
        <v>67</v>
      </c>
      <c r="F13" s="12" t="s">
        <v>102</v>
      </c>
      <c r="G13" s="15" t="s">
        <v>63</v>
      </c>
      <c r="H13" s="13" t="s">
        <v>65</v>
      </c>
      <c r="I13" s="12">
        <v>4</v>
      </c>
      <c r="J13" s="12">
        <v>2</v>
      </c>
      <c r="K13" s="12">
        <f t="shared" si="0"/>
        <v>6</v>
      </c>
      <c r="L13" s="12" t="s">
        <v>111</v>
      </c>
      <c r="M13" s="15" t="s">
        <v>64</v>
      </c>
      <c r="N13" s="19" t="s">
        <v>22</v>
      </c>
      <c r="O13" s="19" t="s">
        <v>24</v>
      </c>
      <c r="P13" s="19" t="s">
        <v>25</v>
      </c>
      <c r="Q13" s="19">
        <v>3</v>
      </c>
      <c r="R13" s="19">
        <f t="shared" si="1"/>
        <v>3</v>
      </c>
      <c r="S13" s="18" t="s">
        <v>135</v>
      </c>
      <c r="T13" s="15" t="s">
        <v>133</v>
      </c>
      <c r="U13" s="14" t="s">
        <v>106</v>
      </c>
    </row>
    <row r="14" spans="1:21" ht="48" x14ac:dyDescent="0.35">
      <c r="A14" s="17">
        <f t="shared" si="2"/>
        <v>5</v>
      </c>
      <c r="B14" s="13" t="s">
        <v>29</v>
      </c>
      <c r="C14" s="12" t="s">
        <v>30</v>
      </c>
      <c r="D14" s="12" t="s">
        <v>131</v>
      </c>
      <c r="E14" s="12" t="s">
        <v>67</v>
      </c>
      <c r="F14" s="12" t="s">
        <v>102</v>
      </c>
      <c r="G14" s="15" t="s">
        <v>63</v>
      </c>
      <c r="H14" s="13" t="s">
        <v>65</v>
      </c>
      <c r="I14" s="12">
        <v>4</v>
      </c>
      <c r="J14" s="12">
        <v>2</v>
      </c>
      <c r="K14" s="12">
        <f t="shared" si="0"/>
        <v>6</v>
      </c>
      <c r="L14" s="12" t="s">
        <v>111</v>
      </c>
      <c r="M14" s="15" t="s">
        <v>64</v>
      </c>
      <c r="N14" s="19" t="s">
        <v>22</v>
      </c>
      <c r="O14" s="19" t="s">
        <v>24</v>
      </c>
      <c r="P14" s="19" t="s">
        <v>25</v>
      </c>
      <c r="Q14" s="19">
        <v>3</v>
      </c>
      <c r="R14" s="19">
        <f t="shared" si="1"/>
        <v>3</v>
      </c>
      <c r="S14" s="18" t="s">
        <v>136</v>
      </c>
      <c r="T14" s="15" t="s">
        <v>132</v>
      </c>
      <c r="U14" s="14" t="s">
        <v>106</v>
      </c>
    </row>
    <row r="15" spans="1:21" ht="48" x14ac:dyDescent="0.35">
      <c r="A15" s="17">
        <f t="shared" si="2"/>
        <v>6</v>
      </c>
      <c r="B15" s="13" t="s">
        <v>29</v>
      </c>
      <c r="C15" s="12" t="s">
        <v>30</v>
      </c>
      <c r="D15" s="12" t="s">
        <v>78</v>
      </c>
      <c r="E15" s="12" t="s">
        <v>67</v>
      </c>
      <c r="F15" s="12" t="s">
        <v>103</v>
      </c>
      <c r="G15" s="15" t="s">
        <v>79</v>
      </c>
      <c r="H15" s="13" t="s">
        <v>36</v>
      </c>
      <c r="I15" s="12">
        <v>4</v>
      </c>
      <c r="J15" s="12">
        <v>2</v>
      </c>
      <c r="K15" s="12">
        <f t="shared" si="0"/>
        <v>6</v>
      </c>
      <c r="L15" s="12" t="s">
        <v>110</v>
      </c>
      <c r="M15" s="15" t="s">
        <v>80</v>
      </c>
      <c r="N15" s="19" t="s">
        <v>23</v>
      </c>
      <c r="O15" s="19" t="s">
        <v>24</v>
      </c>
      <c r="P15" s="19" t="s">
        <v>26</v>
      </c>
      <c r="Q15" s="19">
        <v>2</v>
      </c>
      <c r="R15" s="19">
        <f t="shared" si="1"/>
        <v>2</v>
      </c>
      <c r="S15" s="18" t="s">
        <v>129</v>
      </c>
      <c r="T15" s="15" t="s">
        <v>130</v>
      </c>
      <c r="U15" s="14" t="s">
        <v>106</v>
      </c>
    </row>
    <row r="16" spans="1:21" ht="48" x14ac:dyDescent="0.35">
      <c r="A16" s="17">
        <f t="shared" si="2"/>
        <v>7</v>
      </c>
      <c r="B16" s="13" t="s">
        <v>29</v>
      </c>
      <c r="C16" s="12" t="s">
        <v>30</v>
      </c>
      <c r="D16" s="12" t="s">
        <v>78</v>
      </c>
      <c r="E16" s="12" t="s">
        <v>67</v>
      </c>
      <c r="F16" s="12" t="s">
        <v>103</v>
      </c>
      <c r="G16" s="15" t="s">
        <v>79</v>
      </c>
      <c r="H16" s="13" t="s">
        <v>36</v>
      </c>
      <c r="I16" s="12">
        <v>4</v>
      </c>
      <c r="J16" s="12">
        <v>2</v>
      </c>
      <c r="K16" s="12">
        <f t="shared" si="0"/>
        <v>6</v>
      </c>
      <c r="L16" s="12" t="s">
        <v>110</v>
      </c>
      <c r="M16" s="15" t="s">
        <v>80</v>
      </c>
      <c r="N16" s="19" t="s">
        <v>23</v>
      </c>
      <c r="O16" s="19" t="s">
        <v>24</v>
      </c>
      <c r="P16" s="19" t="s">
        <v>26</v>
      </c>
      <c r="Q16" s="19">
        <v>2</v>
      </c>
      <c r="R16" s="19">
        <f t="shared" si="1"/>
        <v>2</v>
      </c>
      <c r="S16" s="18" t="s">
        <v>129</v>
      </c>
      <c r="T16" s="15" t="s">
        <v>128</v>
      </c>
      <c r="U16" s="14" t="s">
        <v>106</v>
      </c>
    </row>
    <row r="17" spans="1:21" ht="48" x14ac:dyDescent="0.35">
      <c r="A17" s="17">
        <f t="shared" si="2"/>
        <v>8</v>
      </c>
      <c r="B17" s="13" t="s">
        <v>29</v>
      </c>
      <c r="C17" s="12" t="s">
        <v>30</v>
      </c>
      <c r="D17" s="12" t="s">
        <v>78</v>
      </c>
      <c r="E17" s="12" t="s">
        <v>67</v>
      </c>
      <c r="F17" s="12" t="s">
        <v>103</v>
      </c>
      <c r="G17" s="15" t="s">
        <v>79</v>
      </c>
      <c r="H17" s="13" t="s">
        <v>36</v>
      </c>
      <c r="I17" s="12">
        <v>4</v>
      </c>
      <c r="J17" s="12">
        <v>2</v>
      </c>
      <c r="K17" s="12">
        <f t="shared" si="0"/>
        <v>6</v>
      </c>
      <c r="L17" s="12" t="s">
        <v>110</v>
      </c>
      <c r="M17" s="15" t="s">
        <v>80</v>
      </c>
      <c r="N17" s="19" t="s">
        <v>23</v>
      </c>
      <c r="O17" s="19" t="s">
        <v>24</v>
      </c>
      <c r="P17" s="19" t="s">
        <v>26</v>
      </c>
      <c r="Q17" s="19">
        <v>2</v>
      </c>
      <c r="R17" s="19">
        <f t="shared" si="1"/>
        <v>2</v>
      </c>
      <c r="S17" s="18" t="s">
        <v>129</v>
      </c>
      <c r="T17" s="15" t="s">
        <v>127</v>
      </c>
      <c r="U17" s="14" t="s">
        <v>106</v>
      </c>
    </row>
    <row r="18" spans="1:21" ht="48" x14ac:dyDescent="0.35">
      <c r="A18" s="17">
        <f t="shared" si="2"/>
        <v>9</v>
      </c>
      <c r="B18" s="13" t="s">
        <v>29</v>
      </c>
      <c r="C18" s="12" t="s">
        <v>30</v>
      </c>
      <c r="D18" s="12" t="s">
        <v>78</v>
      </c>
      <c r="E18" s="12" t="s">
        <v>67</v>
      </c>
      <c r="F18" s="12" t="s">
        <v>103</v>
      </c>
      <c r="G18" s="15" t="s">
        <v>79</v>
      </c>
      <c r="H18" s="13" t="s">
        <v>36</v>
      </c>
      <c r="I18" s="12">
        <v>4</v>
      </c>
      <c r="J18" s="12">
        <v>2</v>
      </c>
      <c r="K18" s="12">
        <f t="shared" si="0"/>
        <v>6</v>
      </c>
      <c r="L18" s="12" t="s">
        <v>110</v>
      </c>
      <c r="M18" s="15" t="s">
        <v>80</v>
      </c>
      <c r="N18" s="19" t="s">
        <v>23</v>
      </c>
      <c r="O18" s="19" t="s">
        <v>24</v>
      </c>
      <c r="P18" s="19" t="s">
        <v>26</v>
      </c>
      <c r="Q18" s="19">
        <v>2</v>
      </c>
      <c r="R18" s="19">
        <f t="shared" si="1"/>
        <v>2</v>
      </c>
      <c r="S18" s="18" t="s">
        <v>129</v>
      </c>
      <c r="T18" s="15" t="s">
        <v>126</v>
      </c>
      <c r="U18" s="14" t="s">
        <v>106</v>
      </c>
    </row>
    <row r="19" spans="1:21" ht="72" x14ac:dyDescent="0.35">
      <c r="A19" s="17">
        <f t="shared" si="2"/>
        <v>10</v>
      </c>
      <c r="B19" s="12" t="s">
        <v>29</v>
      </c>
      <c r="C19" s="12" t="s">
        <v>30</v>
      </c>
      <c r="D19" s="12" t="s">
        <v>35</v>
      </c>
      <c r="E19" s="12" t="s">
        <v>67</v>
      </c>
      <c r="F19" s="12" t="s">
        <v>104</v>
      </c>
      <c r="G19" s="15" t="s">
        <v>81</v>
      </c>
      <c r="H19" s="15" t="s">
        <v>82</v>
      </c>
      <c r="I19" s="12">
        <v>4</v>
      </c>
      <c r="J19" s="12">
        <v>3</v>
      </c>
      <c r="K19" s="12">
        <f t="shared" si="0"/>
        <v>7</v>
      </c>
      <c r="L19" s="12" t="s">
        <v>109</v>
      </c>
      <c r="M19" s="15" t="s">
        <v>84</v>
      </c>
      <c r="N19" s="19" t="s">
        <v>22</v>
      </c>
      <c r="O19" s="19" t="s">
        <v>24</v>
      </c>
      <c r="P19" s="19" t="s">
        <v>26</v>
      </c>
      <c r="Q19" s="19">
        <v>8</v>
      </c>
      <c r="R19" s="19">
        <f t="shared" si="1"/>
        <v>8</v>
      </c>
      <c r="S19" s="15" t="s">
        <v>205</v>
      </c>
      <c r="T19" s="15" t="s">
        <v>208</v>
      </c>
      <c r="U19" s="14" t="s">
        <v>106</v>
      </c>
    </row>
    <row r="20" spans="1:21" ht="72" x14ac:dyDescent="0.35">
      <c r="A20" s="17">
        <f t="shared" si="2"/>
        <v>11</v>
      </c>
      <c r="B20" s="12" t="s">
        <v>29</v>
      </c>
      <c r="C20" s="12" t="s">
        <v>30</v>
      </c>
      <c r="D20" s="12" t="s">
        <v>35</v>
      </c>
      <c r="E20" s="12" t="s">
        <v>67</v>
      </c>
      <c r="F20" s="12" t="s">
        <v>104</v>
      </c>
      <c r="G20" s="15" t="s">
        <v>81</v>
      </c>
      <c r="H20" s="15" t="s">
        <v>82</v>
      </c>
      <c r="I20" s="12">
        <v>4</v>
      </c>
      <c r="J20" s="12">
        <v>3</v>
      </c>
      <c r="K20" s="12">
        <f t="shared" si="0"/>
        <v>7</v>
      </c>
      <c r="L20" s="12" t="s">
        <v>109</v>
      </c>
      <c r="M20" s="15" t="s">
        <v>84</v>
      </c>
      <c r="N20" s="19" t="s">
        <v>22</v>
      </c>
      <c r="O20" s="19" t="s">
        <v>24</v>
      </c>
      <c r="P20" s="19" t="s">
        <v>26</v>
      </c>
      <c r="Q20" s="19">
        <v>8</v>
      </c>
      <c r="R20" s="19">
        <f t="shared" si="1"/>
        <v>8</v>
      </c>
      <c r="S20" s="15" t="s">
        <v>205</v>
      </c>
      <c r="T20" s="15" t="s">
        <v>105</v>
      </c>
      <c r="U20" s="14" t="s">
        <v>106</v>
      </c>
    </row>
    <row r="21" spans="1:21" ht="72" x14ac:dyDescent="0.35">
      <c r="A21" s="17">
        <f t="shared" si="2"/>
        <v>12</v>
      </c>
      <c r="B21" s="12" t="s">
        <v>29</v>
      </c>
      <c r="C21" s="12" t="s">
        <v>30</v>
      </c>
      <c r="D21" s="12" t="s">
        <v>35</v>
      </c>
      <c r="E21" s="12" t="s">
        <v>67</v>
      </c>
      <c r="F21" s="12" t="s">
        <v>104</v>
      </c>
      <c r="G21" s="15" t="s">
        <v>81</v>
      </c>
      <c r="H21" s="15" t="s">
        <v>82</v>
      </c>
      <c r="I21" s="12">
        <v>4</v>
      </c>
      <c r="J21" s="12">
        <v>3</v>
      </c>
      <c r="K21" s="12">
        <f t="shared" si="0"/>
        <v>7</v>
      </c>
      <c r="L21" s="12" t="s">
        <v>109</v>
      </c>
      <c r="M21" s="15" t="s">
        <v>84</v>
      </c>
      <c r="N21" s="19" t="s">
        <v>22</v>
      </c>
      <c r="O21" s="19" t="s">
        <v>24</v>
      </c>
      <c r="P21" s="19" t="s">
        <v>26</v>
      </c>
      <c r="Q21" s="19">
        <v>8</v>
      </c>
      <c r="R21" s="19">
        <f t="shared" ref="R21:R22" si="3">Q21</f>
        <v>8</v>
      </c>
      <c r="S21" s="15" t="s">
        <v>205</v>
      </c>
      <c r="T21" s="15" t="s">
        <v>107</v>
      </c>
      <c r="U21" s="14" t="s">
        <v>106</v>
      </c>
    </row>
    <row r="22" spans="1:21" ht="72" x14ac:dyDescent="0.35">
      <c r="A22" s="17">
        <f t="shared" si="2"/>
        <v>13</v>
      </c>
      <c r="B22" s="12" t="s">
        <v>29</v>
      </c>
      <c r="C22" s="12" t="s">
        <v>30</v>
      </c>
      <c r="D22" s="12" t="s">
        <v>35</v>
      </c>
      <c r="E22" s="12" t="s">
        <v>67</v>
      </c>
      <c r="F22" s="12" t="s">
        <v>104</v>
      </c>
      <c r="G22" s="15" t="s">
        <v>81</v>
      </c>
      <c r="H22" s="15" t="s">
        <v>82</v>
      </c>
      <c r="I22" s="12">
        <v>4</v>
      </c>
      <c r="J22" s="12">
        <v>3</v>
      </c>
      <c r="K22" s="12">
        <f t="shared" si="0"/>
        <v>7</v>
      </c>
      <c r="L22" s="12" t="s">
        <v>109</v>
      </c>
      <c r="M22" s="15" t="s">
        <v>84</v>
      </c>
      <c r="N22" s="19" t="s">
        <v>22</v>
      </c>
      <c r="O22" s="19" t="s">
        <v>24</v>
      </c>
      <c r="P22" s="19" t="s">
        <v>26</v>
      </c>
      <c r="Q22" s="19">
        <v>8</v>
      </c>
      <c r="R22" s="19">
        <f t="shared" si="3"/>
        <v>8</v>
      </c>
      <c r="S22" s="15" t="s">
        <v>205</v>
      </c>
      <c r="T22" s="15" t="s">
        <v>108</v>
      </c>
      <c r="U22" s="14" t="s">
        <v>106</v>
      </c>
    </row>
  </sheetData>
  <dataValidations count="7">
    <dataValidation type="list" allowBlank="1" showInputMessage="1" showErrorMessage="1" sqref="H19:H22" xr:uid="{F9708967-EC74-443B-A110-092CD4F5E722}">
      <formula1>"*None Selected,Catastrophic,Major,Moderate,Minor,Notable"</formula1>
    </dataValidation>
    <dataValidation type="list" allowBlank="1" showInputMessage="1" showErrorMessage="1" sqref="N10:N22" xr:uid="{89A4238A-E2B4-434B-8988-E5AEDDA42732}">
      <formula1>Type</formula1>
    </dataValidation>
    <dataValidation type="list" allowBlank="1" showInputMessage="1" showErrorMessage="1" sqref="O10:O22" xr:uid="{E7383F37-24CA-4985-ACD7-E1F2AF33CF29}">
      <formula1>Automation</formula1>
    </dataValidation>
    <dataValidation type="list" allowBlank="1" showInputMessage="1" showErrorMessage="1" sqref="J10:J22" xr:uid="{AE9D732E-C843-408E-B755-FD630C03832F}">
      <formula1>Rating</formula1>
    </dataValidation>
    <dataValidation type="list" allowBlank="1" showInputMessage="1" showErrorMessage="1" sqref="I10:I22" xr:uid="{2BF65FF4-60A9-49C4-8ECF-5EFC1F14940B}">
      <formula1>RatingImpact</formula1>
    </dataValidation>
    <dataValidation type="list" allowBlank="1" showInputMessage="1" showErrorMessage="1" sqref="P10:P22" xr:uid="{067C6ED4-0380-437D-8341-7729B4ADD53D}">
      <formula1>Frequency</formula1>
    </dataValidation>
    <dataValidation type="list" allowBlank="1" showInputMessage="1" showErrorMessage="1" sqref="Q10:Q22" xr:uid="{6ADA823A-FF90-4771-BEEF-BD19336F22E2}">
      <formula1>#REF!</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7B1A-C681-490D-9AC0-62B57B076739}">
  <dimension ref="A4:M42"/>
  <sheetViews>
    <sheetView tabSelected="1" zoomScale="85" zoomScaleNormal="85" workbookViewId="0">
      <selection activeCell="A6" sqref="A6:M6"/>
    </sheetView>
  </sheetViews>
  <sheetFormatPr defaultRowHeight="14.5" x14ac:dyDescent="0.35"/>
  <cols>
    <col min="1" max="1" width="9.26953125" customWidth="1"/>
    <col min="2" max="2" width="17.26953125" customWidth="1"/>
    <col min="3" max="3" width="13.453125" customWidth="1"/>
    <col min="4" max="4" width="48.26953125" customWidth="1"/>
    <col min="5" max="5" width="9.1796875" customWidth="1"/>
    <col min="6" max="6" width="11.54296875" customWidth="1"/>
    <col min="7" max="7" width="9.1796875" customWidth="1"/>
    <col min="8" max="8" width="16" customWidth="1"/>
    <col min="9" max="9" width="43.54296875" customWidth="1"/>
    <col min="10" max="10" width="9.1796875" customWidth="1"/>
    <col min="11" max="11" width="19.453125" bestFit="1" customWidth="1"/>
    <col min="12" max="12" width="59.1796875" customWidth="1"/>
    <col min="13" max="13" width="9.1796875" customWidth="1"/>
  </cols>
  <sheetData>
    <row r="4" spans="1:13" ht="14.5" customHeight="1" x14ac:dyDescent="0.35">
      <c r="A4" s="101" t="s">
        <v>230</v>
      </c>
      <c r="B4" s="102"/>
      <c r="C4" s="102"/>
      <c r="D4" s="102"/>
      <c r="E4" s="102"/>
      <c r="F4" s="102"/>
      <c r="G4" s="102"/>
      <c r="H4" s="102"/>
      <c r="I4" s="102"/>
      <c r="J4" s="102"/>
      <c r="K4" s="102"/>
      <c r="L4" s="102"/>
      <c r="M4" s="102"/>
    </row>
    <row r="5" spans="1:13" ht="14.5" customHeight="1" x14ac:dyDescent="0.35">
      <c r="A5" s="101"/>
      <c r="B5" s="102"/>
      <c r="C5" s="102"/>
      <c r="D5" s="102"/>
      <c r="E5" s="102"/>
      <c r="F5" s="102"/>
      <c r="G5" s="102"/>
      <c r="H5" s="102"/>
      <c r="I5" s="102"/>
      <c r="J5" s="102"/>
      <c r="K5" s="102"/>
      <c r="L5" s="102"/>
      <c r="M5" s="102"/>
    </row>
    <row r="6" spans="1:13" ht="30.75" customHeight="1" x14ac:dyDescent="0.35">
      <c r="A6" s="103" t="s">
        <v>231</v>
      </c>
      <c r="B6" s="104"/>
      <c r="C6" s="104"/>
      <c r="D6" s="104"/>
      <c r="E6" s="104"/>
      <c r="F6" s="104"/>
      <c r="G6" s="104"/>
      <c r="H6" s="104"/>
      <c r="I6" s="104"/>
      <c r="J6" s="104"/>
      <c r="K6" s="104"/>
      <c r="L6" s="104"/>
      <c r="M6" s="104"/>
    </row>
    <row r="7" spans="1:13" s="34" customFormat="1" ht="20.149999999999999" customHeight="1" x14ac:dyDescent="0.35">
      <c r="A7" s="28" t="s">
        <v>232</v>
      </c>
      <c r="B7" s="29" t="s">
        <v>233</v>
      </c>
      <c r="C7" s="29"/>
      <c r="D7" s="29"/>
      <c r="E7" s="29"/>
      <c r="F7" s="29"/>
      <c r="G7" s="29"/>
      <c r="H7" s="29"/>
      <c r="I7" s="30"/>
      <c r="J7" s="31"/>
      <c r="K7" s="32" t="s">
        <v>234</v>
      </c>
      <c r="L7" s="33" t="s">
        <v>106</v>
      </c>
    </row>
    <row r="8" spans="1:13" s="34" customFormat="1" ht="20.149999999999999" customHeight="1" x14ac:dyDescent="0.35">
      <c r="A8" s="35" t="s">
        <v>13</v>
      </c>
      <c r="B8" s="36" t="s">
        <v>233</v>
      </c>
      <c r="C8" s="36"/>
      <c r="D8" s="36"/>
      <c r="E8" s="36"/>
      <c r="F8" s="36"/>
      <c r="G8" s="36"/>
      <c r="H8" s="36"/>
      <c r="I8" s="36"/>
      <c r="J8" s="37"/>
      <c r="K8" s="38" t="s">
        <v>235</v>
      </c>
      <c r="L8" s="39" t="s">
        <v>236</v>
      </c>
    </row>
    <row r="9" spans="1:13" s="34" customFormat="1" ht="20.149999999999999" customHeight="1" x14ac:dyDescent="0.35">
      <c r="A9" s="40" t="s">
        <v>237</v>
      </c>
      <c r="B9" s="97" t="s">
        <v>238</v>
      </c>
      <c r="C9" s="97"/>
      <c r="D9" s="41"/>
      <c r="E9" s="41"/>
      <c r="F9" s="41"/>
      <c r="G9" s="41"/>
      <c r="H9" s="41"/>
      <c r="I9" s="41"/>
      <c r="J9" s="41"/>
      <c r="K9" s="41" t="s">
        <v>239</v>
      </c>
      <c r="L9" s="41">
        <v>45263</v>
      </c>
    </row>
    <row r="10" spans="1:13" x14ac:dyDescent="0.35">
      <c r="A10" s="98" t="s">
        <v>240</v>
      </c>
      <c r="B10" s="98"/>
      <c r="C10" s="98"/>
      <c r="D10" s="98"/>
      <c r="E10" s="98"/>
      <c r="F10" s="98"/>
      <c r="G10" s="98"/>
      <c r="H10" s="98"/>
      <c r="I10" s="98"/>
      <c r="J10" s="98"/>
      <c r="K10" s="98"/>
      <c r="L10" s="98"/>
      <c r="M10" s="86" t="s">
        <v>241</v>
      </c>
    </row>
    <row r="11" spans="1:13" x14ac:dyDescent="0.35">
      <c r="A11" s="98"/>
      <c r="B11" s="98"/>
      <c r="C11" s="98"/>
      <c r="D11" s="98"/>
      <c r="E11" s="98"/>
      <c r="F11" s="98"/>
      <c r="G11" s="98"/>
      <c r="H11" s="98"/>
      <c r="I11" s="98"/>
      <c r="J11" s="98"/>
      <c r="K11" s="98"/>
      <c r="L11" s="98"/>
      <c r="M11" s="86"/>
    </row>
    <row r="12" spans="1:13" ht="22.5" customHeight="1" x14ac:dyDescent="0.35">
      <c r="A12" s="87" t="s">
        <v>242</v>
      </c>
      <c r="B12" s="87" t="s">
        <v>243</v>
      </c>
      <c r="C12" s="87" t="s">
        <v>3</v>
      </c>
      <c r="D12" s="87" t="s">
        <v>244</v>
      </c>
      <c r="E12" s="89" t="s">
        <v>245</v>
      </c>
      <c r="F12" s="90"/>
      <c r="G12" s="91"/>
      <c r="H12" s="87" t="s">
        <v>246</v>
      </c>
      <c r="I12" s="87" t="s">
        <v>10</v>
      </c>
      <c r="J12" s="87" t="s">
        <v>247</v>
      </c>
      <c r="K12" s="87" t="s">
        <v>248</v>
      </c>
      <c r="L12" s="87" t="s">
        <v>249</v>
      </c>
      <c r="M12" s="86"/>
    </row>
    <row r="13" spans="1:13" ht="25" x14ac:dyDescent="0.35">
      <c r="A13" s="88"/>
      <c r="B13" s="88"/>
      <c r="C13" s="88"/>
      <c r="D13" s="88"/>
      <c r="E13" s="42" t="s">
        <v>20</v>
      </c>
      <c r="F13" s="42" t="s">
        <v>21</v>
      </c>
      <c r="G13" s="42" t="s">
        <v>250</v>
      </c>
      <c r="H13" s="88"/>
      <c r="I13" s="88"/>
      <c r="J13" s="88"/>
      <c r="K13" s="88"/>
      <c r="L13" s="88"/>
      <c r="M13" s="86"/>
    </row>
    <row r="14" spans="1:13" ht="21.75" customHeight="1" x14ac:dyDescent="0.35">
      <c r="A14" s="92" t="s">
        <v>251</v>
      </c>
      <c r="B14" s="93"/>
      <c r="C14" s="93"/>
      <c r="D14" s="93"/>
      <c r="E14" s="93"/>
      <c r="F14" s="93"/>
      <c r="G14" s="93"/>
      <c r="H14" s="93"/>
      <c r="I14" s="93"/>
      <c r="J14" s="93"/>
      <c r="K14" s="93"/>
      <c r="L14" s="93"/>
      <c r="M14" s="86"/>
    </row>
    <row r="15" spans="1:13" ht="193.5" customHeight="1" x14ac:dyDescent="0.35">
      <c r="A15" s="43">
        <v>1</v>
      </c>
      <c r="B15" s="43" t="s">
        <v>252</v>
      </c>
      <c r="C15" s="43" t="s">
        <v>253</v>
      </c>
      <c r="D15" s="44" t="s">
        <v>254</v>
      </c>
      <c r="E15" s="43">
        <v>4</v>
      </c>
      <c r="F15" s="43">
        <v>4</v>
      </c>
      <c r="G15" s="45">
        <f t="shared" ref="G15" si="0">LEFT(E15)+LEFT(F15)</f>
        <v>8</v>
      </c>
      <c r="H15" s="46" t="s">
        <v>255</v>
      </c>
      <c r="I15" s="47" t="s">
        <v>256</v>
      </c>
      <c r="J15" s="43">
        <v>10</v>
      </c>
      <c r="K15" s="48" t="str">
        <f t="shared" ref="K15:K21" si="1">IF(AND($G15&lt;=6,$J15&lt;=4), "No Major Concern", IF(AND($G15&lt;=6,$J15&gt;4), "Periodic Review", IF(AND(G15&gt;6,$J15&lt;=4), "Continuous Review", IF(AND($G15&gt;6,$J15&gt;4), "Active Management", "Invalid Input"))))</f>
        <v>Active Management</v>
      </c>
      <c r="L15" s="49" t="s">
        <v>257</v>
      </c>
      <c r="M15" s="50"/>
    </row>
    <row r="16" spans="1:13" ht="93.75" customHeight="1" x14ac:dyDescent="0.35">
      <c r="A16" s="43">
        <v>2</v>
      </c>
      <c r="B16" s="43" t="s">
        <v>258</v>
      </c>
      <c r="C16" s="43" t="s">
        <v>253</v>
      </c>
      <c r="D16" s="44" t="s">
        <v>259</v>
      </c>
      <c r="E16" s="43">
        <v>4</v>
      </c>
      <c r="F16" s="43">
        <v>3</v>
      </c>
      <c r="G16" s="51">
        <f>LEFT(E16)+LEFT(F16)</f>
        <v>7</v>
      </c>
      <c r="H16" s="46" t="s">
        <v>260</v>
      </c>
      <c r="I16" s="52" t="s">
        <v>261</v>
      </c>
      <c r="J16" s="43">
        <v>9</v>
      </c>
      <c r="K16" s="48" t="str">
        <f t="shared" si="1"/>
        <v>Active Management</v>
      </c>
      <c r="L16" s="53" t="s">
        <v>262</v>
      </c>
      <c r="M16" s="50"/>
    </row>
    <row r="17" spans="1:13" ht="114" customHeight="1" x14ac:dyDescent="0.35">
      <c r="A17" s="43">
        <v>3</v>
      </c>
      <c r="B17" s="43" t="s">
        <v>263</v>
      </c>
      <c r="C17" s="43" t="s">
        <v>253</v>
      </c>
      <c r="D17" s="54" t="s">
        <v>264</v>
      </c>
      <c r="E17" s="43">
        <v>4</v>
      </c>
      <c r="F17" s="43">
        <v>4</v>
      </c>
      <c r="G17" s="45">
        <f t="shared" ref="G17" si="2">LEFT(E17)+LEFT(F17)</f>
        <v>8</v>
      </c>
      <c r="H17" s="46" t="s">
        <v>265</v>
      </c>
      <c r="I17" s="55" t="s">
        <v>266</v>
      </c>
      <c r="J17" s="56">
        <v>2</v>
      </c>
      <c r="K17" s="46" t="str">
        <f t="shared" si="1"/>
        <v>Continuous Review</v>
      </c>
      <c r="L17" s="99" t="s">
        <v>267</v>
      </c>
      <c r="M17" s="50"/>
    </row>
    <row r="18" spans="1:13" ht="78" customHeight="1" x14ac:dyDescent="0.35">
      <c r="A18" s="43">
        <v>4</v>
      </c>
      <c r="B18" s="43" t="s">
        <v>52</v>
      </c>
      <c r="C18" s="43" t="s">
        <v>253</v>
      </c>
      <c r="D18" s="54" t="s">
        <v>268</v>
      </c>
      <c r="E18" s="43">
        <v>3</v>
      </c>
      <c r="F18" s="43">
        <v>3</v>
      </c>
      <c r="G18" s="51">
        <f>LEFT(E18)+LEFT(F18)</f>
        <v>6</v>
      </c>
      <c r="H18" s="46" t="s">
        <v>50</v>
      </c>
      <c r="I18" s="58" t="s">
        <v>269</v>
      </c>
      <c r="J18" s="56">
        <v>3</v>
      </c>
      <c r="K18" s="46" t="str">
        <f t="shared" si="1"/>
        <v>No Major Concern</v>
      </c>
      <c r="L18" s="99"/>
      <c r="M18" s="50"/>
    </row>
    <row r="19" spans="1:13" ht="100.5" customHeight="1" x14ac:dyDescent="0.35">
      <c r="A19" s="43">
        <v>5</v>
      </c>
      <c r="B19" s="43" t="s">
        <v>270</v>
      </c>
      <c r="C19" s="59" t="s">
        <v>271</v>
      </c>
      <c r="D19" s="54" t="s">
        <v>272</v>
      </c>
      <c r="E19" s="43">
        <v>4</v>
      </c>
      <c r="F19" s="43">
        <v>3</v>
      </c>
      <c r="G19" s="51">
        <f t="shared" ref="G19:G21" si="3">LEFT(E19)+LEFT(F19)</f>
        <v>7</v>
      </c>
      <c r="H19" s="46" t="s">
        <v>273</v>
      </c>
      <c r="I19" s="47" t="s">
        <v>274</v>
      </c>
      <c r="J19" s="56">
        <v>3</v>
      </c>
      <c r="K19" s="46" t="str">
        <f t="shared" si="1"/>
        <v>Continuous Review</v>
      </c>
      <c r="L19" s="60" t="s">
        <v>275</v>
      </c>
      <c r="M19" s="50"/>
    </row>
    <row r="20" spans="1:13" ht="159.75" customHeight="1" x14ac:dyDescent="0.35">
      <c r="A20" s="43">
        <v>6</v>
      </c>
      <c r="B20" s="43" t="s">
        <v>276</v>
      </c>
      <c r="C20" s="43" t="s">
        <v>253</v>
      </c>
      <c r="D20" s="54" t="s">
        <v>277</v>
      </c>
      <c r="E20" s="43">
        <v>4</v>
      </c>
      <c r="F20" s="43">
        <v>3</v>
      </c>
      <c r="G20" s="51">
        <f t="shared" si="3"/>
        <v>7</v>
      </c>
      <c r="H20" s="46" t="s">
        <v>276</v>
      </c>
      <c r="I20" s="55" t="s">
        <v>278</v>
      </c>
      <c r="J20" s="56">
        <v>4</v>
      </c>
      <c r="K20" s="46" t="str">
        <f t="shared" si="1"/>
        <v>Continuous Review</v>
      </c>
      <c r="L20" s="49" t="s">
        <v>279</v>
      </c>
      <c r="M20" s="50"/>
    </row>
    <row r="21" spans="1:13" ht="80.25" customHeight="1" x14ac:dyDescent="0.35">
      <c r="A21" s="43">
        <v>7</v>
      </c>
      <c r="B21" s="43" t="s">
        <v>280</v>
      </c>
      <c r="C21" s="43" t="s">
        <v>253</v>
      </c>
      <c r="D21" s="54" t="s">
        <v>281</v>
      </c>
      <c r="E21" s="46">
        <v>4</v>
      </c>
      <c r="F21" s="46">
        <v>3</v>
      </c>
      <c r="G21" s="51">
        <f t="shared" si="3"/>
        <v>7</v>
      </c>
      <c r="H21" s="46" t="s">
        <v>282</v>
      </c>
      <c r="I21" s="55" t="s">
        <v>283</v>
      </c>
      <c r="J21" s="56">
        <v>3</v>
      </c>
      <c r="K21" s="46" t="str">
        <f t="shared" si="1"/>
        <v>Continuous Review</v>
      </c>
      <c r="L21" s="43" t="s">
        <v>284</v>
      </c>
      <c r="M21" s="50"/>
    </row>
    <row r="22" spans="1:13" ht="26.25" customHeight="1" x14ac:dyDescent="0.35">
      <c r="A22" s="92" t="s">
        <v>285</v>
      </c>
      <c r="B22" s="93"/>
      <c r="C22" s="93"/>
      <c r="D22" s="93"/>
      <c r="E22" s="93"/>
      <c r="F22" s="93"/>
      <c r="G22" s="93"/>
      <c r="H22" s="93"/>
      <c r="I22" s="93"/>
      <c r="J22" s="93"/>
      <c r="K22" s="93"/>
      <c r="L22" s="93"/>
      <c r="M22" s="100"/>
    </row>
    <row r="23" spans="1:13" ht="211.5" customHeight="1" x14ac:dyDescent="0.35">
      <c r="A23" s="43">
        <v>8</v>
      </c>
      <c r="B23" s="43" t="s">
        <v>286</v>
      </c>
      <c r="C23" s="43" t="s">
        <v>253</v>
      </c>
      <c r="D23" s="54" t="s">
        <v>287</v>
      </c>
      <c r="E23" s="43">
        <v>4</v>
      </c>
      <c r="F23" s="43">
        <v>3</v>
      </c>
      <c r="G23" s="51">
        <f t="shared" ref="G23:G36" si="4">LEFT(E23)+LEFT(F23)</f>
        <v>7</v>
      </c>
      <c r="H23" s="46" t="s">
        <v>288</v>
      </c>
      <c r="I23" s="52" t="s">
        <v>289</v>
      </c>
      <c r="J23" s="43">
        <v>4</v>
      </c>
      <c r="K23" s="46" t="str">
        <f>IF(AND($G23&lt;=6,$J23&lt;=4), "No Major Concern", IF(AND($G23&lt;=6,$J23&gt;4), "Periodic Review", IF(AND(G23&gt;6,$J23&lt;=4), "Continuous Review", IF(AND($G23&gt;6,$J23&gt;4), "Active Management", "Invalid Input"))))</f>
        <v>Continuous Review</v>
      </c>
      <c r="L23" s="61" t="s">
        <v>290</v>
      </c>
      <c r="M23" s="50"/>
    </row>
    <row r="24" spans="1:13" ht="111.75" customHeight="1" x14ac:dyDescent="0.35">
      <c r="A24" s="43">
        <v>9</v>
      </c>
      <c r="B24" s="43" t="s">
        <v>291</v>
      </c>
      <c r="C24" s="43" t="s">
        <v>292</v>
      </c>
      <c r="D24" s="54" t="s">
        <v>293</v>
      </c>
      <c r="E24" s="43">
        <v>4</v>
      </c>
      <c r="F24" s="43">
        <v>3</v>
      </c>
      <c r="G24" s="51">
        <f t="shared" si="4"/>
        <v>7</v>
      </c>
      <c r="H24" s="46" t="s">
        <v>294</v>
      </c>
      <c r="I24" s="47" t="s">
        <v>295</v>
      </c>
      <c r="J24" s="43">
        <v>5</v>
      </c>
      <c r="K24" s="48" t="str">
        <f>IF(AND($G24&lt;=6,$J24&lt;=4), "No Major Concern", IF(AND($G24&lt;=6,$J24&gt;4), "Periodic Review", IF(AND(G24&gt;6,$J24&lt;=4), "Continuous Review", IF(AND($G24&gt;6,$J24&gt;4), "Active Management", "Invalid Input"))))</f>
        <v>Active Management</v>
      </c>
      <c r="L24" s="57" t="s">
        <v>296</v>
      </c>
      <c r="M24" s="50"/>
    </row>
    <row r="25" spans="1:13" ht="119.25" customHeight="1" x14ac:dyDescent="0.35">
      <c r="A25" s="43">
        <v>10</v>
      </c>
      <c r="B25" s="43" t="s">
        <v>297</v>
      </c>
      <c r="C25" s="43" t="s">
        <v>253</v>
      </c>
      <c r="D25" s="44" t="s">
        <v>298</v>
      </c>
      <c r="E25" s="43">
        <v>4</v>
      </c>
      <c r="F25" s="43">
        <v>3</v>
      </c>
      <c r="G25" s="51">
        <f t="shared" si="4"/>
        <v>7</v>
      </c>
      <c r="H25" s="46" t="s">
        <v>299</v>
      </c>
      <c r="I25" s="47" t="s">
        <v>300</v>
      </c>
      <c r="J25" s="43">
        <v>6</v>
      </c>
      <c r="K25" s="48" t="str">
        <f>IF(AND($G25&lt;=6,$J25&lt;=4), "No Major Concern", IF(AND($G25&lt;=6,$J25&gt;4), "Periodic Review", IF(AND(G25&gt;6,$J25&lt;=4), "Continuous Review", IF(AND($G25&gt;6,$J25&gt;4), "Active Management", "Invalid Input"))))</f>
        <v>Active Management</v>
      </c>
      <c r="L25" s="43" t="s">
        <v>301</v>
      </c>
      <c r="M25" s="50"/>
    </row>
    <row r="26" spans="1:13" ht="70.5" customHeight="1" x14ac:dyDescent="0.35">
      <c r="A26" s="43">
        <v>11</v>
      </c>
      <c r="B26" s="43" t="s">
        <v>302</v>
      </c>
      <c r="C26" s="43" t="s">
        <v>303</v>
      </c>
      <c r="D26" s="54" t="s">
        <v>304</v>
      </c>
      <c r="E26" s="43">
        <v>4</v>
      </c>
      <c r="F26" s="43">
        <v>4</v>
      </c>
      <c r="G26" s="45">
        <f t="shared" si="4"/>
        <v>8</v>
      </c>
      <c r="H26" s="46" t="s">
        <v>305</v>
      </c>
      <c r="I26" s="47" t="s">
        <v>306</v>
      </c>
      <c r="J26" s="43">
        <v>3</v>
      </c>
      <c r="K26" s="46" t="str">
        <f>IF(AND($G26&lt;=6,$J26&lt;=4), "No Major Concern", IF(AND($G26&lt;=6,$J26&gt;4), "Periodic Review", IF(AND(G26&gt;6,$J26&lt;=4), "Continuous Review", IF(AND($G26&gt;6,$J26&gt;4), "Active Management", "Invalid Input"))))</f>
        <v>Continuous Review</v>
      </c>
      <c r="L26" s="43" t="s">
        <v>307</v>
      </c>
      <c r="M26" s="50"/>
    </row>
    <row r="27" spans="1:13" ht="195" customHeight="1" x14ac:dyDescent="0.35">
      <c r="A27" s="43">
        <v>12</v>
      </c>
      <c r="B27" s="43" t="s">
        <v>308</v>
      </c>
      <c r="C27" s="43" t="s">
        <v>303</v>
      </c>
      <c r="D27" s="54" t="s">
        <v>309</v>
      </c>
      <c r="E27" s="43">
        <v>4</v>
      </c>
      <c r="F27" s="43">
        <v>4</v>
      </c>
      <c r="G27" s="45">
        <f t="shared" si="4"/>
        <v>8</v>
      </c>
      <c r="H27" s="46" t="s">
        <v>310</v>
      </c>
      <c r="I27" s="52" t="s">
        <v>311</v>
      </c>
      <c r="J27" s="43">
        <v>4</v>
      </c>
      <c r="K27" s="46" t="str">
        <f>IF(AND($G27&lt;=6,$J27&lt;=4), "No Major Concern", IF(AND($G27&lt;=6,$J27&gt;4), "Periodic Review", IF(AND(G27&gt;6,$J27&lt;=4), "Continuous Review", IF(AND($G27&gt;6,$J27&gt;4), "Active Management", "Invalid Input"))))</f>
        <v>Continuous Review</v>
      </c>
      <c r="L27" s="53" t="s">
        <v>312</v>
      </c>
      <c r="M27" s="50"/>
    </row>
    <row r="28" spans="1:13" ht="27" customHeight="1" x14ac:dyDescent="0.35">
      <c r="A28" s="92" t="s">
        <v>313</v>
      </c>
      <c r="B28" s="93"/>
      <c r="C28" s="93"/>
      <c r="D28" s="93"/>
      <c r="E28" s="93"/>
      <c r="F28" s="93"/>
      <c r="G28" s="93"/>
      <c r="H28" s="93"/>
      <c r="I28" s="93"/>
      <c r="J28" s="93"/>
      <c r="K28" s="93"/>
      <c r="L28" s="93"/>
      <c r="M28" s="100"/>
    </row>
    <row r="29" spans="1:13" ht="376.5" customHeight="1" x14ac:dyDescent="0.35">
      <c r="A29" s="62">
        <v>13</v>
      </c>
      <c r="B29" s="43" t="s">
        <v>314</v>
      </c>
      <c r="C29" s="43" t="s">
        <v>292</v>
      </c>
      <c r="D29" s="54" t="s">
        <v>315</v>
      </c>
      <c r="E29" s="62">
        <v>4</v>
      </c>
      <c r="F29" s="62">
        <v>3</v>
      </c>
      <c r="G29" s="51">
        <f t="shared" si="4"/>
        <v>7</v>
      </c>
      <c r="H29" s="46" t="s">
        <v>316</v>
      </c>
      <c r="I29" s="47" t="s">
        <v>317</v>
      </c>
      <c r="J29" s="43">
        <v>6</v>
      </c>
      <c r="K29" s="48" t="str">
        <f t="shared" ref="K29:K34" si="5">IF(AND($G29&lt;=6,$J29&lt;=4), "No Major Concern", IF(AND($G29&lt;=6,$J29&gt;4), "Periodic Review", IF(AND(G29&gt;6,$J29&lt;=4), "Continuous Review", IF(AND($G29&gt;6,$J29&gt;4), "Active Management", "Invalid Input"))))</f>
        <v>Active Management</v>
      </c>
      <c r="L29" s="63" t="s">
        <v>318</v>
      </c>
      <c r="M29" s="50"/>
    </row>
    <row r="30" spans="1:13" ht="253.5" customHeight="1" x14ac:dyDescent="0.35">
      <c r="A30" s="46">
        <v>14</v>
      </c>
      <c r="B30" s="43" t="s">
        <v>319</v>
      </c>
      <c r="C30" s="43" t="s">
        <v>292</v>
      </c>
      <c r="D30" s="54" t="s">
        <v>320</v>
      </c>
      <c r="E30" s="62">
        <v>4</v>
      </c>
      <c r="F30" s="62">
        <v>3</v>
      </c>
      <c r="G30" s="51">
        <f t="shared" si="4"/>
        <v>7</v>
      </c>
      <c r="H30" s="46" t="s">
        <v>321</v>
      </c>
      <c r="I30" s="47" t="s">
        <v>322</v>
      </c>
      <c r="J30" s="43">
        <v>8</v>
      </c>
      <c r="K30" s="48" t="str">
        <f t="shared" si="5"/>
        <v>Active Management</v>
      </c>
      <c r="L30" s="60" t="s">
        <v>323</v>
      </c>
      <c r="M30" s="50"/>
    </row>
    <row r="31" spans="1:13" ht="273.75" customHeight="1" x14ac:dyDescent="0.35">
      <c r="A31" s="43">
        <v>15</v>
      </c>
      <c r="B31" s="43" t="s">
        <v>324</v>
      </c>
      <c r="C31" s="43" t="s">
        <v>292</v>
      </c>
      <c r="D31" s="64" t="s">
        <v>325</v>
      </c>
      <c r="E31" s="43">
        <v>4</v>
      </c>
      <c r="F31" s="43">
        <v>4</v>
      </c>
      <c r="G31" s="45">
        <f t="shared" si="4"/>
        <v>8</v>
      </c>
      <c r="H31" s="46" t="s">
        <v>326</v>
      </c>
      <c r="I31" s="65" t="s">
        <v>327</v>
      </c>
      <c r="J31" s="56">
        <v>5</v>
      </c>
      <c r="K31" s="48" t="str">
        <f t="shared" si="5"/>
        <v>Active Management</v>
      </c>
      <c r="L31" s="66" t="s">
        <v>328</v>
      </c>
      <c r="M31" s="50"/>
    </row>
    <row r="32" spans="1:13" ht="161.25" customHeight="1" x14ac:dyDescent="0.35">
      <c r="A32" s="43">
        <v>16</v>
      </c>
      <c r="B32" s="43" t="s">
        <v>329</v>
      </c>
      <c r="C32" s="43" t="s">
        <v>253</v>
      </c>
      <c r="D32" s="54" t="s">
        <v>330</v>
      </c>
      <c r="E32" s="43">
        <v>4</v>
      </c>
      <c r="F32" s="43">
        <v>3</v>
      </c>
      <c r="G32" s="51">
        <f t="shared" si="4"/>
        <v>7</v>
      </c>
      <c r="H32" s="46" t="s">
        <v>331</v>
      </c>
      <c r="I32" s="47" t="s">
        <v>332</v>
      </c>
      <c r="J32" s="56">
        <v>4</v>
      </c>
      <c r="K32" s="46" t="str">
        <f t="shared" si="5"/>
        <v>Continuous Review</v>
      </c>
      <c r="L32" s="66" t="s">
        <v>333</v>
      </c>
      <c r="M32" s="50"/>
    </row>
    <row r="33" spans="1:13" ht="63.75" customHeight="1" x14ac:dyDescent="0.35">
      <c r="A33" s="43">
        <v>17</v>
      </c>
      <c r="B33" s="43" t="s">
        <v>334</v>
      </c>
      <c r="C33" s="43" t="s">
        <v>253</v>
      </c>
      <c r="D33" s="67" t="s">
        <v>335</v>
      </c>
      <c r="E33" s="43">
        <v>4</v>
      </c>
      <c r="F33" s="46">
        <v>4</v>
      </c>
      <c r="G33" s="45">
        <f t="shared" si="4"/>
        <v>8</v>
      </c>
      <c r="H33" s="43" t="s">
        <v>336</v>
      </c>
      <c r="I33" s="55" t="s">
        <v>337</v>
      </c>
      <c r="J33" s="56">
        <v>6</v>
      </c>
      <c r="K33" s="48" t="str">
        <f t="shared" si="5"/>
        <v>Active Management</v>
      </c>
      <c r="L33" s="53" t="s">
        <v>338</v>
      </c>
      <c r="M33" s="50"/>
    </row>
    <row r="34" spans="1:13" ht="86.25" customHeight="1" x14ac:dyDescent="0.35">
      <c r="A34" s="43">
        <v>18</v>
      </c>
      <c r="B34" s="43" t="s">
        <v>339</v>
      </c>
      <c r="C34" s="43" t="s">
        <v>253</v>
      </c>
      <c r="D34" s="61" t="s">
        <v>340</v>
      </c>
      <c r="E34" s="43">
        <v>4</v>
      </c>
      <c r="F34" s="43">
        <v>3</v>
      </c>
      <c r="G34" s="51">
        <f t="shared" si="4"/>
        <v>7</v>
      </c>
      <c r="H34" s="46" t="s">
        <v>341</v>
      </c>
      <c r="I34" s="52" t="s">
        <v>342</v>
      </c>
      <c r="J34" s="56">
        <v>5</v>
      </c>
      <c r="K34" s="48" t="str">
        <f t="shared" si="5"/>
        <v>Active Management</v>
      </c>
      <c r="L34" s="68" t="s">
        <v>343</v>
      </c>
      <c r="M34" s="50"/>
    </row>
    <row r="35" spans="1:13" ht="22.5" customHeight="1" x14ac:dyDescent="0.35">
      <c r="A35" s="92" t="s">
        <v>344</v>
      </c>
      <c r="B35" s="93"/>
      <c r="C35" s="93"/>
      <c r="D35" s="93"/>
      <c r="E35" s="93"/>
      <c r="F35" s="93"/>
      <c r="G35" s="93"/>
      <c r="H35" s="93"/>
      <c r="I35" s="93"/>
      <c r="J35" s="93"/>
      <c r="K35" s="93"/>
      <c r="L35" s="93"/>
      <c r="M35" s="100"/>
    </row>
    <row r="36" spans="1:13" ht="220.5" customHeight="1" x14ac:dyDescent="0.35">
      <c r="A36" s="47">
        <v>19</v>
      </c>
      <c r="B36" s="69" t="s">
        <v>345</v>
      </c>
      <c r="C36" s="69" t="s">
        <v>253</v>
      </c>
      <c r="D36" s="58" t="s">
        <v>346</v>
      </c>
      <c r="E36" s="56">
        <v>4</v>
      </c>
      <c r="F36" s="56">
        <v>3</v>
      </c>
      <c r="G36" s="51">
        <f t="shared" si="4"/>
        <v>7</v>
      </c>
      <c r="H36" s="56" t="s">
        <v>347</v>
      </c>
      <c r="I36" s="52" t="s">
        <v>348</v>
      </c>
      <c r="J36" s="56">
        <v>3</v>
      </c>
      <c r="K36" s="46" t="str">
        <f>IF(AND($G36&lt;=6,$J36&lt;=4), "No Major Concern", IF(AND($G36&lt;=6,$J36&gt;4), "Periodic Review", IF(AND(G36&gt;6,$J36&lt;=4), "Continuous Review", IF(AND($G36&gt;6,$J36&gt;4), "Active Management", "Invalid Input"))))</f>
        <v>Continuous Review</v>
      </c>
      <c r="L36" s="49" t="s">
        <v>349</v>
      </c>
      <c r="M36" s="50"/>
    </row>
    <row r="37" spans="1:13" ht="22.5" customHeight="1" x14ac:dyDescent="0.35">
      <c r="A37" s="92" t="s">
        <v>350</v>
      </c>
      <c r="B37" s="93"/>
      <c r="C37" s="93"/>
      <c r="D37" s="93"/>
      <c r="E37" s="93"/>
      <c r="F37" s="93"/>
      <c r="G37" s="93"/>
      <c r="H37" s="93"/>
      <c r="I37" s="93"/>
      <c r="J37" s="93"/>
      <c r="K37" s="93"/>
      <c r="L37" s="93"/>
      <c r="M37" s="100"/>
    </row>
    <row r="38" spans="1:13" ht="166.5" customHeight="1" x14ac:dyDescent="0.35">
      <c r="A38" s="47">
        <v>20</v>
      </c>
      <c r="B38" s="43" t="s">
        <v>351</v>
      </c>
      <c r="C38" s="43" t="s">
        <v>253</v>
      </c>
      <c r="D38" s="47" t="s">
        <v>352</v>
      </c>
      <c r="E38" s="46">
        <v>4</v>
      </c>
      <c r="F38" s="56">
        <v>3</v>
      </c>
      <c r="G38" s="51">
        <f>LEFT(E38)+LEFT(F38)</f>
        <v>7</v>
      </c>
      <c r="H38" s="46" t="s">
        <v>353</v>
      </c>
      <c r="I38" s="47" t="s">
        <v>354</v>
      </c>
      <c r="J38" s="56">
        <v>4</v>
      </c>
      <c r="K38" s="46" t="str">
        <f>IF(AND($G38&lt;=6,$J38&lt;=4), "No Major Concern", IF(AND($G38&lt;=6,$J38&gt;4), "Periodic Review", IF(AND(G38&gt;6,$J38&lt;=4), "Continuous Review", IF(AND($G38&gt;6,$J38&gt;4), "Active Management", "Invalid Input"))))</f>
        <v>Continuous Review</v>
      </c>
      <c r="L38" s="49" t="s">
        <v>355</v>
      </c>
      <c r="M38" s="50"/>
    </row>
    <row r="39" spans="1:13" ht="24" customHeight="1" x14ac:dyDescent="0.35">
      <c r="F39" s="70" t="s">
        <v>356</v>
      </c>
      <c r="G39" s="71">
        <f>AVERAGE(G15:G38)</f>
        <v>7.25</v>
      </c>
      <c r="I39" s="70" t="s">
        <v>357</v>
      </c>
      <c r="J39" s="71">
        <f>AVERAGE(J15:J38)</f>
        <v>4.8499999999999996</v>
      </c>
      <c r="K39" s="72" t="str">
        <f t="shared" ref="K39" si="6">IF(AND($G39&lt;=6,$J39&lt;=4), "No Major Concern", IF(AND($G39&lt;=6,$J39&gt;4), "Periodic Review", IF(AND(G39&gt;6,$J39&lt;=4), "Continuous Review", IF(AND($G39&gt;6,$J39&gt;4), "Active Management", "Invalid Input"))))</f>
        <v>Active Management</v>
      </c>
    </row>
    <row r="42" spans="1:13" ht="132" customHeight="1" x14ac:dyDescent="0.35">
      <c r="L42" s="73"/>
    </row>
  </sheetData>
  <mergeCells count="21">
    <mergeCell ref="L17:L18"/>
    <mergeCell ref="A22:M22"/>
    <mergeCell ref="A28:M28"/>
    <mergeCell ref="A35:M35"/>
    <mergeCell ref="A37:M37"/>
    <mergeCell ref="B9:C9"/>
    <mergeCell ref="A10:L11"/>
    <mergeCell ref="H12:H13"/>
    <mergeCell ref="I12:I13"/>
    <mergeCell ref="J12:J13"/>
    <mergeCell ref="K12:K13"/>
    <mergeCell ref="L12:L13"/>
    <mergeCell ref="A4:M5"/>
    <mergeCell ref="A6:M6"/>
    <mergeCell ref="M10:M14"/>
    <mergeCell ref="A12:A13"/>
    <mergeCell ref="B12:B13"/>
    <mergeCell ref="C12:C13"/>
    <mergeCell ref="D12:D13"/>
    <mergeCell ref="E12:G12"/>
    <mergeCell ref="A14:L14"/>
  </mergeCells>
  <conditionalFormatting sqref="K15:K21 K23:K27 K29:K34">
    <cfRule type="cellIs" dxfId="23" priority="9" operator="equal">
      <formula>"Active Management"</formula>
    </cfRule>
    <cfRule type="cellIs" dxfId="22" priority="10" operator="equal">
      <formula>"Periodic Review"</formula>
    </cfRule>
    <cfRule type="cellIs" dxfId="21" priority="11" operator="equal">
      <formula>"No Major Concern"</formula>
    </cfRule>
    <cfRule type="cellIs" dxfId="20" priority="12" operator="equal">
      <formula>"Continuous Review"</formula>
    </cfRule>
  </conditionalFormatting>
  <conditionalFormatting sqref="K36">
    <cfRule type="cellIs" dxfId="19" priority="5" operator="equal">
      <formula>"Active Management"</formula>
    </cfRule>
    <cfRule type="cellIs" dxfId="18" priority="6" operator="equal">
      <formula>"Periodic Review"</formula>
    </cfRule>
    <cfRule type="cellIs" dxfId="17" priority="7" operator="equal">
      <formula>"No Major Concern"</formula>
    </cfRule>
    <cfRule type="cellIs" dxfId="16" priority="8" operator="equal">
      <formula>"Continuous Review"</formula>
    </cfRule>
  </conditionalFormatting>
  <conditionalFormatting sqref="K38:K39">
    <cfRule type="cellIs" dxfId="15" priority="1" operator="equal">
      <formula>"Active Management"</formula>
    </cfRule>
    <cfRule type="cellIs" dxfId="14" priority="2" operator="equal">
      <formula>"Periodic Review"</formula>
    </cfRule>
    <cfRule type="cellIs" dxfId="13" priority="3" operator="equal">
      <formula>"No Major Concern"</formula>
    </cfRule>
    <cfRule type="cellIs" dxfId="12" priority="4" operator="equal">
      <formula>"Continuous Review"</formula>
    </cfRule>
  </conditionalFormatting>
  <dataValidations count="2">
    <dataValidation type="list" allowBlank="1" showInputMessage="1" showErrorMessage="1" sqref="C33" xr:uid="{A415A9F5-6E88-4413-B83F-D806113C5785}">
      <formula1>$B$48:$B$52</formula1>
    </dataValidation>
    <dataValidation type="list" allowBlank="1" showInputMessage="1" showErrorMessage="1" sqref="C15:C21 C38 C36 C34 C29:C32 C23:C27" xr:uid="{95AB59F3-8768-4C16-A80A-22511ADF4B4C}">
      <formula1>$B$71:$B$74</formula1>
    </dataValidation>
  </dataValidations>
  <printOptions verticalCentered="1"/>
  <pageMargins left="0" right="0" top="0" bottom="0" header="0" footer="0"/>
  <pageSetup paperSize="9" scale="53"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0CD20-C266-4A7E-86CB-AA324C493BB4}">
  <dimension ref="A4:M42"/>
  <sheetViews>
    <sheetView topLeftCell="A16" zoomScaleNormal="100" workbookViewId="0">
      <selection activeCell="D18" sqref="D18"/>
    </sheetView>
  </sheetViews>
  <sheetFormatPr defaultRowHeight="14.5" x14ac:dyDescent="0.35"/>
  <cols>
    <col min="1" max="1" width="9.26953125" customWidth="1"/>
    <col min="2" max="2" width="17.26953125" customWidth="1"/>
    <col min="3" max="3" width="13.453125" customWidth="1"/>
    <col min="4" max="4" width="48.26953125" customWidth="1"/>
    <col min="5" max="5" width="9.1796875" customWidth="1"/>
    <col min="6" max="6" width="11.54296875" customWidth="1"/>
    <col min="7" max="7" width="9.1796875" customWidth="1"/>
    <col min="8" max="8" width="16" customWidth="1"/>
    <col min="9" max="9" width="43.54296875" customWidth="1"/>
    <col min="10" max="10" width="9.1796875" customWidth="1"/>
    <col min="11" max="11" width="19.453125" bestFit="1" customWidth="1"/>
    <col min="12" max="12" width="59.1796875" customWidth="1"/>
    <col min="13" max="13" width="9.1796875" customWidth="1"/>
  </cols>
  <sheetData>
    <row r="4" spans="1:13" x14ac:dyDescent="0.35">
      <c r="A4" s="94" t="s">
        <v>230</v>
      </c>
      <c r="B4" s="94"/>
      <c r="C4" s="94"/>
      <c r="D4" s="94"/>
      <c r="E4" s="94"/>
      <c r="F4" s="94"/>
      <c r="G4" s="94"/>
      <c r="H4" s="94"/>
      <c r="I4" s="94"/>
      <c r="J4" s="94"/>
      <c r="K4" s="94"/>
      <c r="L4" s="94"/>
    </row>
    <row r="5" spans="1:13" x14ac:dyDescent="0.35">
      <c r="A5" s="94"/>
      <c r="B5" s="94"/>
      <c r="C5" s="94"/>
      <c r="D5" s="94"/>
      <c r="E5" s="94"/>
      <c r="F5" s="94"/>
      <c r="G5" s="94"/>
      <c r="H5" s="94"/>
      <c r="I5" s="94"/>
      <c r="J5" s="94"/>
      <c r="K5" s="94"/>
      <c r="L5" s="94"/>
    </row>
    <row r="6" spans="1:13" ht="30.75" customHeight="1" x14ac:dyDescent="0.35">
      <c r="A6" s="95" t="s">
        <v>231</v>
      </c>
      <c r="B6" s="96"/>
      <c r="C6" s="96"/>
      <c r="D6" s="96"/>
      <c r="E6" s="96"/>
      <c r="F6" s="96"/>
      <c r="G6" s="96"/>
      <c r="H6" s="96"/>
      <c r="I6" s="96"/>
      <c r="J6" s="96"/>
      <c r="K6" s="96"/>
      <c r="L6" s="96"/>
    </row>
    <row r="7" spans="1:13" s="34" customFormat="1" ht="20.149999999999999" customHeight="1" x14ac:dyDescent="0.35">
      <c r="A7" s="28" t="s">
        <v>232</v>
      </c>
      <c r="B7" s="29" t="s">
        <v>233</v>
      </c>
      <c r="C7" s="29"/>
      <c r="D7" s="29"/>
      <c r="E7" s="29"/>
      <c r="F7" s="29"/>
      <c r="G7" s="29"/>
      <c r="H7" s="29"/>
      <c r="I7" s="30"/>
      <c r="J7" s="31"/>
      <c r="K7" s="32" t="s">
        <v>234</v>
      </c>
      <c r="L7" s="33" t="s">
        <v>106</v>
      </c>
    </row>
    <row r="8" spans="1:13" s="34" customFormat="1" ht="20.149999999999999" customHeight="1" x14ac:dyDescent="0.35">
      <c r="A8" s="35" t="s">
        <v>13</v>
      </c>
      <c r="B8" s="36" t="s">
        <v>233</v>
      </c>
      <c r="C8" s="36"/>
      <c r="D8" s="36"/>
      <c r="E8" s="36"/>
      <c r="F8" s="36"/>
      <c r="G8" s="36"/>
      <c r="H8" s="36"/>
      <c r="I8" s="36"/>
      <c r="J8" s="37"/>
      <c r="K8" s="38" t="s">
        <v>235</v>
      </c>
      <c r="L8" s="39" t="s">
        <v>236</v>
      </c>
    </row>
    <row r="9" spans="1:13" s="34" customFormat="1" ht="20.149999999999999" customHeight="1" x14ac:dyDescent="0.35">
      <c r="A9" s="40" t="s">
        <v>237</v>
      </c>
      <c r="B9" s="97" t="s">
        <v>238</v>
      </c>
      <c r="C9" s="97"/>
      <c r="D9" s="41"/>
      <c r="E9" s="41"/>
      <c r="F9" s="41"/>
      <c r="G9" s="41"/>
      <c r="H9" s="41"/>
      <c r="I9" s="41"/>
      <c r="J9" s="41"/>
      <c r="K9" s="41" t="s">
        <v>239</v>
      </c>
      <c r="L9" s="41">
        <v>45263</v>
      </c>
    </row>
    <row r="10" spans="1:13" x14ac:dyDescent="0.35">
      <c r="A10" s="98" t="s">
        <v>240</v>
      </c>
      <c r="B10" s="98"/>
      <c r="C10" s="98"/>
      <c r="D10" s="98"/>
      <c r="E10" s="98"/>
      <c r="F10" s="98"/>
      <c r="G10" s="98"/>
      <c r="H10" s="98"/>
      <c r="I10" s="98"/>
      <c r="J10" s="98"/>
      <c r="K10" s="98"/>
      <c r="L10" s="98"/>
      <c r="M10" s="86" t="s">
        <v>241</v>
      </c>
    </row>
    <row r="11" spans="1:13" x14ac:dyDescent="0.35">
      <c r="A11" s="98"/>
      <c r="B11" s="98"/>
      <c r="C11" s="98"/>
      <c r="D11" s="98"/>
      <c r="E11" s="98"/>
      <c r="F11" s="98"/>
      <c r="G11" s="98"/>
      <c r="H11" s="98"/>
      <c r="I11" s="98"/>
      <c r="J11" s="98"/>
      <c r="K11" s="98"/>
      <c r="L11" s="98"/>
      <c r="M11" s="86"/>
    </row>
    <row r="12" spans="1:13" ht="22.5" customHeight="1" x14ac:dyDescent="0.35">
      <c r="A12" s="87" t="s">
        <v>242</v>
      </c>
      <c r="B12" s="87" t="s">
        <v>243</v>
      </c>
      <c r="C12" s="87" t="s">
        <v>3</v>
      </c>
      <c r="D12" s="87" t="s">
        <v>244</v>
      </c>
      <c r="E12" s="89" t="s">
        <v>245</v>
      </c>
      <c r="F12" s="90"/>
      <c r="G12" s="91"/>
      <c r="H12" s="87" t="s">
        <v>246</v>
      </c>
      <c r="I12" s="87" t="s">
        <v>10</v>
      </c>
      <c r="J12" s="87" t="s">
        <v>247</v>
      </c>
      <c r="K12" s="87" t="s">
        <v>248</v>
      </c>
      <c r="L12" s="87" t="s">
        <v>249</v>
      </c>
      <c r="M12" s="86"/>
    </row>
    <row r="13" spans="1:13" ht="25" x14ac:dyDescent="0.35">
      <c r="A13" s="88"/>
      <c r="B13" s="88"/>
      <c r="C13" s="88"/>
      <c r="D13" s="88"/>
      <c r="E13" s="42" t="s">
        <v>20</v>
      </c>
      <c r="F13" s="42" t="s">
        <v>21</v>
      </c>
      <c r="G13" s="42" t="s">
        <v>250</v>
      </c>
      <c r="H13" s="88"/>
      <c r="I13" s="88"/>
      <c r="J13" s="88"/>
      <c r="K13" s="88"/>
      <c r="L13" s="88"/>
      <c r="M13" s="86"/>
    </row>
    <row r="14" spans="1:13" ht="21.75" customHeight="1" x14ac:dyDescent="0.35">
      <c r="A14" s="92" t="s">
        <v>251</v>
      </c>
      <c r="B14" s="93"/>
      <c r="C14" s="93"/>
      <c r="D14" s="93"/>
      <c r="E14" s="93"/>
      <c r="F14" s="93"/>
      <c r="G14" s="93"/>
      <c r="H14" s="93"/>
      <c r="I14" s="93"/>
      <c r="J14" s="93"/>
      <c r="K14" s="93"/>
      <c r="L14" s="93"/>
      <c r="M14" s="86"/>
    </row>
    <row r="15" spans="1:13" ht="193.5" customHeight="1" x14ac:dyDescent="0.35">
      <c r="A15" s="43">
        <v>1</v>
      </c>
      <c r="B15" s="43" t="s">
        <v>252</v>
      </c>
      <c r="C15" s="43" t="s">
        <v>253</v>
      </c>
      <c r="D15" s="44" t="s">
        <v>254</v>
      </c>
      <c r="E15" s="43">
        <v>4</v>
      </c>
      <c r="F15" s="43">
        <v>4</v>
      </c>
      <c r="G15" s="45">
        <f t="shared" ref="G15" si="0">LEFT(E15)+LEFT(F15)</f>
        <v>8</v>
      </c>
      <c r="H15" s="46" t="s">
        <v>255</v>
      </c>
      <c r="I15" s="47" t="s">
        <v>256</v>
      </c>
      <c r="J15" s="43">
        <v>10</v>
      </c>
      <c r="K15" s="48" t="str">
        <f t="shared" ref="K15:K21" si="1">IF(AND($G15&lt;=6,$J15&lt;=4), "No Major Concern", IF(AND($G15&lt;=6,$J15&gt;4), "Periodic Review", IF(AND(G15&gt;6,$J15&lt;=4), "Continuous Review", IF(AND($G15&gt;6,$J15&gt;4), "Active Management", "Invalid Input"))))</f>
        <v>Active Management</v>
      </c>
      <c r="L15" s="49" t="s">
        <v>257</v>
      </c>
      <c r="M15" s="50"/>
    </row>
    <row r="16" spans="1:13" ht="93.75" customHeight="1" x14ac:dyDescent="0.35">
      <c r="A16" s="43">
        <v>2</v>
      </c>
      <c r="B16" s="43" t="s">
        <v>258</v>
      </c>
      <c r="C16" s="43" t="s">
        <v>253</v>
      </c>
      <c r="D16" s="44" t="s">
        <v>259</v>
      </c>
      <c r="E16" s="43">
        <v>4</v>
      </c>
      <c r="F16" s="43">
        <v>3</v>
      </c>
      <c r="G16" s="51">
        <f>LEFT(E16)+LEFT(F16)</f>
        <v>7</v>
      </c>
      <c r="H16" s="46" t="s">
        <v>260</v>
      </c>
      <c r="I16" s="52" t="s">
        <v>261</v>
      </c>
      <c r="J16" s="43">
        <v>9</v>
      </c>
      <c r="K16" s="48" t="str">
        <f t="shared" si="1"/>
        <v>Active Management</v>
      </c>
      <c r="L16" s="53" t="s">
        <v>262</v>
      </c>
      <c r="M16" s="50"/>
    </row>
    <row r="17" spans="1:13" ht="114" customHeight="1" x14ac:dyDescent="0.35">
      <c r="A17" s="43">
        <v>3</v>
      </c>
      <c r="B17" s="43" t="s">
        <v>263</v>
      </c>
      <c r="C17" s="43" t="s">
        <v>253</v>
      </c>
      <c r="D17" s="54" t="s">
        <v>264</v>
      </c>
      <c r="E17" s="43">
        <v>4</v>
      </c>
      <c r="F17" s="43">
        <v>4</v>
      </c>
      <c r="G17" s="45">
        <f t="shared" ref="G17" si="2">LEFT(E17)+LEFT(F17)</f>
        <v>8</v>
      </c>
      <c r="H17" s="46" t="s">
        <v>265</v>
      </c>
      <c r="I17" s="55" t="s">
        <v>266</v>
      </c>
      <c r="J17" s="56">
        <v>2</v>
      </c>
      <c r="K17" s="46" t="str">
        <f t="shared" si="1"/>
        <v>Continuous Review</v>
      </c>
      <c r="L17" s="99" t="s">
        <v>267</v>
      </c>
      <c r="M17" s="50"/>
    </row>
    <row r="18" spans="1:13" ht="78" customHeight="1" x14ac:dyDescent="0.35">
      <c r="A18" s="43">
        <v>4</v>
      </c>
      <c r="B18" s="43" t="s">
        <v>52</v>
      </c>
      <c r="C18" s="43" t="s">
        <v>253</v>
      </c>
      <c r="D18" s="54" t="s">
        <v>268</v>
      </c>
      <c r="E18" s="43">
        <v>3</v>
      </c>
      <c r="F18" s="43">
        <v>3</v>
      </c>
      <c r="G18" s="51">
        <f>LEFT(E18)+LEFT(F18)</f>
        <v>6</v>
      </c>
      <c r="H18" s="46" t="s">
        <v>50</v>
      </c>
      <c r="I18" s="58" t="s">
        <v>269</v>
      </c>
      <c r="J18" s="56">
        <v>3</v>
      </c>
      <c r="K18" s="46" t="str">
        <f t="shared" si="1"/>
        <v>No Major Concern</v>
      </c>
      <c r="L18" s="99"/>
      <c r="M18" s="50"/>
    </row>
    <row r="19" spans="1:13" ht="100.5" customHeight="1" x14ac:dyDescent="0.35">
      <c r="A19" s="43">
        <v>5</v>
      </c>
      <c r="B19" s="43" t="s">
        <v>270</v>
      </c>
      <c r="C19" s="59" t="s">
        <v>271</v>
      </c>
      <c r="D19" s="54" t="s">
        <v>272</v>
      </c>
      <c r="E19" s="43">
        <v>4</v>
      </c>
      <c r="F19" s="43">
        <v>3</v>
      </c>
      <c r="G19" s="51">
        <f t="shared" ref="G19:G21" si="3">LEFT(E19)+LEFT(F19)</f>
        <v>7</v>
      </c>
      <c r="H19" s="46" t="s">
        <v>273</v>
      </c>
      <c r="I19" s="47" t="s">
        <v>274</v>
      </c>
      <c r="J19" s="56">
        <v>3</v>
      </c>
      <c r="K19" s="46" t="str">
        <f t="shared" si="1"/>
        <v>Continuous Review</v>
      </c>
      <c r="L19" s="60" t="s">
        <v>275</v>
      </c>
      <c r="M19" s="50"/>
    </row>
    <row r="20" spans="1:13" ht="159.75" customHeight="1" x14ac:dyDescent="0.35">
      <c r="A20" s="43">
        <v>6</v>
      </c>
      <c r="B20" s="43" t="s">
        <v>276</v>
      </c>
      <c r="C20" s="43" t="s">
        <v>253</v>
      </c>
      <c r="D20" s="54" t="s">
        <v>277</v>
      </c>
      <c r="E20" s="43">
        <v>4</v>
      </c>
      <c r="F20" s="43">
        <v>3</v>
      </c>
      <c r="G20" s="51">
        <f t="shared" si="3"/>
        <v>7</v>
      </c>
      <c r="H20" s="46" t="s">
        <v>276</v>
      </c>
      <c r="I20" s="55" t="s">
        <v>278</v>
      </c>
      <c r="J20" s="56">
        <v>4</v>
      </c>
      <c r="K20" s="46" t="str">
        <f t="shared" si="1"/>
        <v>Continuous Review</v>
      </c>
      <c r="L20" s="49" t="s">
        <v>279</v>
      </c>
      <c r="M20" s="50"/>
    </row>
    <row r="21" spans="1:13" ht="80.25" customHeight="1" x14ac:dyDescent="0.35">
      <c r="A21" s="43">
        <v>7</v>
      </c>
      <c r="B21" s="43" t="s">
        <v>280</v>
      </c>
      <c r="C21" s="43" t="s">
        <v>253</v>
      </c>
      <c r="D21" s="54" t="s">
        <v>281</v>
      </c>
      <c r="E21" s="46">
        <v>4</v>
      </c>
      <c r="F21" s="46">
        <v>3</v>
      </c>
      <c r="G21" s="51">
        <f t="shared" si="3"/>
        <v>7</v>
      </c>
      <c r="H21" s="46" t="s">
        <v>282</v>
      </c>
      <c r="I21" s="55" t="s">
        <v>283</v>
      </c>
      <c r="J21" s="56">
        <v>3</v>
      </c>
      <c r="K21" s="46" t="str">
        <f t="shared" si="1"/>
        <v>Continuous Review</v>
      </c>
      <c r="L21" s="43" t="s">
        <v>284</v>
      </c>
      <c r="M21" s="50"/>
    </row>
    <row r="22" spans="1:13" ht="26.25" customHeight="1" x14ac:dyDescent="0.35">
      <c r="A22" s="92" t="s">
        <v>285</v>
      </c>
      <c r="B22" s="93"/>
      <c r="C22" s="93"/>
      <c r="D22" s="93"/>
      <c r="E22" s="93"/>
      <c r="F22" s="93"/>
      <c r="G22" s="93"/>
      <c r="H22" s="93"/>
      <c r="I22" s="93"/>
      <c r="J22" s="93"/>
      <c r="K22" s="93"/>
      <c r="L22" s="93"/>
      <c r="M22" s="100"/>
    </row>
    <row r="23" spans="1:13" ht="211.5" customHeight="1" x14ac:dyDescent="0.35">
      <c r="A23" s="43">
        <v>8</v>
      </c>
      <c r="B23" s="43" t="s">
        <v>286</v>
      </c>
      <c r="C23" s="43" t="s">
        <v>253</v>
      </c>
      <c r="D23" s="54" t="s">
        <v>287</v>
      </c>
      <c r="E23" s="43">
        <v>4</v>
      </c>
      <c r="F23" s="43">
        <v>3</v>
      </c>
      <c r="G23" s="51">
        <f t="shared" ref="G23:G36" si="4">LEFT(E23)+LEFT(F23)</f>
        <v>7</v>
      </c>
      <c r="H23" s="46" t="s">
        <v>288</v>
      </c>
      <c r="I23" s="52" t="s">
        <v>289</v>
      </c>
      <c r="J23" s="43">
        <v>4</v>
      </c>
      <c r="K23" s="46" t="str">
        <f>IF(AND($G23&lt;=6,$J23&lt;=4), "No Major Concern", IF(AND($G23&lt;=6,$J23&gt;4), "Periodic Review", IF(AND(G23&gt;6,$J23&lt;=4), "Continuous Review", IF(AND($G23&gt;6,$J23&gt;4), "Active Management", "Invalid Input"))))</f>
        <v>Continuous Review</v>
      </c>
      <c r="L23" s="61" t="s">
        <v>290</v>
      </c>
      <c r="M23" s="50"/>
    </row>
    <row r="24" spans="1:13" ht="111.75" customHeight="1" x14ac:dyDescent="0.35">
      <c r="A24" s="43">
        <v>9</v>
      </c>
      <c r="B24" s="43" t="s">
        <v>291</v>
      </c>
      <c r="C24" s="43" t="s">
        <v>292</v>
      </c>
      <c r="D24" s="54" t="s">
        <v>293</v>
      </c>
      <c r="E24" s="43">
        <v>4</v>
      </c>
      <c r="F24" s="43">
        <v>3</v>
      </c>
      <c r="G24" s="51">
        <f t="shared" si="4"/>
        <v>7</v>
      </c>
      <c r="H24" s="46" t="s">
        <v>294</v>
      </c>
      <c r="I24" s="47" t="s">
        <v>295</v>
      </c>
      <c r="J24" s="43">
        <v>5</v>
      </c>
      <c r="K24" s="48" t="str">
        <f>IF(AND($G24&lt;=6,$J24&lt;=4), "No Major Concern", IF(AND($G24&lt;=6,$J24&gt;4), "Periodic Review", IF(AND(G24&gt;6,$J24&lt;=4), "Continuous Review", IF(AND($G24&gt;6,$J24&gt;4), "Active Management", "Invalid Input"))))</f>
        <v>Active Management</v>
      </c>
      <c r="L24" s="57" t="s">
        <v>296</v>
      </c>
      <c r="M24" s="50"/>
    </row>
    <row r="25" spans="1:13" ht="119.25" customHeight="1" x14ac:dyDescent="0.35">
      <c r="A25" s="43">
        <v>10</v>
      </c>
      <c r="B25" s="43" t="s">
        <v>297</v>
      </c>
      <c r="C25" s="43" t="s">
        <v>253</v>
      </c>
      <c r="D25" s="44" t="s">
        <v>298</v>
      </c>
      <c r="E25" s="43">
        <v>4</v>
      </c>
      <c r="F25" s="43">
        <v>3</v>
      </c>
      <c r="G25" s="51">
        <f t="shared" si="4"/>
        <v>7</v>
      </c>
      <c r="H25" s="46" t="s">
        <v>299</v>
      </c>
      <c r="I25" s="47" t="s">
        <v>300</v>
      </c>
      <c r="J25" s="43">
        <v>6</v>
      </c>
      <c r="K25" s="48" t="str">
        <f>IF(AND($G25&lt;=6,$J25&lt;=4), "No Major Concern", IF(AND($G25&lt;=6,$J25&gt;4), "Periodic Review", IF(AND(G25&gt;6,$J25&lt;=4), "Continuous Review", IF(AND($G25&gt;6,$J25&gt;4), "Active Management", "Invalid Input"))))</f>
        <v>Active Management</v>
      </c>
      <c r="L25" s="43" t="s">
        <v>301</v>
      </c>
      <c r="M25" s="50"/>
    </row>
    <row r="26" spans="1:13" ht="70.5" customHeight="1" x14ac:dyDescent="0.35">
      <c r="A26" s="43">
        <v>11</v>
      </c>
      <c r="B26" s="43" t="s">
        <v>302</v>
      </c>
      <c r="C26" s="43" t="s">
        <v>303</v>
      </c>
      <c r="D26" s="54" t="s">
        <v>304</v>
      </c>
      <c r="E26" s="43">
        <v>4</v>
      </c>
      <c r="F26" s="43">
        <v>4</v>
      </c>
      <c r="G26" s="45">
        <f t="shared" si="4"/>
        <v>8</v>
      </c>
      <c r="H26" s="46" t="s">
        <v>305</v>
      </c>
      <c r="I26" s="47" t="s">
        <v>306</v>
      </c>
      <c r="J26" s="43">
        <v>3</v>
      </c>
      <c r="K26" s="46" t="str">
        <f>IF(AND($G26&lt;=6,$J26&lt;=4), "No Major Concern", IF(AND($G26&lt;=6,$J26&gt;4), "Periodic Review", IF(AND(G26&gt;6,$J26&lt;=4), "Continuous Review", IF(AND($G26&gt;6,$J26&gt;4), "Active Management", "Invalid Input"))))</f>
        <v>Continuous Review</v>
      </c>
      <c r="L26" s="43" t="s">
        <v>307</v>
      </c>
      <c r="M26" s="50"/>
    </row>
    <row r="27" spans="1:13" ht="195" customHeight="1" x14ac:dyDescent="0.35">
      <c r="A27" s="43">
        <v>12</v>
      </c>
      <c r="B27" s="43" t="s">
        <v>308</v>
      </c>
      <c r="C27" s="43" t="s">
        <v>303</v>
      </c>
      <c r="D27" s="54" t="s">
        <v>309</v>
      </c>
      <c r="E27" s="43">
        <v>4</v>
      </c>
      <c r="F27" s="43">
        <v>4</v>
      </c>
      <c r="G27" s="45">
        <f t="shared" si="4"/>
        <v>8</v>
      </c>
      <c r="H27" s="46" t="s">
        <v>310</v>
      </c>
      <c r="I27" s="52" t="s">
        <v>311</v>
      </c>
      <c r="J27" s="43">
        <v>4</v>
      </c>
      <c r="K27" s="46" t="str">
        <f>IF(AND($G27&lt;=6,$J27&lt;=4), "No Major Concern", IF(AND($G27&lt;=6,$J27&gt;4), "Periodic Review", IF(AND(G27&gt;6,$J27&lt;=4), "Continuous Review", IF(AND($G27&gt;6,$J27&gt;4), "Active Management", "Invalid Input"))))</f>
        <v>Continuous Review</v>
      </c>
      <c r="L27" s="53" t="s">
        <v>312</v>
      </c>
      <c r="M27" s="50"/>
    </row>
    <row r="28" spans="1:13" ht="27" customHeight="1" x14ac:dyDescent="0.35">
      <c r="A28" s="92" t="s">
        <v>313</v>
      </c>
      <c r="B28" s="93"/>
      <c r="C28" s="93"/>
      <c r="D28" s="93"/>
      <c r="E28" s="93"/>
      <c r="F28" s="93"/>
      <c r="G28" s="93"/>
      <c r="H28" s="93"/>
      <c r="I28" s="93"/>
      <c r="J28" s="93"/>
      <c r="K28" s="93"/>
      <c r="L28" s="93"/>
      <c r="M28" s="100"/>
    </row>
    <row r="29" spans="1:13" ht="376.5" customHeight="1" x14ac:dyDescent="0.35">
      <c r="A29" s="62">
        <v>13</v>
      </c>
      <c r="B29" s="43" t="s">
        <v>314</v>
      </c>
      <c r="C29" s="43" t="s">
        <v>292</v>
      </c>
      <c r="D29" s="54" t="s">
        <v>315</v>
      </c>
      <c r="E29" s="62">
        <v>4</v>
      </c>
      <c r="F29" s="62">
        <v>3</v>
      </c>
      <c r="G29" s="51">
        <f t="shared" si="4"/>
        <v>7</v>
      </c>
      <c r="H29" s="46" t="s">
        <v>316</v>
      </c>
      <c r="I29" s="47" t="s">
        <v>317</v>
      </c>
      <c r="J29" s="43">
        <v>6</v>
      </c>
      <c r="K29" s="48" t="str">
        <f t="shared" ref="K29:K34" si="5">IF(AND($G29&lt;=6,$J29&lt;=4), "No Major Concern", IF(AND($G29&lt;=6,$J29&gt;4), "Periodic Review", IF(AND(G29&gt;6,$J29&lt;=4), "Continuous Review", IF(AND($G29&gt;6,$J29&gt;4), "Active Management", "Invalid Input"))))</f>
        <v>Active Management</v>
      </c>
      <c r="L29" s="63" t="s">
        <v>318</v>
      </c>
      <c r="M29" s="50"/>
    </row>
    <row r="30" spans="1:13" ht="253.5" customHeight="1" x14ac:dyDescent="0.35">
      <c r="A30" s="46">
        <v>14</v>
      </c>
      <c r="B30" s="43" t="s">
        <v>319</v>
      </c>
      <c r="C30" s="43" t="s">
        <v>292</v>
      </c>
      <c r="D30" s="54" t="s">
        <v>320</v>
      </c>
      <c r="E30" s="62">
        <v>4</v>
      </c>
      <c r="F30" s="62">
        <v>3</v>
      </c>
      <c r="G30" s="51">
        <f t="shared" si="4"/>
        <v>7</v>
      </c>
      <c r="H30" s="46" t="s">
        <v>321</v>
      </c>
      <c r="I30" s="47" t="s">
        <v>322</v>
      </c>
      <c r="J30" s="43">
        <v>8</v>
      </c>
      <c r="K30" s="48" t="str">
        <f t="shared" si="5"/>
        <v>Active Management</v>
      </c>
      <c r="L30" s="60" t="s">
        <v>323</v>
      </c>
      <c r="M30" s="50"/>
    </row>
    <row r="31" spans="1:13" ht="273.75" customHeight="1" x14ac:dyDescent="0.35">
      <c r="A31" s="43">
        <v>15</v>
      </c>
      <c r="B31" s="43" t="s">
        <v>324</v>
      </c>
      <c r="C31" s="43" t="s">
        <v>292</v>
      </c>
      <c r="D31" s="64" t="s">
        <v>325</v>
      </c>
      <c r="E31" s="43">
        <v>4</v>
      </c>
      <c r="F31" s="43">
        <v>4</v>
      </c>
      <c r="G31" s="45">
        <f t="shared" si="4"/>
        <v>8</v>
      </c>
      <c r="H31" s="46" t="s">
        <v>326</v>
      </c>
      <c r="I31" s="65" t="s">
        <v>327</v>
      </c>
      <c r="J31" s="56">
        <v>5</v>
      </c>
      <c r="K31" s="48" t="str">
        <f t="shared" si="5"/>
        <v>Active Management</v>
      </c>
      <c r="L31" s="66" t="s">
        <v>328</v>
      </c>
      <c r="M31" s="50"/>
    </row>
    <row r="32" spans="1:13" ht="161.25" customHeight="1" x14ac:dyDescent="0.35">
      <c r="A32" s="43">
        <v>16</v>
      </c>
      <c r="B32" s="43" t="s">
        <v>329</v>
      </c>
      <c r="C32" s="43" t="s">
        <v>253</v>
      </c>
      <c r="D32" s="54" t="s">
        <v>330</v>
      </c>
      <c r="E32" s="43">
        <v>4</v>
      </c>
      <c r="F32" s="43">
        <v>3</v>
      </c>
      <c r="G32" s="51">
        <f t="shared" si="4"/>
        <v>7</v>
      </c>
      <c r="H32" s="46" t="s">
        <v>331</v>
      </c>
      <c r="I32" s="47" t="s">
        <v>332</v>
      </c>
      <c r="J32" s="56">
        <v>4</v>
      </c>
      <c r="K32" s="46" t="str">
        <f t="shared" si="5"/>
        <v>Continuous Review</v>
      </c>
      <c r="L32" s="66" t="s">
        <v>333</v>
      </c>
      <c r="M32" s="50"/>
    </row>
    <row r="33" spans="1:13" ht="63.75" customHeight="1" x14ac:dyDescent="0.35">
      <c r="A33" s="43">
        <v>17</v>
      </c>
      <c r="B33" s="43" t="s">
        <v>334</v>
      </c>
      <c r="C33" s="43" t="s">
        <v>253</v>
      </c>
      <c r="D33" s="67" t="s">
        <v>335</v>
      </c>
      <c r="E33" s="43">
        <v>4</v>
      </c>
      <c r="F33" s="46">
        <v>4</v>
      </c>
      <c r="G33" s="45">
        <f t="shared" si="4"/>
        <v>8</v>
      </c>
      <c r="H33" s="43" t="s">
        <v>336</v>
      </c>
      <c r="I33" s="55" t="s">
        <v>337</v>
      </c>
      <c r="J33" s="56">
        <v>6</v>
      </c>
      <c r="K33" s="48" t="str">
        <f t="shared" si="5"/>
        <v>Active Management</v>
      </c>
      <c r="L33" s="53" t="s">
        <v>338</v>
      </c>
      <c r="M33" s="50"/>
    </row>
    <row r="34" spans="1:13" ht="86.25" customHeight="1" x14ac:dyDescent="0.35">
      <c r="A34" s="43">
        <v>18</v>
      </c>
      <c r="B34" s="43" t="s">
        <v>339</v>
      </c>
      <c r="C34" s="43" t="s">
        <v>253</v>
      </c>
      <c r="D34" s="61" t="s">
        <v>340</v>
      </c>
      <c r="E34" s="43">
        <v>4</v>
      </c>
      <c r="F34" s="43">
        <v>3</v>
      </c>
      <c r="G34" s="51">
        <f t="shared" si="4"/>
        <v>7</v>
      </c>
      <c r="H34" s="46" t="s">
        <v>341</v>
      </c>
      <c r="I34" s="52" t="s">
        <v>342</v>
      </c>
      <c r="J34" s="56">
        <v>5</v>
      </c>
      <c r="K34" s="48" t="str">
        <f t="shared" si="5"/>
        <v>Active Management</v>
      </c>
      <c r="L34" s="68" t="s">
        <v>343</v>
      </c>
      <c r="M34" s="50"/>
    </row>
    <row r="35" spans="1:13" ht="22.5" customHeight="1" x14ac:dyDescent="0.35">
      <c r="A35" s="92" t="s">
        <v>344</v>
      </c>
      <c r="B35" s="93"/>
      <c r="C35" s="93"/>
      <c r="D35" s="93"/>
      <c r="E35" s="93"/>
      <c r="F35" s="93"/>
      <c r="G35" s="93"/>
      <c r="H35" s="93"/>
      <c r="I35" s="93"/>
      <c r="J35" s="93"/>
      <c r="K35" s="93"/>
      <c r="L35" s="93"/>
      <c r="M35" s="100"/>
    </row>
    <row r="36" spans="1:13" ht="220.5" customHeight="1" x14ac:dyDescent="0.35">
      <c r="A36" s="47">
        <v>19</v>
      </c>
      <c r="B36" s="69" t="s">
        <v>345</v>
      </c>
      <c r="C36" s="69" t="s">
        <v>253</v>
      </c>
      <c r="D36" s="58" t="s">
        <v>346</v>
      </c>
      <c r="E36" s="56">
        <v>4</v>
      </c>
      <c r="F36" s="56">
        <v>3</v>
      </c>
      <c r="G36" s="51">
        <f t="shared" si="4"/>
        <v>7</v>
      </c>
      <c r="H36" s="56" t="s">
        <v>347</v>
      </c>
      <c r="I36" s="52" t="s">
        <v>348</v>
      </c>
      <c r="J36" s="56">
        <v>3</v>
      </c>
      <c r="K36" s="46" t="str">
        <f>IF(AND($G36&lt;=6,$J36&lt;=4), "No Major Concern", IF(AND($G36&lt;=6,$J36&gt;4), "Periodic Review", IF(AND(G36&gt;6,$J36&lt;=4), "Continuous Review", IF(AND($G36&gt;6,$J36&gt;4), "Active Management", "Invalid Input"))))</f>
        <v>Continuous Review</v>
      </c>
      <c r="L36" s="49" t="s">
        <v>349</v>
      </c>
      <c r="M36" s="50"/>
    </row>
    <row r="37" spans="1:13" ht="22.5" customHeight="1" x14ac:dyDescent="0.35">
      <c r="A37" s="92" t="s">
        <v>350</v>
      </c>
      <c r="B37" s="93"/>
      <c r="C37" s="93"/>
      <c r="D37" s="93"/>
      <c r="E37" s="93"/>
      <c r="F37" s="93"/>
      <c r="G37" s="93"/>
      <c r="H37" s="93"/>
      <c r="I37" s="93"/>
      <c r="J37" s="93"/>
      <c r="K37" s="93"/>
      <c r="L37" s="93"/>
      <c r="M37" s="100"/>
    </row>
    <row r="38" spans="1:13" ht="166.5" customHeight="1" x14ac:dyDescent="0.35">
      <c r="A38" s="47">
        <v>20</v>
      </c>
      <c r="B38" s="43" t="s">
        <v>351</v>
      </c>
      <c r="C38" s="43" t="s">
        <v>253</v>
      </c>
      <c r="D38" s="47" t="s">
        <v>352</v>
      </c>
      <c r="E38" s="46">
        <v>4</v>
      </c>
      <c r="F38" s="56">
        <v>3</v>
      </c>
      <c r="G38" s="51">
        <f>LEFT(E38)+LEFT(F38)</f>
        <v>7</v>
      </c>
      <c r="H38" s="46" t="s">
        <v>353</v>
      </c>
      <c r="I38" s="47" t="s">
        <v>354</v>
      </c>
      <c r="J38" s="56">
        <v>4</v>
      </c>
      <c r="K38" s="46" t="str">
        <f>IF(AND($G38&lt;=6,$J38&lt;=4), "No Major Concern", IF(AND($G38&lt;=6,$J38&gt;4), "Periodic Review", IF(AND(G38&gt;6,$J38&lt;=4), "Continuous Review", IF(AND($G38&gt;6,$J38&gt;4), "Active Management", "Invalid Input"))))</f>
        <v>Continuous Review</v>
      </c>
      <c r="L38" s="49" t="s">
        <v>355</v>
      </c>
      <c r="M38" s="50"/>
    </row>
    <row r="39" spans="1:13" ht="24" customHeight="1" x14ac:dyDescent="0.35">
      <c r="F39" s="70" t="s">
        <v>356</v>
      </c>
      <c r="G39" s="71">
        <f>AVERAGE(G15:G38)</f>
        <v>7.25</v>
      </c>
      <c r="I39" s="70" t="s">
        <v>357</v>
      </c>
      <c r="J39" s="71">
        <f>AVERAGE(J15:J38)</f>
        <v>4.8499999999999996</v>
      </c>
      <c r="K39" s="72" t="str">
        <f t="shared" ref="K39" si="6">IF(AND($G39&lt;=6,$J39&lt;=4), "No Major Concern", IF(AND($G39&lt;=6,$J39&gt;4), "Periodic Review", IF(AND(G39&gt;6,$J39&lt;=4), "Continuous Review", IF(AND($G39&gt;6,$J39&gt;4), "Active Management", "Invalid Input"))))</f>
        <v>Active Management</v>
      </c>
    </row>
    <row r="42" spans="1:13" ht="132" customHeight="1" x14ac:dyDescent="0.35">
      <c r="L42" s="73"/>
    </row>
  </sheetData>
  <mergeCells count="21">
    <mergeCell ref="L17:L18"/>
    <mergeCell ref="A22:M22"/>
    <mergeCell ref="A28:M28"/>
    <mergeCell ref="A35:M35"/>
    <mergeCell ref="A37:M37"/>
    <mergeCell ref="A4:L5"/>
    <mergeCell ref="A6:L6"/>
    <mergeCell ref="B9:C9"/>
    <mergeCell ref="A10:L11"/>
    <mergeCell ref="H12:H13"/>
    <mergeCell ref="I12:I13"/>
    <mergeCell ref="J12:J13"/>
    <mergeCell ref="K12:K13"/>
    <mergeCell ref="L12:L13"/>
    <mergeCell ref="M10:M14"/>
    <mergeCell ref="A12:A13"/>
    <mergeCell ref="B12:B13"/>
    <mergeCell ref="C12:C13"/>
    <mergeCell ref="D12:D13"/>
    <mergeCell ref="E12:G12"/>
    <mergeCell ref="A14:L14"/>
  </mergeCells>
  <conditionalFormatting sqref="K15:K21 K23:K27 K29:K34">
    <cfRule type="cellIs" dxfId="11" priority="9" operator="equal">
      <formula>"Active Management"</formula>
    </cfRule>
    <cfRule type="cellIs" dxfId="10" priority="10" operator="equal">
      <formula>"Periodic Review"</formula>
    </cfRule>
    <cfRule type="cellIs" dxfId="9" priority="11" operator="equal">
      <formula>"No Major Concern"</formula>
    </cfRule>
    <cfRule type="cellIs" dxfId="8" priority="12" operator="equal">
      <formula>"Continuous Review"</formula>
    </cfRule>
  </conditionalFormatting>
  <conditionalFormatting sqref="K36">
    <cfRule type="cellIs" dxfId="7" priority="5" operator="equal">
      <formula>"Active Management"</formula>
    </cfRule>
    <cfRule type="cellIs" dxfId="6" priority="6" operator="equal">
      <formula>"Periodic Review"</formula>
    </cfRule>
    <cfRule type="cellIs" dxfId="5" priority="7" operator="equal">
      <formula>"No Major Concern"</formula>
    </cfRule>
    <cfRule type="cellIs" dxfId="4" priority="8" operator="equal">
      <formula>"Continuous Review"</formula>
    </cfRule>
  </conditionalFormatting>
  <conditionalFormatting sqref="K38:K39">
    <cfRule type="cellIs" dxfId="3" priority="1" operator="equal">
      <formula>"Active Management"</formula>
    </cfRule>
    <cfRule type="cellIs" dxfId="2" priority="2" operator="equal">
      <formula>"Periodic Review"</formula>
    </cfRule>
    <cfRule type="cellIs" dxfId="1" priority="3" operator="equal">
      <formula>"No Major Concern"</formula>
    </cfRule>
    <cfRule type="cellIs" dxfId="0" priority="4" operator="equal">
      <formula>"Continuous Review"</formula>
    </cfRule>
  </conditionalFormatting>
  <dataValidations count="2">
    <dataValidation type="list" allowBlank="1" showInputMessage="1" showErrorMessage="1" sqref="C15:C21 C38 C36 C34 C29:C32 C23:C27" xr:uid="{13723E98-7542-45E6-962A-8A1ACE1A53EB}">
      <formula1>$B$71:$B$74</formula1>
    </dataValidation>
    <dataValidation type="list" allowBlank="1" showInputMessage="1" showErrorMessage="1" sqref="C33" xr:uid="{D36D2F77-14CA-4A62-AB64-A4229B6B4CC5}">
      <formula1>$B$48:$B$52</formula1>
    </dataValidation>
  </dataValidations>
  <printOptions verticalCentered="1"/>
  <pageMargins left="0" right="0" top="0" bottom="0" header="0" footer="0"/>
  <pageSetup paperSize="9" scale="5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Governance</vt:lpstr>
      <vt:lpstr>Acounts Payables</vt:lpstr>
      <vt:lpstr>General Accounting</vt:lpstr>
      <vt:lpstr>Accounts Receivables</vt:lpstr>
      <vt:lpstr>Treasury and Banking</vt:lpstr>
      <vt:lpstr>Purchasing</vt:lpstr>
      <vt:lpstr>Contract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2024-02-28T13:41:09Z</dcterms:modified>
</cp:coreProperties>
</file>