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MoviExtIni" sheetId="1" r:id="rId4"/>
    <sheet state="hidden" name="Datos" sheetId="2" r:id="rId5"/>
    <sheet state="visible" name="1993-2000" sheetId="3" r:id="rId6"/>
    <sheet state="visible" name="2001-2023" sheetId="4" r:id="rId7"/>
    <sheet state="hidden" name="TarifasPension" sheetId="5" r:id="rId8"/>
    <sheet state="visible" name="BASECOTIZACION" sheetId="6" r:id="rId9"/>
    <sheet state="hidden" name="TasasExtracto" sheetId="7" r:id="rId10"/>
  </sheets>
  <definedNames>
    <definedName name="HTML_CodePage">1252</definedName>
    <definedName name="HTML_Control">{"'CERTIFICADO1'!$A$1:$G$221"}</definedName>
    <definedName name="HTML_Description">""</definedName>
    <definedName name="HTML_Email">""</definedName>
    <definedName name="HTML_Header">""</definedName>
    <definedName name="HTML_LastUpdate">"2/07/2002"</definedName>
    <definedName name="HTML_LineAfter">FALSE</definedName>
    <definedName name="HTML_LineBefore">FALSE</definedName>
    <definedName name="HTML_Name">"Superintendencia Bancaria"</definedName>
    <definedName name="HTML_OBDlg2">TRUE</definedName>
    <definedName name="HTML_OBDlg4">TRUE</definedName>
    <definedName name="HTML_OS">0</definedName>
    <definedName name="HTML_PathFile">"C:\Mis documentos\Marlen\Marlen\TASASBCTELASIG\certificacion-internet\PRUEBA 1.htm"</definedName>
    <definedName name="HTML_Title">""</definedName>
    <definedName name="_1">#REF!</definedName>
    <definedName name="A_IMPRESIÓN_IM">#REF!</definedName>
    <definedName name="_2">#REF!</definedName>
  </definedNames>
  <calcPr/>
  <extLst>
    <ext uri="GoogleSheetsCustomDataVersion2">
      <go:sheetsCustomData xmlns:go="http://customooxmlschemas.google.com/" r:id="rId11" roundtripDataChecksum="cnCuabSNknvoDXhz+JIPT/4UgLlMNzMgQlNmhSxypJA="/>
    </ext>
  </extLst>
</workbook>
</file>

<file path=xl/sharedStrings.xml><?xml version="1.0" encoding="utf-8"?>
<sst xmlns="http://schemas.openxmlformats.org/spreadsheetml/2006/main" count="555" uniqueCount="136">
  <si>
    <t>MOVIMIENTO DE  APORTES Y EXTRACTOS TRIMESTRALES</t>
  </si>
  <si>
    <t>TABLA DE APORTES</t>
  </si>
  <si>
    <t>AÑO-1994</t>
  </si>
  <si>
    <t>AÑO-1995</t>
  </si>
  <si>
    <t>AÑO-1996</t>
  </si>
  <si>
    <t>AÑO-1997</t>
  </si>
  <si>
    <t>AÑO-1998</t>
  </si>
  <si>
    <t>AÑO-1999</t>
  </si>
  <si>
    <t>AÑO-2000</t>
  </si>
  <si>
    <t>Año-2001</t>
  </si>
  <si>
    <t>Año2002</t>
  </si>
  <si>
    <t>Año-2003</t>
  </si>
  <si>
    <t>Año-2004</t>
  </si>
  <si>
    <t>Año-2005</t>
  </si>
  <si>
    <t>Año-2006</t>
  </si>
  <si>
    <t>Año-2007</t>
  </si>
  <si>
    <t>Año-2008</t>
  </si>
  <si>
    <t>Año-2009</t>
  </si>
  <si>
    <t>Año-2010</t>
  </si>
  <si>
    <t>Año-2011</t>
  </si>
  <si>
    <t>Año-2012</t>
  </si>
  <si>
    <t>Año-2013</t>
  </si>
  <si>
    <t>Año-2014</t>
  </si>
  <si>
    <t>Año-2015</t>
  </si>
  <si>
    <t>Año-2016</t>
  </si>
  <si>
    <t>Año-2017</t>
  </si>
  <si>
    <t>Año-2018</t>
  </si>
  <si>
    <t>Año-2019</t>
  </si>
  <si>
    <t>Año-2020</t>
  </si>
  <si>
    <t>TRIMESTRE</t>
  </si>
  <si>
    <t>Aportes</t>
  </si>
  <si>
    <t>MOVIMIENTO EXTRACTOS TRIMESTRALES DESDE FECHA DE AFILIACION (01/12/2000) Nota: Completar Tabla Hasta la Vigencia Actual …Ok.!</t>
  </si>
  <si>
    <t xml:space="preserve"> </t>
  </si>
  <si>
    <t>AÑO-2001</t>
  </si>
  <si>
    <t>AÑO-2002</t>
  </si>
  <si>
    <t>AÑO-2003</t>
  </si>
  <si>
    <t>AÑO-2004</t>
  </si>
  <si>
    <t>AÑO-2005</t>
  </si>
  <si>
    <t>AÑO-2006</t>
  </si>
  <si>
    <t>AÑO-2007</t>
  </si>
  <si>
    <t>AÑO-2008</t>
  </si>
  <si>
    <t>AÑO-2009</t>
  </si>
  <si>
    <t>AÑO-2010</t>
  </si>
  <si>
    <t>AÑO-2011</t>
  </si>
  <si>
    <t>AÑO-2012</t>
  </si>
  <si>
    <t>AÑO-2013</t>
  </si>
  <si>
    <t>AÑO-2014</t>
  </si>
  <si>
    <t>AÑO-2015</t>
  </si>
  <si>
    <t>AÑO-2016</t>
  </si>
  <si>
    <t>AÑO-2017</t>
  </si>
  <si>
    <t>AÑO-2018</t>
  </si>
  <si>
    <t>AÑO-2019</t>
  </si>
  <si>
    <t>AÑO-2020</t>
  </si>
  <si>
    <t>SALDO</t>
  </si>
  <si>
    <t>TASA-R</t>
  </si>
  <si>
    <t>CAPITAL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</si>
  <si>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</si>
  <si>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</si>
  <si>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</si>
  <si>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</si>
  <si>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</si>
  <si>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</si>
  <si>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</si>
  <si>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</si>
  <si>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</si>
  <si>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</si>
  <si>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</si>
  <si>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</si>
  <si>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</si>
  <si>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cotizacion</t>
  </si>
  <si>
    <t>Trimestre1</t>
  </si>
  <si>
    <t>Trimestre2</t>
  </si>
  <si>
    <t>Trimestre3</t>
  </si>
  <si>
    <t>Trimestre4</t>
  </si>
  <si>
    <t>LEY 100/93</t>
  </si>
  <si>
    <t>ARTICULOS 63: Cuenta Individual de Ahorro  66: Devolución de Saldos.</t>
  </si>
  <si>
    <t>ARTICULO 101: Rentabilidad Mínima.</t>
  </si>
  <si>
    <t>TABLA DE APORTES SEGÚN SALARIO BASE REPORTADO POR EL EMPLEADOR PARA CADA VIGENCIA MENSUAL</t>
  </si>
  <si>
    <t xml:space="preserve">CONSOLIDADO TRIMESTRALMENTE </t>
  </si>
  <si>
    <t>AÑO-1993</t>
  </si>
  <si>
    <t>NOITA:</t>
  </si>
  <si>
    <t>MOVIMIENTO QUE NO INCLUYE  EL SALDO CONQUE SE INICIALIZA ESTA CUENTA CORRESPONDIENTE A OTRAS ENTIDADES COMO LOSON:</t>
  </si>
  <si>
    <t>Contraloria de Bello, Universidad Cooperativa de Colombia, American Businnes School, Escuela Remingnton, Auto Radio Aplin, Teleantioquia Y Otras.</t>
  </si>
  <si>
    <t>CONSOLIDADO TRIMESTRALMENTE</t>
  </si>
  <si>
    <t>AÑO-2021</t>
  </si>
  <si>
    <t>AÑO-2022</t>
  </si>
  <si>
    <t>AÑO-2023</t>
  </si>
  <si>
    <t>Descripción</t>
  </si>
  <si>
    <t> Año 1994 %</t>
  </si>
  <si>
    <t> Año 1995 %</t>
  </si>
  <si>
    <t> Año 1996 %</t>
  </si>
  <si>
    <t> Año 1997 %</t>
  </si>
  <si>
    <t> Año 1998 %</t>
  </si>
  <si>
    <t> Año 1999 %</t>
  </si>
  <si>
    <t> Año 2000 %</t>
  </si>
  <si>
    <t> Año 2001 %</t>
  </si>
  <si>
    <t> Año 2002 %</t>
  </si>
  <si>
    <t> Año 2003 %</t>
  </si>
  <si>
    <t> Año 2004 %</t>
  </si>
  <si>
    <t> Año 2005 %</t>
  </si>
  <si>
    <t> Año 2006 %</t>
  </si>
  <si>
    <t> Año 2007 %</t>
  </si>
  <si>
    <t> Año 2008 %</t>
  </si>
  <si>
    <t>Año 2009 %</t>
  </si>
  <si>
    <t>Año 2010 %</t>
  </si>
  <si>
    <t> Año 2011 %</t>
  </si>
  <si>
    <t> Año 2012 %</t>
  </si>
  <si>
    <t> Año 2013 %</t>
  </si>
  <si>
    <t>Año 2014 %</t>
  </si>
  <si>
    <t>Año 2015 %</t>
  </si>
  <si>
    <t>Año 2016 en adelante %</t>
  </si>
  <si>
    <t>Tarifa Pension Afiliado</t>
  </si>
  <si>
    <t>Tarifa Pension Empleador</t>
  </si>
  <si>
    <t>RetTotal</t>
  </si>
  <si>
    <t>TABLA BASE DE COTIZACION SALARIAL PENSIONES</t>
  </si>
  <si>
    <t>VIGENCIAS 1993 CONTRALORIA DE BELLO</t>
  </si>
  <si>
    <t>ARTICULO 66: Devolución de Saldos.</t>
  </si>
  <si>
    <t>base</t>
  </si>
  <si>
    <t>retencion</t>
  </si>
  <si>
    <t>Trim1</t>
  </si>
  <si>
    <t>Trim2</t>
  </si>
  <si>
    <t>Trim3</t>
  </si>
  <si>
    <t>Trim4</t>
  </si>
  <si>
    <t>TASAS DE INTERES TRIMESTRALES</t>
  </si>
  <si>
    <t>Trimestre</t>
  </si>
  <si>
    <t>Vigencia desde</t>
  </si>
  <si>
    <t>Vigencia hasta</t>
  </si>
  <si>
    <t>DTF</t>
  </si>
  <si>
    <t>CDT 180</t>
  </si>
  <si>
    <t>CDT 360</t>
  </si>
  <si>
    <t>TCC</t>
  </si>
  <si>
    <t>Trimesre1</t>
  </si>
  <si>
    <t>Trimesre2</t>
  </si>
  <si>
    <t>Trimesre3</t>
  </si>
  <si>
    <t>Trimesre4</t>
  </si>
  <si>
    <t>DATOS SUSTITUTIVOS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</si>
</sst>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&quot;$&quot;\ #,##0.00"/>
    <numFmt numFmtId="165" formatCode="_(&quot;$&quot;\ * #,##0.00_);_(&quot;$&quot;\ * \(#,##0.00\);_(&quot;$&quot;\ * &quot;-&quot;??_);_(@_)"/>
    <numFmt numFmtId="166" formatCode="[$$]#,##0.00"/>
    <numFmt numFmtId="167" formatCode="&quot;$&quot;\ #,##0"/>
    <numFmt numFmtId="168" formatCode="_-&quot;$&quot;\ * #,##0_-;\-&quot;$&quot;\ * #,##0_-;_-&quot;$&quot;\ * &quot;-&quot;_-;_-@"/>
    <numFmt numFmtId="169" formatCode="#,##0.0000"/>
    <numFmt numFmtId="170" formatCode="_-[$$-409]* #,##0.00_ ;_-[$$-409]* \-#,##0.00\ ;_-[$$-409]* &quot;-&quot;??_ ;_-@_ "/>
    <numFmt numFmtId="171" formatCode="D/M/YYYY"/>
  </numFmts>
  <fonts count="16">
    <font>
      <sz val="11.0"/>
      <color theme="1"/>
      <name val="Calibri"/>
      <scheme val="minor"/>
    </font>
    <font>
      <b/>
      <sz val="14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8.0"/>
      <color theme="1"/>
      <name val="Calibri"/>
    </font>
    <font>
      <b/>
      <sz val="9.0"/>
      <color theme="1"/>
      <name val="Calibri"/>
    </font>
    <font>
      <color theme="1"/>
      <name val="Calibri"/>
    </font>
    <font>
      <sz val="11.0"/>
      <color rgb="FF000000"/>
      <name val="Calibri"/>
    </font>
    <font>
      <b/>
      <sz val="12.0"/>
      <color theme="1"/>
      <name val="Calibri"/>
    </font>
    <font>
      <b/>
      <sz val="8.0"/>
      <color theme="1"/>
      <name val="Calibri"/>
    </font>
    <font>
      <b/>
      <sz val="10.0"/>
      <color theme="1"/>
      <name val="Calibri"/>
    </font>
    <font>
      <b/>
      <color rgb="FFFFFFFF"/>
      <name val="Calibri"/>
    </font>
    <font/>
    <font>
      <color rgb="FF6E6F71"/>
      <name val="Calibri"/>
    </font>
    <font>
      <sz val="10.0"/>
      <color theme="1"/>
      <name val="Arial"/>
    </font>
    <font>
      <sz val="1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7FC241"/>
        <bgColor rgb="FF7FC241"/>
      </patternFill>
    </fill>
    <fill>
      <patternFill patternType="solid">
        <fgColor rgb="FFFFFFFF"/>
        <bgColor rgb="FFFFFFFF"/>
      </patternFill>
    </fill>
    <fill>
      <patternFill patternType="solid">
        <fgColor rgb="FFF0F4FA"/>
        <bgColor rgb="FFF0F4FA"/>
      </patternFill>
    </fill>
    <fill>
      <patternFill patternType="solid">
        <fgColor rgb="FFD6EAF8"/>
        <bgColor rgb="FFD6EAF8"/>
      </patternFill>
    </fill>
    <fill>
      <patternFill patternType="solid">
        <fgColor theme="6"/>
        <bgColor theme="6"/>
      </patternFill>
    </fill>
  </fills>
  <borders count="8">
    <border/>
    <border>
      <bottom style="thin">
        <color rgb="FF7FC241"/>
      </bottom>
    </border>
    <border>
      <right style="thin">
        <color rgb="FF7FC241"/>
      </right>
    </border>
    <border>
      <right style="thin">
        <color rgb="FF7FC241"/>
      </right>
      <bottom style="thin">
        <color rgb="FF7FC241"/>
      </bottom>
    </border>
    <border>
      <bottom style="thin">
        <color rgb="FF979991"/>
      </bottom>
    </border>
    <border>
      <left style="thin">
        <color rgb="FF979991"/>
      </left>
      <right/>
      <top style="thin">
        <color rgb="FF979991"/>
      </top>
      <bottom/>
    </border>
    <border>
      <left style="thin">
        <color rgb="FF979991"/>
      </left>
      <right/>
      <top style="thin">
        <color rgb="FF979991"/>
      </top>
      <bottom style="thin">
        <color rgb="FF979991"/>
      </bottom>
    </border>
    <border>
      <left style="thin">
        <color rgb="FF979991"/>
      </left>
      <right style="thin">
        <color rgb="FF979991"/>
      </right>
      <top style="thin">
        <color rgb="FF979991"/>
      </top>
      <bottom style="thin">
        <color rgb="FF979991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2" numFmtId="10" xfId="0" applyFont="1" applyNumberFormat="1"/>
    <xf borderId="0" fillId="0" fontId="2" numFmtId="164" xfId="0" applyFont="1" applyNumberFormat="1"/>
    <xf borderId="0" fillId="0" fontId="2" numFmtId="165" xfId="0" applyFont="1" applyNumberFormat="1"/>
    <xf borderId="0" fillId="0" fontId="2" numFmtId="0" xfId="0" applyAlignment="1" applyFont="1">
      <alignment horizontal="center"/>
    </xf>
    <xf borderId="0" fillId="0" fontId="3" numFmtId="164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/>
    </xf>
    <xf borderId="0" fillId="0" fontId="2" numFmtId="164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166" xfId="0" applyFont="1" applyNumberFormat="1"/>
    <xf borderId="0" fillId="0" fontId="2" numFmtId="167" xfId="0" applyFont="1" applyNumberFormat="1"/>
    <xf borderId="0" fillId="0" fontId="5" numFmtId="0" xfId="0" applyAlignment="1" applyFont="1">
      <alignment horizontal="center"/>
    </xf>
    <xf borderId="0" fillId="0" fontId="5" numFmtId="164" xfId="0" applyAlignment="1" applyFont="1" applyNumberFormat="1">
      <alignment horizontal="center"/>
    </xf>
    <xf borderId="0" fillId="0" fontId="5" numFmtId="10" xfId="0" applyAlignment="1" applyFont="1" applyNumberFormat="1">
      <alignment horizontal="center"/>
    </xf>
    <xf borderId="0" fillId="0" fontId="4" numFmtId="164" xfId="0" applyFont="1" applyNumberFormat="1"/>
    <xf borderId="0" fillId="0" fontId="4" numFmtId="10" xfId="0" applyFont="1" applyNumberFormat="1"/>
    <xf borderId="0" fillId="0" fontId="4" numFmtId="4" xfId="0" applyFont="1" applyNumberFormat="1"/>
    <xf borderId="0" fillId="0" fontId="4" numFmtId="165" xfId="0" applyFont="1" applyNumberFormat="1"/>
    <xf borderId="0" fillId="0" fontId="6" numFmtId="0" xfId="0" applyFont="1"/>
    <xf borderId="0" fillId="0" fontId="7" numFmtId="0" xfId="0" applyFont="1"/>
    <xf borderId="0" fillId="0" fontId="2" numFmtId="1" xfId="0" applyFont="1" applyNumberFormat="1"/>
    <xf borderId="0" fillId="0" fontId="2" numFmtId="168" xfId="0" applyAlignment="1" applyFont="1" applyNumberFormat="1">
      <alignment horizontal="center"/>
    </xf>
    <xf borderId="0" fillId="0" fontId="2" numFmtId="168" xfId="0" applyFont="1" applyNumberFormat="1"/>
    <xf borderId="0" fillId="0" fontId="8" numFmtId="0" xfId="0" applyAlignment="1" applyFont="1">
      <alignment horizontal="center" vertical="bottom"/>
    </xf>
    <xf borderId="0" fillId="0" fontId="3" numFmtId="166" xfId="0" applyAlignment="1" applyFont="1" applyNumberFormat="1">
      <alignment horizontal="center"/>
    </xf>
    <xf borderId="0" fillId="0" fontId="3" numFmtId="0" xfId="0" applyAlignment="1" applyFont="1">
      <alignment horizontal="center" readingOrder="0"/>
    </xf>
    <xf borderId="0" fillId="0" fontId="3" numFmtId="0" xfId="0" applyFont="1"/>
    <xf borderId="0" fillId="0" fontId="3" numFmtId="166" xfId="0" applyFont="1" applyNumberFormat="1"/>
    <xf borderId="0" fillId="0" fontId="4" numFmtId="0" xfId="0" applyAlignment="1" applyFont="1">
      <alignment horizontal="center" vertical="center"/>
    </xf>
    <xf borderId="0" fillId="0" fontId="3" numFmtId="166" xfId="0" applyAlignment="1" applyFont="1" applyNumberFormat="1">
      <alignment horizontal="center" vertical="center"/>
    </xf>
    <xf borderId="0" fillId="0" fontId="2" numFmtId="166" xfId="0" applyAlignment="1" applyFont="1" applyNumberForma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5" numFmtId="166" xfId="0" applyAlignment="1" applyFont="1" applyNumberFormat="1">
      <alignment horizontal="center"/>
    </xf>
    <xf borderId="0" fillId="0" fontId="4" numFmtId="166" xfId="0" applyFont="1" applyNumberFormat="1"/>
    <xf borderId="0" fillId="0" fontId="4" numFmtId="169" xfId="0" applyFont="1" applyNumberFormat="1"/>
    <xf borderId="0" fillId="0" fontId="9" numFmtId="0" xfId="0" applyAlignment="1" applyFont="1">
      <alignment horizontal="left"/>
    </xf>
    <xf borderId="0" fillId="0" fontId="10" numFmtId="0" xfId="0" applyAlignment="1" applyFont="1">
      <alignment horizontal="left"/>
    </xf>
    <xf borderId="0" fillId="0" fontId="1" numFmtId="166" xfId="0" applyAlignment="1" applyFont="1" applyNumberFormat="1">
      <alignment horizontal="center"/>
    </xf>
    <xf borderId="0" fillId="0" fontId="5" numFmtId="166" xfId="0" applyAlignment="1" applyFont="1" applyNumberFormat="1">
      <alignment horizontal="center" readingOrder="0"/>
    </xf>
    <xf borderId="0" fillId="0" fontId="1" numFmtId="166" xfId="0" applyAlignment="1" applyFont="1" applyNumberFormat="1">
      <alignment horizontal="center" vertical="bottom"/>
    </xf>
    <xf borderId="0" fillId="0" fontId="8" numFmtId="166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2" numFmtId="166" xfId="0" applyAlignment="1" applyFont="1" applyNumberFormat="1">
      <alignment vertical="bottom"/>
    </xf>
    <xf borderId="0" fillId="0" fontId="1" numFmtId="10" xfId="0" applyAlignment="1" applyFont="1" applyNumberFormat="1">
      <alignment horizontal="center" vertical="bottom"/>
    </xf>
    <xf borderId="0" fillId="0" fontId="3" numFmtId="166" xfId="0" applyAlignment="1" applyFont="1" applyNumberFormat="1">
      <alignment horizontal="center" vertical="bottom"/>
    </xf>
    <xf borderId="0" fillId="0" fontId="4" numFmtId="169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2" fontId="11" numFmtId="0" xfId="0" applyAlignment="1" applyFill="1" applyFont="1">
      <alignment horizontal="center" shrinkToFit="0" wrapText="1"/>
    </xf>
    <xf borderId="1" fillId="0" fontId="12" numFmtId="0" xfId="0" applyBorder="1" applyFont="1"/>
    <xf borderId="2" fillId="0" fontId="2" numFmtId="0" xfId="0" applyAlignment="1" applyBorder="1" applyFont="1">
      <alignment vertical="bottom"/>
    </xf>
    <xf borderId="3" fillId="3" fontId="13" numFmtId="0" xfId="0" applyAlignment="1" applyBorder="1" applyFill="1" applyFont="1">
      <alignment horizontal="center" shrinkToFit="0" wrapText="1"/>
    </xf>
    <xf borderId="3" fillId="3" fontId="13" numFmtId="10" xfId="0" applyAlignment="1" applyBorder="1" applyFont="1" applyNumberFormat="1">
      <alignment horizontal="center" shrinkToFit="0" wrapText="1"/>
    </xf>
    <xf borderId="3" fillId="3" fontId="13" numFmtId="9" xfId="0" applyAlignment="1" applyBorder="1" applyFont="1" applyNumberFormat="1">
      <alignment horizontal="center" shrinkToFit="0" wrapText="1"/>
    </xf>
    <xf borderId="0" fillId="0" fontId="2" numFmtId="10" xfId="0" applyAlignment="1" applyFont="1" applyNumberFormat="1">
      <alignment horizontal="right" vertical="bottom"/>
    </xf>
    <xf borderId="0" fillId="0" fontId="2" numFmtId="9" xfId="0" applyAlignment="1" applyFont="1" applyNumberFormat="1">
      <alignment horizontal="right" vertical="bottom"/>
    </xf>
    <xf borderId="0" fillId="0" fontId="3" numFmtId="0" xfId="0" applyAlignment="1" applyFont="1">
      <alignment shrinkToFit="0" vertical="bottom" wrapText="0"/>
    </xf>
    <xf borderId="0" fillId="0" fontId="1" numFmtId="166" xfId="0" applyFont="1" applyNumberFormat="1"/>
    <xf borderId="0" fillId="0" fontId="3" numFmtId="0" xfId="0" applyAlignment="1" applyFont="1">
      <alignment readingOrder="0" shrinkToFit="0" vertical="bottom" wrapText="0"/>
    </xf>
    <xf borderId="0" fillId="0" fontId="8" numFmtId="166" xfId="0" applyAlignment="1" applyFont="1" applyNumberFormat="1">
      <alignment vertical="bottom"/>
    </xf>
    <xf borderId="0" fillId="0" fontId="6" numFmtId="166" xfId="0" applyFont="1" applyNumberFormat="1"/>
    <xf borderId="0" fillId="0" fontId="2" numFmtId="166" xfId="0" applyAlignment="1" applyFont="1" applyNumberFormat="1">
      <alignment horizontal="center"/>
    </xf>
    <xf borderId="0" fillId="0" fontId="2" numFmtId="0" xfId="0" applyAlignment="1" applyFont="1">
      <alignment horizontal="right" vertical="bottom"/>
    </xf>
    <xf borderId="0" fillId="0" fontId="2" numFmtId="166" xfId="0" applyAlignment="1" applyFont="1" applyNumberFormat="1">
      <alignment horizontal="right" vertical="bottom"/>
    </xf>
    <xf borderId="0" fillId="0" fontId="2" numFmtId="170" xfId="0" applyAlignment="1" applyFont="1" applyNumberFormat="1">
      <alignment vertical="bottom"/>
    </xf>
    <xf borderId="4" fillId="0" fontId="3" numFmtId="0" xfId="0" applyAlignment="1" applyBorder="1" applyFont="1">
      <alignment horizontal="center"/>
    </xf>
    <xf borderId="4" fillId="0" fontId="12" numFmtId="0" xfId="0" applyBorder="1" applyFont="1"/>
    <xf borderId="5" fillId="4" fontId="5" numFmtId="0" xfId="0" applyAlignment="1" applyBorder="1" applyFill="1" applyFont="1">
      <alignment horizontal="center" shrinkToFit="0" vertical="center" wrapText="1"/>
    </xf>
    <xf borderId="6" fillId="4" fontId="5" numFmtId="0" xfId="0" applyAlignment="1" applyBorder="1" applyFont="1">
      <alignment horizontal="center" shrinkToFit="0" vertical="center" wrapText="1"/>
    </xf>
    <xf borderId="6" fillId="4" fontId="5" numFmtId="10" xfId="0" applyAlignment="1" applyBorder="1" applyFont="1" applyNumberFormat="1">
      <alignment horizontal="center" shrinkToFit="0" vertical="center" wrapText="1"/>
    </xf>
    <xf borderId="7" fillId="4" fontId="5" numFmtId="0" xfId="0" applyAlignment="1" applyBorder="1" applyFont="1">
      <alignment horizontal="center" shrinkToFit="0" vertical="center" wrapText="1"/>
    </xf>
    <xf borderId="6" fillId="5" fontId="14" numFmtId="171" xfId="0" applyAlignment="1" applyBorder="1" applyFill="1" applyFont="1" applyNumberFormat="1">
      <alignment horizontal="left" shrinkToFit="0" vertical="center" wrapText="1"/>
    </xf>
    <xf borderId="6" fillId="5" fontId="15" numFmtId="10" xfId="0" applyAlignment="1" applyBorder="1" applyFont="1" applyNumberFormat="1">
      <alignment horizontal="right" shrinkToFit="0" vertical="center" wrapText="1"/>
    </xf>
    <xf borderId="7" fillId="5" fontId="15" numFmtId="10" xfId="0" applyAlignment="1" applyBorder="1" applyFont="1" applyNumberFormat="1">
      <alignment horizontal="right" shrinkToFit="0" vertical="center" wrapText="1"/>
    </xf>
    <xf borderId="6" fillId="4" fontId="14" numFmtId="171" xfId="0" applyAlignment="1" applyBorder="1" applyFont="1" applyNumberFormat="1">
      <alignment horizontal="left" shrinkToFit="0" vertical="center" wrapText="1"/>
    </xf>
    <xf borderId="6" fillId="3" fontId="15" numFmtId="10" xfId="0" applyAlignment="1" applyBorder="1" applyFont="1" applyNumberFormat="1">
      <alignment horizontal="right" shrinkToFit="0" vertical="center" wrapText="1"/>
    </xf>
    <xf borderId="7" fillId="3" fontId="15" numFmtId="10" xfId="0" applyAlignment="1" applyBorder="1" applyFont="1" applyNumberFormat="1">
      <alignment horizontal="right" shrinkToFit="0" vertical="center" wrapText="1"/>
    </xf>
    <xf borderId="7" fillId="5" fontId="2" numFmtId="10" xfId="0" applyAlignment="1" applyBorder="1" applyFont="1" applyNumberFormat="1">
      <alignment horizontal="right" shrinkToFit="0" vertical="center" wrapText="1"/>
    </xf>
    <xf borderId="7" fillId="3" fontId="2" numFmtId="10" xfId="0" applyAlignment="1" applyBorder="1" applyFont="1" applyNumberFormat="1">
      <alignment horizontal="right" shrinkToFit="0" vertical="center" wrapText="1"/>
    </xf>
    <xf borderId="0" fillId="6" fontId="2" numFmtId="0" xfId="0" applyFill="1" applyFont="1"/>
    <xf borderId="6" fillId="6" fontId="14" numFmtId="171" xfId="0" applyAlignment="1" applyBorder="1" applyFont="1" applyNumberFormat="1">
      <alignment horizontal="left" shrinkToFit="0" vertical="center" wrapText="1"/>
    </xf>
    <xf borderId="6" fillId="6" fontId="15" numFmtId="10" xfId="0" applyAlignment="1" applyBorder="1" applyFont="1" applyNumberFormat="1">
      <alignment horizontal="right" shrinkToFit="0" vertical="center" wrapText="1"/>
    </xf>
    <xf borderId="7" fillId="6" fontId="15" numFmtId="10" xfId="0" applyAlignment="1" applyBorder="1" applyFont="1" applyNumberFormat="1">
      <alignment horizontal="righ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2.0"/>
    <col customWidth="1" min="3" max="3" width="12.71"/>
    <col customWidth="1" min="4" max="4" width="12.0"/>
    <col customWidth="1" min="5" max="5" width="12.86"/>
    <col customWidth="1" min="6" max="6" width="17.14"/>
    <col customWidth="1" min="7" max="7" width="12.86"/>
    <col customWidth="1" min="8" max="8" width="13.71"/>
    <col customWidth="1" min="9" max="9" width="12.57"/>
    <col customWidth="1" min="10" max="11" width="13.71"/>
    <col customWidth="1" min="12" max="12" width="9.29"/>
    <col customWidth="1" min="13" max="13" width="13.71"/>
    <col customWidth="1" min="14" max="14" width="12.86"/>
    <col customWidth="1" min="15" max="15" width="14.14"/>
    <col customWidth="1" min="16" max="16" width="13.71"/>
    <col customWidth="1" min="17" max="17" width="12.86"/>
    <col customWidth="1" min="18" max="18" width="9.29"/>
    <col customWidth="1" min="19" max="19" width="13.71"/>
    <col customWidth="1" min="20" max="20" width="14.14"/>
    <col customWidth="1" min="21" max="21" width="9.29"/>
    <col customWidth="1" min="22" max="22" width="13.71"/>
    <col customWidth="1" min="23" max="23" width="14.14"/>
    <col customWidth="1" min="24" max="24" width="6.29"/>
    <col customWidth="1" min="25" max="25" width="13.71"/>
    <col customWidth="1" min="26" max="26" width="14.14"/>
    <col customWidth="1" min="27" max="27" width="6.29"/>
    <col customWidth="1" min="28" max="28" width="13.71"/>
    <col customWidth="1" min="29" max="29" width="14.14"/>
    <col customWidth="1" min="30" max="30" width="6.29"/>
    <col customWidth="1" min="31" max="31" width="13.71"/>
    <col customWidth="1" min="32" max="32" width="15.0"/>
    <col customWidth="1" min="33" max="33" width="6.29"/>
    <col customWidth="1" min="34" max="34" width="13.71"/>
    <col customWidth="1" min="35" max="35" width="15.0"/>
    <col customWidth="1" min="36" max="36" width="6.29"/>
    <col customWidth="1" min="37" max="37" width="13.71"/>
    <col customWidth="1" min="38" max="38" width="15.0"/>
    <col customWidth="1" min="39" max="39" width="6.29"/>
    <col customWidth="1" min="40" max="40" width="13.71"/>
    <col customWidth="1" min="41" max="41" width="15.0"/>
    <col customWidth="1" min="42" max="42" width="6.29"/>
    <col customWidth="1" min="43" max="43" width="13.71"/>
    <col customWidth="1" min="44" max="44" width="15.86"/>
    <col customWidth="1" min="45" max="45" width="6.29"/>
    <col customWidth="1" min="46" max="46" width="13.71"/>
    <col customWidth="1" min="47" max="47" width="15.86"/>
    <col customWidth="1" min="48" max="48" width="6.29"/>
    <col customWidth="1" min="49" max="49" width="13.71"/>
    <col customWidth="1" min="50" max="50" width="15.86"/>
    <col customWidth="1" min="51" max="51" width="6.29"/>
    <col customWidth="1" min="52" max="52" width="13.71"/>
    <col customWidth="1" min="53" max="53" width="15.86"/>
    <col customWidth="1" min="54" max="54" width="6.29"/>
    <col customWidth="1" min="55" max="55" width="13.71"/>
    <col customWidth="1" min="56" max="56" width="15.86"/>
    <col customWidth="1" min="57" max="57" width="6.29"/>
    <col customWidth="1" min="58" max="58" width="13.71"/>
    <col customWidth="1" min="59" max="59" width="17.29"/>
    <col customWidth="1" min="60" max="60" width="6.29"/>
    <col customWidth="1" min="61" max="61" width="13.71"/>
    <col customWidth="1" min="62" max="62" width="17.29"/>
    <col customWidth="1" min="63" max="63" width="6.29"/>
    <col customWidth="1" min="64" max="64" width="13.71"/>
    <col customWidth="1" min="65" max="65" width="17.29"/>
    <col customWidth="1" min="66" max="66" width="6.29"/>
    <col customWidth="1" min="67" max="82" width="13.71"/>
  </cols>
  <sheetData>
    <row r="1">
      <c r="A1" s="1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</row>
    <row r="3">
      <c r="A3" s="3" t="s">
        <v>1</v>
      </c>
      <c r="C3" s="4"/>
      <c r="D3" s="5"/>
      <c r="E3" s="2"/>
      <c r="F3" s="4"/>
      <c r="G3" s="2"/>
      <c r="H3" s="6"/>
      <c r="I3" s="4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</row>
    <row r="4">
      <c r="A4" s="7"/>
      <c r="B4" s="8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9" t="s">
        <v>10</v>
      </c>
      <c r="K4" s="8" t="s">
        <v>11</v>
      </c>
      <c r="L4" s="9" t="s">
        <v>12</v>
      </c>
      <c r="M4" s="8" t="s">
        <v>13</v>
      </c>
      <c r="N4" s="9" t="s">
        <v>14</v>
      </c>
      <c r="O4" s="8" t="s">
        <v>15</v>
      </c>
      <c r="P4" s="9" t="s">
        <v>16</v>
      </c>
      <c r="Q4" s="8" t="s">
        <v>17</v>
      </c>
      <c r="R4" s="9" t="s">
        <v>18</v>
      </c>
      <c r="S4" s="8" t="s">
        <v>19</v>
      </c>
      <c r="T4" s="9" t="s">
        <v>20</v>
      </c>
      <c r="U4" s="8" t="s">
        <v>21</v>
      </c>
      <c r="V4" s="9" t="s">
        <v>22</v>
      </c>
      <c r="W4" s="8" t="s">
        <v>23</v>
      </c>
      <c r="X4" s="9" t="s">
        <v>24</v>
      </c>
      <c r="Y4" s="8" t="s">
        <v>25</v>
      </c>
      <c r="Z4" s="9" t="s">
        <v>26</v>
      </c>
      <c r="AA4" s="8" t="s">
        <v>27</v>
      </c>
      <c r="AB4" s="9" t="s">
        <v>28</v>
      </c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</row>
    <row r="5">
      <c r="A5" s="10" t="s">
        <v>29</v>
      </c>
      <c r="B5" s="11" t="s">
        <v>30</v>
      </c>
      <c r="C5" s="11" t="s">
        <v>30</v>
      </c>
      <c r="D5" s="12" t="s">
        <v>30</v>
      </c>
      <c r="E5" s="11" t="s">
        <v>30</v>
      </c>
      <c r="F5" s="12" t="s">
        <v>30</v>
      </c>
      <c r="G5" s="11" t="s">
        <v>30</v>
      </c>
      <c r="H5" s="12" t="s">
        <v>30</v>
      </c>
      <c r="I5" s="11" t="s">
        <v>30</v>
      </c>
      <c r="J5" s="12" t="s">
        <v>30</v>
      </c>
      <c r="K5" s="11" t="s">
        <v>30</v>
      </c>
      <c r="L5" s="12" t="s">
        <v>30</v>
      </c>
      <c r="M5" s="11" t="s">
        <v>30</v>
      </c>
      <c r="N5" s="12" t="s">
        <v>30</v>
      </c>
      <c r="O5" s="11" t="s">
        <v>30</v>
      </c>
      <c r="P5" s="12" t="s">
        <v>30</v>
      </c>
      <c r="Q5" s="11" t="s">
        <v>30</v>
      </c>
      <c r="R5" s="12" t="s">
        <v>30</v>
      </c>
      <c r="S5" s="11" t="s">
        <v>30</v>
      </c>
      <c r="T5" s="12" t="s">
        <v>30</v>
      </c>
      <c r="U5" s="11" t="s">
        <v>30</v>
      </c>
      <c r="V5" s="12" t="s">
        <v>30</v>
      </c>
      <c r="W5" s="11" t="s">
        <v>30</v>
      </c>
      <c r="X5" s="12" t="s">
        <v>30</v>
      </c>
      <c r="Y5" s="11" t="s">
        <v>30</v>
      </c>
      <c r="Z5" s="12" t="s">
        <v>30</v>
      </c>
      <c r="AA5" s="11" t="s">
        <v>30</v>
      </c>
      <c r="AB5" s="12" t="s">
        <v>30</v>
      </c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</row>
    <row r="6">
      <c r="A6" s="10">
        <v>1.0</v>
      </c>
      <c r="B6" s="13"/>
      <c r="C6" s="13">
        <v>240898.5</v>
      </c>
      <c r="D6" s="13">
        <v>304125.30000000005</v>
      </c>
      <c r="E6" s="13">
        <v>457562.92500000005</v>
      </c>
      <c r="F6" s="13">
        <v>519259.41000000003</v>
      </c>
      <c r="G6" s="13">
        <v>632914.155</v>
      </c>
      <c r="H6" s="13">
        <v>690286.185</v>
      </c>
      <c r="I6" s="13">
        <v>758970.0000000001</v>
      </c>
      <c r="J6" s="13">
        <v>763290.0</v>
      </c>
      <c r="K6" s="4"/>
      <c r="L6" s="2"/>
      <c r="M6" s="6"/>
      <c r="N6" s="4"/>
      <c r="O6" s="6">
        <v>107010.0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</row>
    <row r="7">
      <c r="A7" s="10">
        <v>2.0</v>
      </c>
      <c r="B7" s="13"/>
      <c r="C7" s="13">
        <v>240898.5</v>
      </c>
      <c r="D7" s="13">
        <v>313121.16000000003</v>
      </c>
      <c r="E7" s="13">
        <v>456730.245</v>
      </c>
      <c r="F7" s="13">
        <v>550360.17</v>
      </c>
      <c r="G7" s="13">
        <v>632931.165</v>
      </c>
      <c r="H7" s="13">
        <v>696195.0000000001</v>
      </c>
      <c r="I7" s="13">
        <v>758970.0000000001</v>
      </c>
      <c r="J7" s="13">
        <v>819720.0</v>
      </c>
      <c r="K7" s="4"/>
      <c r="L7" s="2"/>
      <c r="M7" s="6"/>
      <c r="N7" s="4"/>
      <c r="O7" s="6">
        <v>107010.0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</row>
    <row r="8">
      <c r="A8" s="10">
        <v>3.0</v>
      </c>
      <c r="B8" s="13">
        <v>82500.0000000003</v>
      </c>
      <c r="C8" s="13">
        <v>240899.25</v>
      </c>
      <c r="D8" s="13">
        <v>313121.29500000004</v>
      </c>
      <c r="E8" s="13">
        <v>456730.245</v>
      </c>
      <c r="F8" s="13">
        <v>752864.2200000001</v>
      </c>
      <c r="G8" s="13">
        <v>632914.155</v>
      </c>
      <c r="H8" s="13">
        <v>657585.0</v>
      </c>
      <c r="I8" s="13">
        <v>758970.0000000001</v>
      </c>
      <c r="J8" s="13">
        <v>800815.95</v>
      </c>
      <c r="K8" s="4"/>
      <c r="L8" s="2"/>
      <c r="M8" s="6"/>
      <c r="N8" s="4"/>
      <c r="O8" s="6">
        <v>130056.0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</row>
    <row r="9">
      <c r="A9" s="10">
        <v>4.0</v>
      </c>
      <c r="B9" s="13">
        <v>247500.00000000093</v>
      </c>
      <c r="C9" s="13">
        <v>233725.125</v>
      </c>
      <c r="D9" s="13">
        <v>371141.19000000006</v>
      </c>
      <c r="E9" s="13">
        <v>456730.245</v>
      </c>
      <c r="F9" s="13">
        <v>686295.3150000001</v>
      </c>
      <c r="G9" s="13">
        <v>642198.51</v>
      </c>
      <c r="H9" s="13">
        <v>495180.00000000006</v>
      </c>
      <c r="I9" s="13">
        <v>758970.0000000001</v>
      </c>
      <c r="J9" s="13">
        <v>819720.0</v>
      </c>
      <c r="K9" s="4"/>
      <c r="L9" s="2"/>
      <c r="M9" s="6"/>
      <c r="N9" s="4"/>
      <c r="O9" s="2"/>
      <c r="P9" s="6">
        <v>271730.0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</row>
    <row r="10">
      <c r="A10" s="10"/>
      <c r="B10" s="14"/>
      <c r="C10" s="4"/>
      <c r="D10" s="5"/>
      <c r="E10" s="14"/>
      <c r="F10" s="4"/>
      <c r="G10" s="2"/>
      <c r="H10" s="6"/>
      <c r="I10" s="4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</row>
    <row r="11">
      <c r="A11" s="15" t="s">
        <v>31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</row>
    <row r="12">
      <c r="A12" s="10"/>
      <c r="B12" s="14"/>
      <c r="C12" s="4"/>
      <c r="D12" s="5"/>
      <c r="E12" s="2"/>
      <c r="F12" s="4"/>
      <c r="G12" s="2"/>
      <c r="H12" s="6"/>
      <c r="I12" s="4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</row>
    <row r="13">
      <c r="A13" s="15" t="s">
        <v>32</v>
      </c>
      <c r="B13" s="15" t="s">
        <v>2</v>
      </c>
      <c r="E13" s="15" t="s">
        <v>3</v>
      </c>
      <c r="H13" s="15" t="s">
        <v>4</v>
      </c>
      <c r="K13" s="15" t="s">
        <v>5</v>
      </c>
      <c r="N13" s="15" t="s">
        <v>6</v>
      </c>
      <c r="Q13" s="15" t="s">
        <v>7</v>
      </c>
      <c r="T13" s="15" t="s">
        <v>8</v>
      </c>
      <c r="W13" s="15" t="s">
        <v>33</v>
      </c>
      <c r="Z13" s="15" t="s">
        <v>34</v>
      </c>
      <c r="AC13" s="15" t="s">
        <v>35</v>
      </c>
      <c r="AF13" s="15" t="s">
        <v>36</v>
      </c>
      <c r="AI13" s="15" t="s">
        <v>37</v>
      </c>
      <c r="AL13" s="15" t="s">
        <v>38</v>
      </c>
      <c r="AO13" s="15" t="s">
        <v>39</v>
      </c>
      <c r="AR13" s="15" t="s">
        <v>40</v>
      </c>
      <c r="AU13" s="15" t="s">
        <v>41</v>
      </c>
      <c r="AX13" s="15" t="s">
        <v>42</v>
      </c>
      <c r="BA13" s="15" t="s">
        <v>43</v>
      </c>
      <c r="BD13" s="15" t="s">
        <v>44</v>
      </c>
      <c r="BG13" s="15" t="s">
        <v>45</v>
      </c>
      <c r="BJ13" s="15" t="s">
        <v>46</v>
      </c>
      <c r="BM13" s="15" t="s">
        <v>47</v>
      </c>
      <c r="BP13" s="15" t="s">
        <v>48</v>
      </c>
      <c r="BS13" s="15" t="s">
        <v>49</v>
      </c>
      <c r="BV13" s="15" t="s">
        <v>50</v>
      </c>
      <c r="BY13" s="15" t="s">
        <v>51</v>
      </c>
      <c r="CB13" s="15" t="s">
        <v>52</v>
      </c>
    </row>
    <row r="14">
      <c r="A14" s="15" t="s">
        <v>29</v>
      </c>
      <c r="B14" s="16" t="s">
        <v>53</v>
      </c>
      <c r="C14" s="17" t="s">
        <v>54</v>
      </c>
      <c r="D14" s="16" t="s">
        <v>55</v>
      </c>
      <c r="E14" s="16" t="s">
        <v>53</v>
      </c>
      <c r="F14" s="17" t="s">
        <v>54</v>
      </c>
      <c r="G14" s="16" t="s">
        <v>55</v>
      </c>
      <c r="H14" s="16" t="s">
        <v>53</v>
      </c>
      <c r="I14" s="17" t="s">
        <v>54</v>
      </c>
      <c r="J14" s="16" t="s">
        <v>55</v>
      </c>
      <c r="K14" s="16" t="s">
        <v>53</v>
      </c>
      <c r="L14" s="17" t="s">
        <v>54</v>
      </c>
      <c r="M14" s="16" t="s">
        <v>55</v>
      </c>
      <c r="N14" s="16" t="s">
        <v>53</v>
      </c>
      <c r="O14" s="17" t="s">
        <v>54</v>
      </c>
      <c r="P14" s="16" t="s">
        <v>55</v>
      </c>
      <c r="Q14" s="16" t="s">
        <v>53</v>
      </c>
      <c r="R14" s="17" t="s">
        <v>54</v>
      </c>
      <c r="S14" s="16" t="s">
        <v>55</v>
      </c>
      <c r="T14" s="16" t="s">
        <v>53</v>
      </c>
      <c r="U14" s="17" t="s">
        <v>54</v>
      </c>
      <c r="V14" s="16" t="s">
        <v>55</v>
      </c>
      <c r="W14" s="16" t="s">
        <v>53</v>
      </c>
      <c r="X14" s="17" t="s">
        <v>54</v>
      </c>
      <c r="Y14" s="16" t="s">
        <v>55</v>
      </c>
      <c r="Z14" s="16" t="s">
        <v>53</v>
      </c>
      <c r="AA14" s="17" t="s">
        <v>54</v>
      </c>
      <c r="AB14" s="16" t="s">
        <v>55</v>
      </c>
      <c r="AC14" s="16" t="s">
        <v>53</v>
      </c>
      <c r="AD14" s="17" t="s">
        <v>54</v>
      </c>
      <c r="AE14" s="16" t="s">
        <v>55</v>
      </c>
      <c r="AF14" s="16" t="s">
        <v>53</v>
      </c>
      <c r="AG14" s="17" t="s">
        <v>54</v>
      </c>
      <c r="AH14" s="16" t="s">
        <v>55</v>
      </c>
      <c r="AI14" s="16" t="s">
        <v>53</v>
      </c>
      <c r="AJ14" s="17" t="s">
        <v>54</v>
      </c>
      <c r="AK14" s="16" t="s">
        <v>55</v>
      </c>
      <c r="AL14" s="16" t="s">
        <v>53</v>
      </c>
      <c r="AM14" s="17" t="s">
        <v>54</v>
      </c>
      <c r="AN14" s="16" t="s">
        <v>55</v>
      </c>
      <c r="AO14" s="16" t="s">
        <v>53</v>
      </c>
      <c r="AP14" s="17" t="s">
        <v>54</v>
      </c>
      <c r="AQ14" s="16" t="s">
        <v>55</v>
      </c>
      <c r="AR14" s="16" t="s">
        <v>53</v>
      </c>
      <c r="AS14" s="17" t="s">
        <v>54</v>
      </c>
      <c r="AT14" s="16" t="s">
        <v>55</v>
      </c>
      <c r="AU14" s="16" t="s">
        <v>53</v>
      </c>
      <c r="AV14" s="17" t="s">
        <v>54</v>
      </c>
      <c r="AW14" s="16" t="s">
        <v>55</v>
      </c>
      <c r="AX14" s="16" t="s">
        <v>53</v>
      </c>
      <c r="AY14" s="17" t="s">
        <v>54</v>
      </c>
      <c r="AZ14" s="16" t="s">
        <v>55</v>
      </c>
      <c r="BA14" s="16" t="s">
        <v>53</v>
      </c>
      <c r="BB14" s="17" t="s">
        <v>54</v>
      </c>
      <c r="BC14" s="16" t="s">
        <v>55</v>
      </c>
      <c r="BD14" s="16" t="s">
        <v>53</v>
      </c>
      <c r="BE14" s="17" t="s">
        <v>54</v>
      </c>
      <c r="BF14" s="16" t="s">
        <v>55</v>
      </c>
      <c r="BG14" s="16" t="s">
        <v>53</v>
      </c>
      <c r="BH14" s="17" t="s">
        <v>54</v>
      </c>
      <c r="BI14" s="16" t="s">
        <v>55</v>
      </c>
      <c r="BJ14" s="16" t="s">
        <v>53</v>
      </c>
      <c r="BK14" s="17" t="s">
        <v>54</v>
      </c>
      <c r="BL14" s="16" t="s">
        <v>55</v>
      </c>
      <c r="BM14" s="16" t="s">
        <v>53</v>
      </c>
      <c r="BN14" s="17" t="s">
        <v>54</v>
      </c>
      <c r="BO14" s="16" t="s">
        <v>55</v>
      </c>
      <c r="BP14" s="16" t="s">
        <v>53</v>
      </c>
      <c r="BQ14" s="17" t="s">
        <v>54</v>
      </c>
      <c r="BR14" s="16" t="s">
        <v>55</v>
      </c>
      <c r="BS14" s="16" t="s">
        <v>53</v>
      </c>
      <c r="BT14" s="17" t="s">
        <v>54</v>
      </c>
      <c r="BU14" s="16" t="s">
        <v>55</v>
      </c>
      <c r="BV14" s="16" t="s">
        <v>53</v>
      </c>
      <c r="BW14" s="17" t="s">
        <v>54</v>
      </c>
      <c r="BX14" s="16" t="s">
        <v>55</v>
      </c>
      <c r="BY14" s="16" t="s">
        <v>53</v>
      </c>
      <c r="BZ14" s="17" t="s">
        <v>54</v>
      </c>
      <c r="CA14" s="16" t="s">
        <v>55</v>
      </c>
      <c r="CB14" s="16" t="s">
        <v>53</v>
      </c>
      <c r="CC14" s="17" t="s">
        <v>54</v>
      </c>
      <c r="CD14" s="16" t="s">
        <v>55</v>
      </c>
    </row>
    <row r="15">
      <c r="A15" s="10">
        <v>1.0</v>
      </c>
      <c r="B15" s="18"/>
      <c r="C15" s="19"/>
      <c r="D15" s="18"/>
      <c r="E15" s="18">
        <f>D$18+C6</f>
        <v>674914.5</v>
      </c>
      <c r="F15" s="20">
        <f>TasasExtracto!$F6</f>
        <v>0.3578</v>
      </c>
      <c r="G15" s="21">
        <f t="shared" ref="G15:G18" si="1">(E15)*(1+F15)</f>
        <v>916398.9081</v>
      </c>
      <c r="H15" s="18">
        <f>G$18+D6</f>
        <v>3786552.881</v>
      </c>
      <c r="I15" s="20">
        <f>TasasExtracto!$F10</f>
        <v>0.3311</v>
      </c>
      <c r="J15" s="21">
        <f t="shared" ref="J15:J18" si="2">(H15)*(1+I15)</f>
        <v>5040280.54</v>
      </c>
      <c r="K15" s="18">
        <f>J$18+E6</f>
        <v>13879914.99</v>
      </c>
      <c r="L15" s="20">
        <f>TasasExtracto!$F14</f>
        <v>0.2909</v>
      </c>
      <c r="M15" s="21">
        <f t="shared" ref="M15:M18" si="3">(K15)*(1+L15)</f>
        <v>17917582.26</v>
      </c>
      <c r="N15" s="18">
        <f>M$18+F6</f>
        <v>37895649.65</v>
      </c>
      <c r="O15" s="20">
        <f>TasasExtracto!$F18</f>
        <v>0.2509</v>
      </c>
      <c r="P15" s="21">
        <f t="shared" ref="P15:P18" si="4">(N15)*(1+O15)</f>
        <v>47403668.14</v>
      </c>
      <c r="Q15" s="18">
        <f>P$18+G6</f>
        <v>114838156.4</v>
      </c>
      <c r="R15" s="20">
        <f>TasasExtracto!$F22</f>
        <v>0.342</v>
      </c>
      <c r="S15" s="21">
        <f t="shared" ref="S15:S18" si="5">(Q15)*(1+R15)</f>
        <v>154112805.9</v>
      </c>
      <c r="T15" s="18">
        <f>S$18+H6</f>
        <v>276586446.7</v>
      </c>
      <c r="U15" s="20">
        <f>TasasExtracto!$F26</f>
        <v>0.1652</v>
      </c>
      <c r="V15" s="21">
        <f t="shared" ref="V15:V18" si="6">(T15)*(1+U15)</f>
        <v>322278527.7</v>
      </c>
      <c r="W15" s="18">
        <f>V$18+I6</f>
        <v>476974819.5</v>
      </c>
      <c r="X15" s="20">
        <f>TasasExtracto!$F30</f>
        <v>0.1471</v>
      </c>
      <c r="Y15" s="21">
        <f t="shared" ref="Y15:Y18" si="7">(W15)*(1+X15)</f>
        <v>547137815.4</v>
      </c>
      <c r="Z15" s="18">
        <f>Y$18+J6</f>
        <v>808336987.2</v>
      </c>
      <c r="AA15" s="20">
        <f>TasasExtracto!$F34</f>
        <v>0.1199</v>
      </c>
      <c r="AB15" s="21">
        <f t="shared" ref="AB15:AB18" si="8">(Z15)*(1+AA15)</f>
        <v>905256592</v>
      </c>
      <c r="AC15" s="18">
        <f>AB$18+K6</f>
        <v>1199616507</v>
      </c>
      <c r="AD15" s="20">
        <f>TasasExtracto!$F38</f>
        <v>0.0855</v>
      </c>
      <c r="AE15" s="21">
        <f t="shared" ref="AE15:AE18" si="9">(AC15)*(1+AD15)</f>
        <v>1302183719</v>
      </c>
      <c r="AF15" s="18">
        <f>AE$18+L6</f>
        <v>1641050902</v>
      </c>
      <c r="AG15" s="20">
        <f>TasasExtracto!$F42</f>
        <v>0.0877</v>
      </c>
      <c r="AH15" s="21">
        <f t="shared" ref="AH15:AH18" si="10">(AF15)*(1+AG15)</f>
        <v>1784971067</v>
      </c>
      <c r="AI15" s="18">
        <f>AH$18+M6</f>
        <v>2244583947</v>
      </c>
      <c r="AJ15" s="20">
        <f>TasasExtracto!$F46</f>
        <v>0.0861</v>
      </c>
      <c r="AK15" s="21">
        <f t="shared" ref="AK15:AK18" si="11">(AI15)*(1+AJ15)</f>
        <v>2437842625</v>
      </c>
      <c r="AL15" s="18">
        <f>AK$18+N6</f>
        <v>3042019703</v>
      </c>
      <c r="AM15" s="20">
        <f>TasasExtracto!$F50</f>
        <v>0.0726</v>
      </c>
      <c r="AN15" s="21">
        <f t="shared" ref="AN15:AN18" si="12">(AL15)*(1+AM15)</f>
        <v>3262870333</v>
      </c>
      <c r="AO15" s="18">
        <f>AN$18+O6</f>
        <v>3980207204</v>
      </c>
      <c r="AP15" s="20">
        <f>TasasExtracto!$F54</f>
        <v>0.0753</v>
      </c>
      <c r="AQ15" s="21">
        <f t="shared" ref="AQ15:AQ18" si="13">(AO15)*(1+AP15)</f>
        <v>4279916806</v>
      </c>
      <c r="AR15" s="18">
        <f>AQ$18+P6</f>
        <v>5394363961</v>
      </c>
      <c r="AS15" s="20">
        <f>TasasExtracto!$F58</f>
        <v>0.0888</v>
      </c>
      <c r="AT15" s="21">
        <f t="shared" ref="AT15:AT18" si="14">(AR15)*(1+AS15)</f>
        <v>5873383480</v>
      </c>
      <c r="AU15" s="18">
        <f>AT$18+Q6</f>
        <v>7735525001</v>
      </c>
      <c r="AV15" s="20">
        <f>TasasExtracto!$F62</f>
        <v>0.1065</v>
      </c>
      <c r="AW15" s="21">
        <f t="shared" ref="AW15:AW18" si="15">(AU15)*(1+AV15)</f>
        <v>8559358413</v>
      </c>
      <c r="AX15" s="18">
        <f>AW$18+R6</f>
        <v>10341665196</v>
      </c>
      <c r="AY15" s="20">
        <f>TasasExtracto!$F66</f>
        <v>0.0494</v>
      </c>
      <c r="AZ15" s="21">
        <f t="shared" ref="AZ15:AZ18" si="16">(AX15)*(1+AY15)</f>
        <v>10852543457</v>
      </c>
      <c r="BA15" s="18">
        <f>AZ$18+S6</f>
        <v>12351296229</v>
      </c>
      <c r="BB15" s="20">
        <f>TasasExtracto!$F70</f>
        <v>0.0421</v>
      </c>
      <c r="BC15" s="21">
        <f t="shared" ref="BC15:BC18" si="17">(BA15)*(1+BB15)</f>
        <v>12871285800</v>
      </c>
      <c r="BD15" s="18">
        <f>BC$18+T6</f>
        <v>14956414770</v>
      </c>
      <c r="BE15" s="20">
        <f>TasasExtracto!$F74</f>
        <v>0.0611</v>
      </c>
      <c r="BF15" s="21">
        <f t="shared" ref="BF15:BF18" si="18">(BD15)*(1+BE15)</f>
        <v>15870251712</v>
      </c>
      <c r="BG15" s="18">
        <f>BF$18+U6</f>
        <v>19060830885</v>
      </c>
      <c r="BH15" s="20">
        <f>TasasExtracto!$F78</f>
        <v>0.0577</v>
      </c>
      <c r="BI15" s="21">
        <f t="shared" ref="BI15:BI18" si="19">(BG15)*(1+BH15)</f>
        <v>20160640827</v>
      </c>
      <c r="BJ15" s="18">
        <f>BI$18+V6</f>
        <v>23112401199</v>
      </c>
      <c r="BK15" s="20">
        <f>TasasExtracto!$F82</f>
        <v>0.0473</v>
      </c>
      <c r="BL15" s="21">
        <f t="shared" ref="BL15:BL18" si="20">(BJ15)*(1+BK15)</f>
        <v>24205617776</v>
      </c>
      <c r="BM15" s="18">
        <f>BL$18+W6</f>
        <v>27898435891</v>
      </c>
      <c r="BN15" s="20">
        <f>TasasExtracto!$F86</f>
        <v>0.0506</v>
      </c>
      <c r="BO15" s="21">
        <f t="shared" ref="BO15:BO18" si="21">(BM15)*(1+BN15)</f>
        <v>29310096747</v>
      </c>
      <c r="BP15" s="18">
        <f>BO$18+Z6</f>
        <v>34250307309</v>
      </c>
      <c r="BQ15" s="20">
        <f>TasasExtracto!$F90</f>
        <v>0.0629</v>
      </c>
      <c r="BR15" s="21">
        <f t="shared" ref="BR15:BR18" si="22">(BP15)*(1+BQ15)</f>
        <v>36404651639</v>
      </c>
      <c r="BS15" s="18">
        <f>BR$18+AC6</f>
        <v>46178290416</v>
      </c>
      <c r="BT15" s="20">
        <f>TasasExtracto!$F94</f>
        <v>0.0781</v>
      </c>
      <c r="BU15" s="21">
        <f t="shared" ref="BU15:BU18" si="23">(BS15)*(1+BT15)</f>
        <v>49784814897</v>
      </c>
      <c r="BV15" s="18">
        <f>BU$18+AF6</f>
        <v>60464234075</v>
      </c>
      <c r="BW15" s="20">
        <f>TasasExtracto!$F98</f>
        <v>0.0583</v>
      </c>
      <c r="BX15" s="21">
        <f t="shared" ref="BX15:BX18" si="24">(BV15)*(1+BW15)</f>
        <v>63989298922</v>
      </c>
      <c r="BY15" s="18">
        <f>BX$18+AI6</f>
        <v>74598482848</v>
      </c>
      <c r="BZ15" s="20">
        <f>TasasExtracto!$F102</f>
        <v>0.0545</v>
      </c>
      <c r="CA15" s="21">
        <f t="shared" ref="CA15:CA18" si="25">(BY15)*(1+BZ15)</f>
        <v>78664100163</v>
      </c>
      <c r="CB15" s="18">
        <f>CA$18+AL6</f>
        <v>91959532227</v>
      </c>
      <c r="CC15" s="19">
        <f>TasasExtracto!$F106</f>
        <v>0.0629</v>
      </c>
      <c r="CD15" s="21">
        <f t="shared" ref="CD15:CD18" si="26">(CB15)*(1+CC15)</f>
        <v>97743786804</v>
      </c>
    </row>
    <row r="16">
      <c r="A16" s="10">
        <v>2.0</v>
      </c>
      <c r="B16" s="18"/>
      <c r="C16" s="19"/>
      <c r="D16" s="18"/>
      <c r="E16" s="18">
        <f t="shared" ref="E16:E18" si="27">G15+C7</f>
        <v>1157297.408</v>
      </c>
      <c r="F16" s="20">
        <f>TasasExtracto!$F7</f>
        <v>0.3493</v>
      </c>
      <c r="G16" s="21">
        <f t="shared" si="1"/>
        <v>1561541.393</v>
      </c>
      <c r="H16" s="18">
        <f t="shared" ref="H16:H18" si="28">J15+D7</f>
        <v>5353401.7</v>
      </c>
      <c r="I16" s="20">
        <f>TasasExtracto!$F11</f>
        <v>0.3319</v>
      </c>
      <c r="J16" s="21">
        <f t="shared" si="2"/>
        <v>7130195.724</v>
      </c>
      <c r="K16" s="18">
        <f t="shared" ref="K16:K18" si="29">M15+E7</f>
        <v>18374312.5</v>
      </c>
      <c r="L16" s="20">
        <f>TasasExtracto!$F15</f>
        <v>0.2742</v>
      </c>
      <c r="M16" s="21">
        <f t="shared" si="3"/>
        <v>23412548.99</v>
      </c>
      <c r="N16" s="18">
        <f t="shared" ref="N16:N18" si="30">P15+F7</f>
        <v>47954028.31</v>
      </c>
      <c r="O16" s="20">
        <f>TasasExtracto!$F19</f>
        <v>0.2897</v>
      </c>
      <c r="P16" s="21">
        <f t="shared" si="4"/>
        <v>61846310.32</v>
      </c>
      <c r="Q16" s="18">
        <f t="shared" ref="Q16:Q18" si="31">S15+G7</f>
        <v>154745737</v>
      </c>
      <c r="R16" s="20">
        <f>TasasExtracto!$F23</f>
        <v>0.2557</v>
      </c>
      <c r="S16" s="21">
        <f t="shared" si="5"/>
        <v>194314222</v>
      </c>
      <c r="T16" s="18">
        <f>V15+7</f>
        <v>322278534.7</v>
      </c>
      <c r="U16" s="20">
        <f>TasasExtracto!$F27</f>
        <v>0.1293</v>
      </c>
      <c r="V16" s="21">
        <f t="shared" si="6"/>
        <v>363949149.2</v>
      </c>
      <c r="W16" s="18">
        <f t="shared" ref="W16:W18" si="32">Y15+I7</f>
        <v>547896785.4</v>
      </c>
      <c r="X16" s="20">
        <f>TasasExtracto!$F31</f>
        <v>0.1408</v>
      </c>
      <c r="Y16" s="21">
        <f t="shared" si="7"/>
        <v>625040652.8</v>
      </c>
      <c r="Z16" s="18">
        <f t="shared" ref="Z16:Z18" si="33">AB15+J7</f>
        <v>906076312</v>
      </c>
      <c r="AA16" s="20">
        <f>TasasExtracto!$F35</f>
        <v>0.1146</v>
      </c>
      <c r="AB16" s="21">
        <f t="shared" si="8"/>
        <v>1009912657</v>
      </c>
      <c r="AC16" s="18">
        <f t="shared" ref="AC16:AC18" si="34">AE15+K7</f>
        <v>1302183719</v>
      </c>
      <c r="AD16" s="20">
        <f>TasasExtracto!$F39</f>
        <v>0.0891</v>
      </c>
      <c r="AE16" s="21">
        <f t="shared" si="9"/>
        <v>1418208288</v>
      </c>
      <c r="AF16" s="18">
        <f>AH15+L7</f>
        <v>1784971067</v>
      </c>
      <c r="AG16" s="20">
        <f>TasasExtracto!$F43</f>
        <v>0.0861</v>
      </c>
      <c r="AH16" s="21">
        <f t="shared" si="10"/>
        <v>1938657075</v>
      </c>
      <c r="AI16" s="18">
        <f t="shared" ref="AI16:AI17" si="35">AK15+M7</f>
        <v>2437842625</v>
      </c>
      <c r="AJ16" s="20">
        <f>TasasExtracto!$F47</f>
        <v>0.0809</v>
      </c>
      <c r="AK16" s="21">
        <f t="shared" si="11"/>
        <v>2635064094</v>
      </c>
      <c r="AL16" s="18">
        <f t="shared" ref="AL16:AL18" si="36">AN15+N7</f>
        <v>3262870333</v>
      </c>
      <c r="AM16" s="20">
        <f>TasasExtracto!$F51</f>
        <v>0.0699</v>
      </c>
      <c r="AN16" s="21">
        <f t="shared" si="12"/>
        <v>3490944970</v>
      </c>
      <c r="AO16" s="18">
        <f t="shared" ref="AO16:AO18" si="37">AQ15+O7</f>
        <v>4280023816</v>
      </c>
      <c r="AP16" s="20">
        <f>TasasExtracto!$F55</f>
        <v>0.0822</v>
      </c>
      <c r="AQ16" s="21">
        <f t="shared" si="13"/>
        <v>4631841774</v>
      </c>
      <c r="AR16" s="18">
        <f t="shared" ref="AR16:AR18" si="38">AT15+P7</f>
        <v>5873383480</v>
      </c>
      <c r="AS16" s="20">
        <f>TasasExtracto!$F59</f>
        <v>0.1049</v>
      </c>
      <c r="AT16" s="21">
        <f t="shared" si="14"/>
        <v>6489501408</v>
      </c>
      <c r="AU16" s="18">
        <f t="shared" ref="AU16:AU18" si="39">AW15+Q7</f>
        <v>8559358413</v>
      </c>
      <c r="AV16" s="20">
        <f>TasasExtracto!$F63</f>
        <v>0.0841</v>
      </c>
      <c r="AW16" s="21">
        <f t="shared" si="15"/>
        <v>9279200456</v>
      </c>
      <c r="AX16" s="18">
        <f t="shared" ref="AX16:AX18" si="40">AZ15+R7</f>
        <v>10852543457</v>
      </c>
      <c r="AY16" s="20">
        <f>TasasExtracto!$F67</f>
        <v>0.0475</v>
      </c>
      <c r="AZ16" s="21">
        <f t="shared" si="16"/>
        <v>11368039271</v>
      </c>
      <c r="BA16" s="18">
        <f t="shared" ref="BA16:BA18" si="41">BC15+S7</f>
        <v>12871285800</v>
      </c>
      <c r="BB16" s="20">
        <f>TasasExtracto!$F71</f>
        <v>0.0441</v>
      </c>
      <c r="BC16" s="21">
        <f t="shared" si="17"/>
        <v>13438909504</v>
      </c>
      <c r="BD16" s="18">
        <f t="shared" ref="BD16:BD18" si="42">BF15+T7</f>
        <v>15870251712</v>
      </c>
      <c r="BE16" s="20">
        <f>TasasExtracto!$F75</f>
        <v>0.0641</v>
      </c>
      <c r="BF16" s="21">
        <f t="shared" si="18"/>
        <v>16887534847</v>
      </c>
      <c r="BG16" s="18">
        <f t="shared" ref="BG16:BG18" si="43">BI15+U7</f>
        <v>20160640827</v>
      </c>
      <c r="BH16" s="20">
        <f>TasasExtracto!$F79</f>
        <v>0.0475</v>
      </c>
      <c r="BI16" s="21">
        <f t="shared" si="19"/>
        <v>21118271267</v>
      </c>
      <c r="BJ16" s="18">
        <f t="shared" ref="BJ16:BJ18" si="44">BL15+V7</f>
        <v>24205617776</v>
      </c>
      <c r="BK16" s="20">
        <f>TasasExtracto!$F83</f>
        <v>0.0477</v>
      </c>
      <c r="BL16" s="21">
        <f t="shared" si="20"/>
        <v>25360225744</v>
      </c>
      <c r="BM16" s="18">
        <f t="shared" ref="BM16:BM18" si="45">BO15+W7</f>
        <v>29310096747</v>
      </c>
      <c r="BN16" s="20">
        <f>TasasExtracto!$F87</f>
        <v>0.0499</v>
      </c>
      <c r="BO16" s="21">
        <f t="shared" si="21"/>
        <v>30772670575</v>
      </c>
      <c r="BP16" s="18">
        <f t="shared" ref="BP16:BP18" si="46">BR15+Z7</f>
        <v>36404651639</v>
      </c>
      <c r="BQ16" s="20">
        <f>TasasExtracto!$F91</f>
        <v>0.0805</v>
      </c>
      <c r="BR16" s="21">
        <f t="shared" si="22"/>
        <v>39335226096</v>
      </c>
      <c r="BS16" s="18">
        <f t="shared" ref="BS16:BS18" si="47">BU15+AC7</f>
        <v>49784814897</v>
      </c>
      <c r="BT16" s="20">
        <f>TasasExtracto!$F95</f>
        <v>0.0729</v>
      </c>
      <c r="BU16" s="21">
        <f t="shared" si="23"/>
        <v>53414127903</v>
      </c>
      <c r="BV16" s="18">
        <f t="shared" ref="BV16:BV18" si="48">BX15+AF7</f>
        <v>63989298922</v>
      </c>
      <c r="BW16" s="20">
        <f>TasasExtracto!$F99</f>
        <v>0.0553</v>
      </c>
      <c r="BX16" s="21">
        <f t="shared" si="24"/>
        <v>67527907152</v>
      </c>
      <c r="BY16" s="18">
        <f t="shared" ref="BY16:BY18" si="49">CA15+AI7</f>
        <v>78664100163</v>
      </c>
      <c r="BZ16" s="20">
        <f>TasasExtracto!$F103</f>
        <v>0.0552</v>
      </c>
      <c r="CA16" s="21">
        <f t="shared" si="25"/>
        <v>83006358492</v>
      </c>
      <c r="CB16" s="18">
        <f t="shared" ref="CB16:CB18" si="50">CD15+AL7</f>
        <v>97743786804</v>
      </c>
      <c r="CC16" s="19">
        <f>TasasExtracto!$F107</f>
        <v>0.0805</v>
      </c>
      <c r="CD16" s="21">
        <f t="shared" si="26"/>
        <v>105612161642</v>
      </c>
    </row>
    <row r="17">
      <c r="A17" s="10">
        <v>3.0</v>
      </c>
      <c r="B17" s="18"/>
      <c r="C17" s="19"/>
      <c r="D17" s="18"/>
      <c r="E17" s="18">
        <f t="shared" si="27"/>
        <v>1802440.643</v>
      </c>
      <c r="F17" s="20">
        <f>TasasExtracto!$F8</f>
        <v>0.3241</v>
      </c>
      <c r="G17" s="21">
        <f t="shared" si="1"/>
        <v>2386611.655</v>
      </c>
      <c r="H17" s="18">
        <f t="shared" si="28"/>
        <v>7443317.019</v>
      </c>
      <c r="I17" s="20">
        <f>TasasExtracto!$F12</f>
        <v>0.3309</v>
      </c>
      <c r="J17" s="21">
        <f t="shared" si="2"/>
        <v>9906310.62</v>
      </c>
      <c r="K17" s="18">
        <f t="shared" si="29"/>
        <v>23869279.24</v>
      </c>
      <c r="L17" s="20">
        <f>TasasExtracto!$F16</f>
        <v>0.2452</v>
      </c>
      <c r="M17" s="21">
        <f t="shared" si="3"/>
        <v>29722026.51</v>
      </c>
      <c r="N17" s="18">
        <f t="shared" si="30"/>
        <v>62599174.54</v>
      </c>
      <c r="O17" s="20">
        <f>TasasExtracto!$F20</f>
        <v>0.3491</v>
      </c>
      <c r="P17" s="21">
        <f t="shared" si="4"/>
        <v>84452546.37</v>
      </c>
      <c r="Q17" s="18">
        <f t="shared" si="31"/>
        <v>194947136.2</v>
      </c>
      <c r="R17" s="20">
        <f>TasasExtracto!$F24</f>
        <v>0.1913</v>
      </c>
      <c r="S17" s="21">
        <f t="shared" si="5"/>
        <v>232240523.3</v>
      </c>
      <c r="T17" s="18">
        <f t="shared" ref="T17:T18" si="51">V16+H8</f>
        <v>364606734.2</v>
      </c>
      <c r="U17" s="20">
        <f>TasasExtracto!$F28</f>
        <v>0.1335</v>
      </c>
      <c r="V17" s="21">
        <f t="shared" si="6"/>
        <v>413281733.3</v>
      </c>
      <c r="W17" s="18">
        <f t="shared" si="32"/>
        <v>625799622.8</v>
      </c>
      <c r="X17" s="20">
        <f>TasasExtracto!$F32</f>
        <v>0.1414</v>
      </c>
      <c r="Y17" s="21">
        <f t="shared" si="7"/>
        <v>714287689.5</v>
      </c>
      <c r="Z17" s="18">
        <f t="shared" si="33"/>
        <v>1010713473</v>
      </c>
      <c r="AA17" s="20">
        <f>TasasExtracto!$F36</f>
        <v>0.0922</v>
      </c>
      <c r="AB17" s="21">
        <f t="shared" si="8"/>
        <v>1103901256</v>
      </c>
      <c r="AC17" s="18">
        <f t="shared" si="34"/>
        <v>1418208288</v>
      </c>
      <c r="AD17" s="20">
        <f>TasasExtracto!$F40</f>
        <v>0.0748</v>
      </c>
      <c r="AE17" s="21">
        <f t="shared" si="9"/>
        <v>1524290268</v>
      </c>
      <c r="AF17" s="18">
        <f t="shared" ref="AF17:AF18" si="52">AH16+AE8</f>
        <v>1938657075</v>
      </c>
      <c r="AG17" s="20">
        <f>TasasExtracto!$F44</f>
        <v>0.0671</v>
      </c>
      <c r="AH17" s="21">
        <f t="shared" si="10"/>
        <v>2068740965</v>
      </c>
      <c r="AI17" s="18">
        <f t="shared" si="35"/>
        <v>2635064094</v>
      </c>
      <c r="AJ17" s="20">
        <f>TasasExtracto!$F48</f>
        <v>0.0724</v>
      </c>
      <c r="AK17" s="21">
        <f t="shared" si="11"/>
        <v>2825842734</v>
      </c>
      <c r="AL17" s="18">
        <f t="shared" si="36"/>
        <v>3490944970</v>
      </c>
      <c r="AM17" s="20">
        <f>TasasExtracto!$F52</f>
        <v>0.0591</v>
      </c>
      <c r="AN17" s="21">
        <f t="shared" si="12"/>
        <v>3697259818</v>
      </c>
      <c r="AO17" s="18">
        <f t="shared" si="37"/>
        <v>4631971830</v>
      </c>
      <c r="AP17" s="20">
        <f>TasasExtracto!$F56</f>
        <v>0.0703</v>
      </c>
      <c r="AQ17" s="21">
        <f t="shared" si="13"/>
        <v>4957599449</v>
      </c>
      <c r="AR17" s="18">
        <f t="shared" si="38"/>
        <v>6489501408</v>
      </c>
      <c r="AS17" s="20">
        <f>TasasExtracto!$F60</f>
        <v>0.0836</v>
      </c>
      <c r="AT17" s="21">
        <f t="shared" si="14"/>
        <v>7032023725</v>
      </c>
      <c r="AU17" s="18">
        <f t="shared" si="39"/>
        <v>9279200456</v>
      </c>
      <c r="AV17" s="20">
        <f>TasasExtracto!$F64</f>
        <v>0.0574</v>
      </c>
      <c r="AW17" s="21">
        <f t="shared" si="15"/>
        <v>9811826562</v>
      </c>
      <c r="AX17" s="18">
        <f t="shared" si="40"/>
        <v>11368039271</v>
      </c>
      <c r="AY17" s="20">
        <f>TasasExtracto!$F68</f>
        <v>0.0417</v>
      </c>
      <c r="AZ17" s="21">
        <f t="shared" si="16"/>
        <v>11842086509</v>
      </c>
      <c r="BA17" s="18">
        <f t="shared" si="41"/>
        <v>13438909504</v>
      </c>
      <c r="BB17" s="20">
        <f>TasasExtracto!$F72</f>
        <v>0.0541</v>
      </c>
      <c r="BC17" s="21">
        <f t="shared" si="17"/>
        <v>14165954508</v>
      </c>
      <c r="BD17" s="18">
        <f t="shared" si="42"/>
        <v>16887534847</v>
      </c>
      <c r="BE17" s="20">
        <f>TasasExtracto!$F76</f>
        <v>0.0636</v>
      </c>
      <c r="BF17" s="21">
        <f t="shared" si="18"/>
        <v>17961582063</v>
      </c>
      <c r="BG17" s="18">
        <f t="shared" si="43"/>
        <v>21118271267</v>
      </c>
      <c r="BH17" s="20">
        <f>TasasExtracto!$F80</f>
        <v>0.0444</v>
      </c>
      <c r="BI17" s="21">
        <f t="shared" si="19"/>
        <v>22055922511</v>
      </c>
      <c r="BJ17" s="18">
        <f t="shared" si="44"/>
        <v>25360225744</v>
      </c>
      <c r="BK17" s="20">
        <f>TasasExtracto!$F84</f>
        <v>0.0491</v>
      </c>
      <c r="BL17" s="21">
        <f t="shared" si="20"/>
        <v>26605412828</v>
      </c>
      <c r="BM17" s="18">
        <f t="shared" si="45"/>
        <v>30772670575</v>
      </c>
      <c r="BN17" s="20">
        <f>TasasExtracto!$F88</f>
        <v>0.0512</v>
      </c>
      <c r="BO17" s="21">
        <f t="shared" si="21"/>
        <v>32348231308</v>
      </c>
      <c r="BP17" s="18">
        <f t="shared" si="46"/>
        <v>39335226096</v>
      </c>
      <c r="BQ17" s="20">
        <f>TasasExtracto!$F92</f>
        <v>0.0856</v>
      </c>
      <c r="BR17" s="21">
        <f t="shared" si="22"/>
        <v>42702321450</v>
      </c>
      <c r="BS17" s="18">
        <f t="shared" si="47"/>
        <v>53414127903</v>
      </c>
      <c r="BT17" s="20">
        <f>TasasExtracto!$F96</f>
        <v>0.0642</v>
      </c>
      <c r="BU17" s="21">
        <f t="shared" si="23"/>
        <v>56843314915</v>
      </c>
      <c r="BV17" s="18">
        <f t="shared" si="48"/>
        <v>67527907152</v>
      </c>
      <c r="BW17" s="20">
        <f>TasasExtracto!$F100</f>
        <v>0.0514</v>
      </c>
      <c r="BX17" s="21">
        <f t="shared" si="24"/>
        <v>70998841580</v>
      </c>
      <c r="BY17" s="18">
        <f t="shared" si="49"/>
        <v>83006358492</v>
      </c>
      <c r="BZ17" s="20">
        <f>TasasExtracto!$F104</f>
        <v>0.053</v>
      </c>
      <c r="CA17" s="21">
        <f t="shared" si="25"/>
        <v>87405695492</v>
      </c>
      <c r="CB17" s="18">
        <f t="shared" si="50"/>
        <v>105612161642</v>
      </c>
      <c r="CC17" s="19">
        <f>TasasExtracto!$F108</f>
        <v>0.0856</v>
      </c>
      <c r="CD17" s="21">
        <f t="shared" si="26"/>
        <v>114652562678</v>
      </c>
    </row>
    <row r="18">
      <c r="A18" s="10">
        <v>4.0</v>
      </c>
      <c r="B18" s="18">
        <f>SUM(B8:B9)</f>
        <v>330000</v>
      </c>
      <c r="C18" s="20">
        <f>TasasExtracto!$F$5</f>
        <v>0.3152</v>
      </c>
      <c r="D18" s="18">
        <f>(B18)*(1+C18)</f>
        <v>434016</v>
      </c>
      <c r="E18" s="18">
        <f t="shared" si="27"/>
        <v>2620336.78</v>
      </c>
      <c r="F18" s="20">
        <f>TasasExtracto!$F9</f>
        <v>0.329</v>
      </c>
      <c r="G18" s="21">
        <f t="shared" si="1"/>
        <v>3482427.581</v>
      </c>
      <c r="H18" s="18">
        <f t="shared" si="28"/>
        <v>10277451.81</v>
      </c>
      <c r="I18" s="20">
        <f>TasasExtracto!$F13</f>
        <v>0.306</v>
      </c>
      <c r="J18" s="21">
        <f t="shared" si="2"/>
        <v>13422352.06</v>
      </c>
      <c r="K18" s="18">
        <f t="shared" si="29"/>
        <v>30178756.75</v>
      </c>
      <c r="L18" s="20">
        <f>TasasExtracto!$F17</f>
        <v>0.2385</v>
      </c>
      <c r="M18" s="21">
        <f t="shared" si="3"/>
        <v>37376390.24</v>
      </c>
      <c r="N18" s="18">
        <f t="shared" si="30"/>
        <v>85138841.68</v>
      </c>
      <c r="O18" s="20">
        <f>TasasExtracto!$F21</f>
        <v>0.3414</v>
      </c>
      <c r="P18" s="21">
        <f t="shared" si="4"/>
        <v>114205242.2</v>
      </c>
      <c r="Q18" s="18">
        <f t="shared" si="31"/>
        <v>232882721.8</v>
      </c>
      <c r="R18" s="20">
        <f>TasasExtracto!$F25</f>
        <v>0.1847</v>
      </c>
      <c r="S18" s="21">
        <f t="shared" si="5"/>
        <v>275896160.5</v>
      </c>
      <c r="T18" s="18">
        <f t="shared" si="51"/>
        <v>413776913.3</v>
      </c>
      <c r="U18" s="20">
        <f>TasasExtracto!$F29</f>
        <v>0.1509</v>
      </c>
      <c r="V18" s="21">
        <f t="shared" si="6"/>
        <v>476215849.5</v>
      </c>
      <c r="W18" s="18">
        <f t="shared" si="32"/>
        <v>715046659.5</v>
      </c>
      <c r="X18" s="20">
        <f>TasasExtracto!$F33</f>
        <v>0.1294</v>
      </c>
      <c r="Y18" s="21">
        <f t="shared" si="7"/>
        <v>807573697.2</v>
      </c>
      <c r="Z18" s="18">
        <f t="shared" si="33"/>
        <v>1104720976</v>
      </c>
      <c r="AA18" s="20">
        <f>TasasExtracto!$F37</f>
        <v>0.0859</v>
      </c>
      <c r="AB18" s="21">
        <f t="shared" si="8"/>
        <v>1199616507</v>
      </c>
      <c r="AC18" s="18">
        <f t="shared" si="34"/>
        <v>1524290268</v>
      </c>
      <c r="AD18" s="20">
        <f>TasasExtracto!$F41</f>
        <v>0.0766</v>
      </c>
      <c r="AE18" s="21">
        <f t="shared" si="9"/>
        <v>1641050902</v>
      </c>
      <c r="AF18" s="18">
        <f t="shared" si="52"/>
        <v>2068740965</v>
      </c>
      <c r="AG18" s="20">
        <f>TasasExtracto!$F45</f>
        <v>0.085</v>
      </c>
      <c r="AH18" s="21">
        <f t="shared" si="10"/>
        <v>2244583947</v>
      </c>
      <c r="AI18" s="18">
        <f>AK17+AH9</f>
        <v>2825842734</v>
      </c>
      <c r="AJ18" s="20">
        <f>TasasExtracto!$F49</f>
        <v>0.0765</v>
      </c>
      <c r="AK18" s="21">
        <f t="shared" si="11"/>
        <v>3042019703</v>
      </c>
      <c r="AL18" s="18">
        <f t="shared" si="36"/>
        <v>3697259818</v>
      </c>
      <c r="AM18" s="20">
        <f>TasasExtracto!$F53</f>
        <v>0.0765</v>
      </c>
      <c r="AN18" s="21">
        <f t="shared" si="12"/>
        <v>3980100194</v>
      </c>
      <c r="AO18" s="18">
        <f t="shared" si="37"/>
        <v>4957599449</v>
      </c>
      <c r="AP18" s="20">
        <f>TasasExtracto!$F57</f>
        <v>0.0881</v>
      </c>
      <c r="AQ18" s="21">
        <f t="shared" si="13"/>
        <v>5394363961</v>
      </c>
      <c r="AR18" s="18">
        <f t="shared" si="38"/>
        <v>7032295455</v>
      </c>
      <c r="AS18" s="20">
        <f>TasasExtracto!$F61</f>
        <v>0.1</v>
      </c>
      <c r="AT18" s="21">
        <f t="shared" si="14"/>
        <v>7735525001</v>
      </c>
      <c r="AU18" s="18">
        <f t="shared" si="39"/>
        <v>9811826562</v>
      </c>
      <c r="AV18" s="20">
        <f>TasasExtracto!$F65</f>
        <v>0.054</v>
      </c>
      <c r="AW18" s="21">
        <f t="shared" si="15"/>
        <v>10341665196</v>
      </c>
      <c r="AX18" s="18">
        <f t="shared" si="40"/>
        <v>11842086509</v>
      </c>
      <c r="AY18" s="20">
        <f>TasasExtracto!$F69</f>
        <v>0.043</v>
      </c>
      <c r="AZ18" s="21">
        <f t="shared" si="16"/>
        <v>12351296229</v>
      </c>
      <c r="BA18" s="18">
        <f t="shared" si="41"/>
        <v>14165954508</v>
      </c>
      <c r="BB18" s="20">
        <f>TasasExtracto!$F73</f>
        <v>0.0558</v>
      </c>
      <c r="BC18" s="21">
        <f t="shared" si="17"/>
        <v>14956414770</v>
      </c>
      <c r="BD18" s="18">
        <f t="shared" si="42"/>
        <v>17961582063</v>
      </c>
      <c r="BE18" s="20">
        <f>TasasExtracto!$F77</f>
        <v>0.0612</v>
      </c>
      <c r="BF18" s="21">
        <f t="shared" si="18"/>
        <v>19060830885</v>
      </c>
      <c r="BG18" s="18">
        <f t="shared" si="43"/>
        <v>22055922511</v>
      </c>
      <c r="BH18" s="20">
        <f>TasasExtracto!$F81</f>
        <v>0.0479</v>
      </c>
      <c r="BI18" s="21">
        <f t="shared" si="19"/>
        <v>23112401199</v>
      </c>
      <c r="BJ18" s="18">
        <f t="shared" si="44"/>
        <v>26605412828</v>
      </c>
      <c r="BK18" s="20">
        <f>TasasExtracto!$F85</f>
        <v>0.0486</v>
      </c>
      <c r="BL18" s="21">
        <f t="shared" si="20"/>
        <v>27898435891</v>
      </c>
      <c r="BM18" s="18">
        <f t="shared" si="45"/>
        <v>32348231308</v>
      </c>
      <c r="BN18" s="20">
        <f>TasasExtracto!$F89</f>
        <v>0.0588</v>
      </c>
      <c r="BO18" s="21">
        <f t="shared" si="21"/>
        <v>34250307309</v>
      </c>
      <c r="BP18" s="18">
        <f t="shared" si="46"/>
        <v>42702321450</v>
      </c>
      <c r="BQ18" s="20">
        <f>TasasExtracto!$F93</f>
        <v>0.0814</v>
      </c>
      <c r="BR18" s="21">
        <f t="shared" si="22"/>
        <v>46178290416</v>
      </c>
      <c r="BS18" s="18">
        <f t="shared" si="47"/>
        <v>56843314915</v>
      </c>
      <c r="BT18" s="20">
        <f>TasasExtracto!$F97</f>
        <v>0.0637</v>
      </c>
      <c r="BU18" s="21">
        <f t="shared" si="23"/>
        <v>60464234075</v>
      </c>
      <c r="BV18" s="18">
        <f t="shared" si="48"/>
        <v>70998841580</v>
      </c>
      <c r="BW18" s="20">
        <f>TasasExtracto!$F101</f>
        <v>0.0507</v>
      </c>
      <c r="BX18" s="21">
        <f t="shared" si="24"/>
        <v>74598482848</v>
      </c>
      <c r="BY18" s="18">
        <f t="shared" si="49"/>
        <v>87405695492</v>
      </c>
      <c r="BZ18" s="20">
        <f>TasasExtracto!$F105</f>
        <v>0.0521</v>
      </c>
      <c r="CA18" s="21">
        <f t="shared" si="25"/>
        <v>91959532227</v>
      </c>
      <c r="CB18" s="18">
        <f t="shared" si="50"/>
        <v>114652562678</v>
      </c>
      <c r="CC18" s="19">
        <f>TasasExtracto!$F109</f>
        <v>0.0814</v>
      </c>
      <c r="CD18" s="21">
        <f t="shared" si="26"/>
        <v>123985281280</v>
      </c>
    </row>
    <row r="19">
      <c r="A19" s="7"/>
      <c r="B19" s="5"/>
      <c r="C19" s="4"/>
      <c r="D19" s="5"/>
      <c r="E19" s="2"/>
      <c r="F19" s="4"/>
      <c r="G19" s="2"/>
      <c r="H19" s="6"/>
      <c r="I19" s="4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</row>
    <row r="20">
      <c r="A20" s="7"/>
      <c r="B20" s="5"/>
      <c r="C20" s="4"/>
      <c r="D20" s="5"/>
      <c r="E20" s="2"/>
      <c r="F20" s="4"/>
      <c r="G20" s="2"/>
      <c r="H20" s="6"/>
      <c r="I20" s="4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</row>
    <row r="21" ht="15.75" customHeight="1">
      <c r="A21" s="7"/>
      <c r="B21" s="18"/>
      <c r="C21" s="4"/>
      <c r="D21" s="5"/>
      <c r="E21" s="2"/>
      <c r="F21" s="4"/>
      <c r="G21" s="2"/>
      <c r="H21" s="6"/>
      <c r="I21" s="4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</row>
    <row r="22" ht="15.75" customHeight="1">
      <c r="A22" s="7"/>
      <c r="B22" s="5"/>
      <c r="C22" s="4"/>
      <c r="D22" s="5"/>
      <c r="E22" s="2"/>
      <c r="F22" s="4"/>
      <c r="G22" s="2"/>
      <c r="H22" s="6"/>
      <c r="I22" s="4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</row>
  </sheetData>
  <mergeCells count="30">
    <mergeCell ref="A1:J1"/>
    <mergeCell ref="A3:B3"/>
    <mergeCell ref="A11:J11"/>
    <mergeCell ref="B13:D13"/>
    <mergeCell ref="E13:G13"/>
    <mergeCell ref="H13:J13"/>
    <mergeCell ref="K13:M13"/>
    <mergeCell ref="N13:P13"/>
    <mergeCell ref="Q13:S13"/>
    <mergeCell ref="T13:V13"/>
    <mergeCell ref="W13:Y13"/>
    <mergeCell ref="Z13:AB13"/>
    <mergeCell ref="AC13:AE13"/>
    <mergeCell ref="AF13:AH13"/>
    <mergeCell ref="AI13:AK13"/>
    <mergeCell ref="AL13:AN13"/>
    <mergeCell ref="AO13:AQ13"/>
    <mergeCell ref="AR13:AT13"/>
    <mergeCell ref="AU13:AW13"/>
    <mergeCell ref="AX13:AZ13"/>
    <mergeCell ref="BA13:BC13"/>
    <mergeCell ref="BY13:CA13"/>
    <mergeCell ref="CB13:CD13"/>
    <mergeCell ref="BD13:BF13"/>
    <mergeCell ref="BG13:BI13"/>
    <mergeCell ref="BJ13:BL13"/>
    <mergeCell ref="BM13:BO13"/>
    <mergeCell ref="BP13:BR13"/>
    <mergeCell ref="BS13:BU13"/>
    <mergeCell ref="BV13:BX13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0.71"/>
    <col customWidth="1" min="6" max="6" width="11.86"/>
    <col customWidth="1" min="7" max="7" width="10.71"/>
    <col customWidth="1" min="8" max="8" width="11.86"/>
    <col customWidth="1" min="9" max="26" width="10.71"/>
  </cols>
  <sheetData>
    <row r="3">
      <c r="B3" s="22" t="s">
        <v>56</v>
      </c>
      <c r="C3" s="22">
        <v>2007.0</v>
      </c>
      <c r="D3" s="22">
        <v>2008.0</v>
      </c>
    </row>
    <row r="4">
      <c r="B4" s="22" t="s">
        <v>57</v>
      </c>
      <c r="C4" s="23">
        <v>35670.0</v>
      </c>
    </row>
    <row r="5">
      <c r="B5" s="22" t="s">
        <v>58</v>
      </c>
      <c r="C5" s="23">
        <v>35670.0</v>
      </c>
    </row>
    <row r="6">
      <c r="B6" s="22" t="s">
        <v>59</v>
      </c>
      <c r="C6" s="23">
        <v>35670.0</v>
      </c>
      <c r="F6" s="22">
        <f>SUM(C4:C6)</f>
        <v>107010</v>
      </c>
      <c r="H6" s="22">
        <f>SUM(E4:E6)</f>
        <v>0</v>
      </c>
    </row>
    <row r="7">
      <c r="B7" s="22" t="s">
        <v>60</v>
      </c>
      <c r="C7" s="23">
        <v>35670.0</v>
      </c>
      <c r="F7" s="22">
        <f>SUM(C7:C9)</f>
        <v>107010</v>
      </c>
      <c r="H7" s="22">
        <f>SUM(E7:E9)</f>
        <v>0</v>
      </c>
    </row>
    <row r="8">
      <c r="B8" s="22" t="s">
        <v>61</v>
      </c>
      <c r="C8" s="23">
        <v>35670.0</v>
      </c>
      <c r="F8" s="22">
        <f>SUM(C10:C12)</f>
        <v>130065</v>
      </c>
      <c r="H8" s="22">
        <f>SUM(E10:E12)</f>
        <v>0</v>
      </c>
    </row>
    <row r="9">
      <c r="B9" s="22" t="s">
        <v>62</v>
      </c>
      <c r="C9" s="23">
        <v>35670.0</v>
      </c>
    </row>
    <row r="10">
      <c r="B10" s="22" t="s">
        <v>63</v>
      </c>
      <c r="C10" s="23">
        <v>35670.0</v>
      </c>
    </row>
    <row r="11">
      <c r="B11" s="22" t="s">
        <v>64</v>
      </c>
      <c r="C11" s="23">
        <v>62930.0</v>
      </c>
    </row>
    <row r="12">
      <c r="B12" s="22" t="s">
        <v>65</v>
      </c>
      <c r="C12" s="23">
        <v>31465.0</v>
      </c>
    </row>
    <row r="13">
      <c r="B13" s="22" t="s">
        <v>66</v>
      </c>
      <c r="C13" s="23">
        <v>0.0</v>
      </c>
    </row>
    <row r="14">
      <c r="B14" s="22" t="s">
        <v>67</v>
      </c>
      <c r="C14" s="23">
        <v>0.0</v>
      </c>
      <c r="D14" s="22">
        <v>271730.0</v>
      </c>
    </row>
    <row r="15">
      <c r="B15" s="22" t="s">
        <v>68</v>
      </c>
      <c r="C15" s="23">
        <v>0.0</v>
      </c>
    </row>
    <row r="17">
      <c r="B17" s="24">
        <v>1994.0</v>
      </c>
      <c r="C17" s="24">
        <v>1995.0</v>
      </c>
      <c r="D17" s="24">
        <v>1996.0</v>
      </c>
      <c r="E17" s="24">
        <v>1997.0</v>
      </c>
      <c r="F17" s="24">
        <v>1998.0</v>
      </c>
      <c r="G17" s="24">
        <v>1999.0</v>
      </c>
      <c r="H17" s="24">
        <v>2000.0</v>
      </c>
      <c r="I17" s="24"/>
      <c r="J17" s="24"/>
      <c r="K17" s="24"/>
      <c r="L17" s="24"/>
      <c r="M17" s="24"/>
      <c r="N17" s="24"/>
      <c r="O17" s="24"/>
      <c r="R17" s="24"/>
      <c r="S17" s="24"/>
    </row>
    <row r="18">
      <c r="B18" s="25" t="s">
        <v>69</v>
      </c>
      <c r="C18" s="25" t="s">
        <v>69</v>
      </c>
      <c r="D18" s="25" t="s">
        <v>69</v>
      </c>
      <c r="E18" s="25" t="s">
        <v>69</v>
      </c>
      <c r="F18" s="25" t="s">
        <v>69</v>
      </c>
      <c r="G18" s="25" t="s">
        <v>69</v>
      </c>
      <c r="H18" s="25" t="s">
        <v>69</v>
      </c>
    </row>
    <row r="19">
      <c r="B19" s="26"/>
      <c r="C19" s="26">
        <v>80299.5</v>
      </c>
      <c r="D19" s="26">
        <v>93605.0</v>
      </c>
      <c r="E19" s="26">
        <v>140966.125</v>
      </c>
      <c r="F19" s="26">
        <v>148631.125</v>
      </c>
      <c r="G19" s="26">
        <v>195343.875</v>
      </c>
      <c r="H19" s="26">
        <v>189614.32</v>
      </c>
    </row>
    <row r="20">
      <c r="B20" s="26"/>
      <c r="C20" s="26">
        <v>80299.5</v>
      </c>
      <c r="D20" s="26">
        <v>93996.25</v>
      </c>
      <c r="E20" s="26">
        <v>141737.125</v>
      </c>
      <c r="F20" s="26">
        <v>162300.375</v>
      </c>
      <c r="G20" s="26">
        <v>195343.875</v>
      </c>
      <c r="H20" s="26">
        <v>188166.021783469</v>
      </c>
    </row>
    <row r="21" ht="15.75" customHeight="1">
      <c r="B21" s="26"/>
      <c r="C21" s="26">
        <v>80299.5</v>
      </c>
      <c r="D21" s="26">
        <v>93996.25</v>
      </c>
      <c r="E21" s="26">
        <v>140966.125</v>
      </c>
      <c r="F21" s="26">
        <v>169864.25</v>
      </c>
      <c r="G21" s="26">
        <v>195343.875</v>
      </c>
      <c r="H21" s="26">
        <v>181926.65980461</v>
      </c>
    </row>
    <row r="22" ht="15.75" customHeight="1">
      <c r="B22" s="26"/>
      <c r="C22" s="26">
        <v>80299.5</v>
      </c>
      <c r="D22" s="26">
        <v>97965.375</v>
      </c>
      <c r="E22" s="26">
        <v>140966.125</v>
      </c>
      <c r="F22" s="26">
        <v>169864.25</v>
      </c>
      <c r="G22" s="26">
        <v>195359.625</v>
      </c>
      <c r="H22" s="26">
        <v>188166.021783469</v>
      </c>
    </row>
    <row r="23" ht="15.75" customHeight="1">
      <c r="B23" s="26"/>
      <c r="C23" s="26">
        <v>80299.5</v>
      </c>
      <c r="D23" s="26">
        <v>97965.375</v>
      </c>
      <c r="E23" s="26">
        <v>140966.125</v>
      </c>
      <c r="F23" s="26">
        <v>169864.25</v>
      </c>
      <c r="G23" s="26">
        <v>195343.875</v>
      </c>
      <c r="H23" s="26">
        <v>188166.021783469</v>
      </c>
    </row>
    <row r="24" ht="15.75" customHeight="1">
      <c r="B24" s="26"/>
      <c r="C24" s="26">
        <v>80299.5</v>
      </c>
      <c r="D24" s="26">
        <v>93996.25</v>
      </c>
      <c r="E24" s="26">
        <v>140966.125</v>
      </c>
      <c r="F24" s="26">
        <v>169864.25</v>
      </c>
      <c r="G24" s="26">
        <v>195343.875</v>
      </c>
      <c r="H24" s="26">
        <v>188166.021783469</v>
      </c>
    </row>
    <row r="25" ht="15.75" customHeight="1">
      <c r="B25" s="26"/>
      <c r="C25" s="26">
        <v>80299.625</v>
      </c>
      <c r="D25" s="26">
        <v>93996.25</v>
      </c>
      <c r="E25" s="26">
        <v>140966.125</v>
      </c>
      <c r="F25" s="26">
        <v>169864.25</v>
      </c>
      <c r="G25" s="26">
        <v>195343.875</v>
      </c>
      <c r="H25" s="26">
        <v>188166.021783469</v>
      </c>
    </row>
    <row r="26" ht="15.75" customHeight="1">
      <c r="B26" s="26"/>
      <c r="C26" s="26">
        <v>80299.75</v>
      </c>
      <c r="D26" s="26">
        <v>97965.375</v>
      </c>
      <c r="E26" s="26">
        <v>140966.125</v>
      </c>
      <c r="F26" s="26">
        <v>357368.0</v>
      </c>
      <c r="G26" s="26">
        <v>195343.875</v>
      </c>
      <c r="H26" s="26">
        <v>181926.65980461</v>
      </c>
    </row>
    <row r="27" ht="15.75" customHeight="1">
      <c r="B27" s="26">
        <v>82500.0000000003</v>
      </c>
      <c r="C27" s="26">
        <v>80299.875</v>
      </c>
      <c r="D27" s="26">
        <v>97965.5</v>
      </c>
      <c r="E27" s="26">
        <v>140966.125</v>
      </c>
      <c r="F27" s="26">
        <v>169864.25</v>
      </c>
      <c r="G27" s="26">
        <v>195343.875</v>
      </c>
      <c r="H27" s="26">
        <v>163099.111377178</v>
      </c>
    </row>
    <row r="28" ht="15.75" customHeight="1">
      <c r="B28" s="26">
        <v>82500.0000000003</v>
      </c>
      <c r="C28" s="26">
        <v>76683.375</v>
      </c>
      <c r="D28" s="26">
        <v>97965.625</v>
      </c>
      <c r="E28" s="26">
        <v>140966.125</v>
      </c>
      <c r="F28" s="26">
        <v>169864.25</v>
      </c>
      <c r="G28" s="26">
        <v>197037.0</v>
      </c>
      <c r="H28" s="26">
        <v>181926.65980461</v>
      </c>
    </row>
    <row r="29" ht="15.75" customHeight="1">
      <c r="B29" s="26">
        <v>82500.0000000003</v>
      </c>
      <c r="C29" s="26">
        <v>80336.25</v>
      </c>
      <c r="D29" s="26">
        <v>134937.375</v>
      </c>
      <c r="E29" s="26">
        <v>140966.125</v>
      </c>
      <c r="F29" s="26">
        <v>295730.125</v>
      </c>
      <c r="G29" s="26">
        <v>197803.75</v>
      </c>
      <c r="H29" s="26">
        <v>188166.021783469</v>
      </c>
    </row>
    <row r="30" ht="15.75" customHeight="1">
      <c r="B30" s="26">
        <v>82500.0000000003</v>
      </c>
      <c r="C30" s="26">
        <v>76705.5</v>
      </c>
      <c r="D30" s="26">
        <v>110746.25</v>
      </c>
      <c r="E30" s="26">
        <v>140966.125</v>
      </c>
      <c r="F30" s="26">
        <v>169864.25</v>
      </c>
      <c r="G30" s="26">
        <v>199787.5</v>
      </c>
      <c r="H30" s="26">
        <v>31415.7348760067</v>
      </c>
    </row>
    <row r="31" ht="15.75" customHeight="1"/>
    <row r="32" ht="15.75" customHeight="1">
      <c r="A32" s="22" t="s">
        <v>70</v>
      </c>
      <c r="C32" s="26">
        <f t="shared" ref="C32:H32" si="1">SUM(C19:C21)</f>
        <v>240898.5</v>
      </c>
      <c r="D32" s="26">
        <f t="shared" si="1"/>
        <v>281597.5</v>
      </c>
      <c r="E32" s="26">
        <f t="shared" si="1"/>
        <v>423669.375</v>
      </c>
      <c r="F32" s="26">
        <f t="shared" si="1"/>
        <v>480795.75</v>
      </c>
      <c r="G32" s="26">
        <f t="shared" si="1"/>
        <v>586031.625</v>
      </c>
      <c r="H32" s="26">
        <f t="shared" si="1"/>
        <v>559707.0016</v>
      </c>
    </row>
    <row r="33" ht="15.75" customHeight="1">
      <c r="A33" s="22" t="s">
        <v>71</v>
      </c>
      <c r="C33" s="26">
        <f t="shared" ref="C33:H33" si="2">SUM(C22:C24)</f>
        <v>240898.5</v>
      </c>
      <c r="D33" s="26">
        <f t="shared" si="2"/>
        <v>289927</v>
      </c>
      <c r="E33" s="26">
        <f t="shared" si="2"/>
        <v>422898.375</v>
      </c>
      <c r="F33" s="26">
        <f t="shared" si="2"/>
        <v>509592.75</v>
      </c>
      <c r="G33" s="26">
        <f t="shared" si="2"/>
        <v>586047.375</v>
      </c>
      <c r="H33" s="26">
        <f t="shared" si="2"/>
        <v>564498.0654</v>
      </c>
    </row>
    <row r="34" ht="15.75" customHeight="1">
      <c r="A34" s="22" t="s">
        <v>72</v>
      </c>
      <c r="B34" s="26">
        <v>82500.0000000003</v>
      </c>
      <c r="C34" s="26">
        <f t="shared" ref="C34:H34" si="3">SUM(C25:C27)</f>
        <v>240899.25</v>
      </c>
      <c r="D34" s="26">
        <f t="shared" si="3"/>
        <v>289927.125</v>
      </c>
      <c r="E34" s="26">
        <f t="shared" si="3"/>
        <v>422898.375</v>
      </c>
      <c r="F34" s="26">
        <f t="shared" si="3"/>
        <v>697096.5</v>
      </c>
      <c r="G34" s="26">
        <f t="shared" si="3"/>
        <v>586031.625</v>
      </c>
      <c r="H34" s="26">
        <f t="shared" si="3"/>
        <v>533191.793</v>
      </c>
    </row>
    <row r="35" ht="15.75" customHeight="1">
      <c r="A35" s="22" t="s">
        <v>73</v>
      </c>
      <c r="B35" s="26">
        <f t="shared" ref="B35:H35" si="4">SUM(B28:B30)</f>
        <v>247500</v>
      </c>
      <c r="C35" s="26">
        <f t="shared" si="4"/>
        <v>233725.125</v>
      </c>
      <c r="D35" s="26">
        <f t="shared" si="4"/>
        <v>343649.25</v>
      </c>
      <c r="E35" s="26">
        <f t="shared" si="4"/>
        <v>422898.375</v>
      </c>
      <c r="F35" s="26">
        <f t="shared" si="4"/>
        <v>635458.625</v>
      </c>
      <c r="G35" s="26">
        <f t="shared" si="4"/>
        <v>594628.25</v>
      </c>
      <c r="H35" s="26">
        <f t="shared" si="4"/>
        <v>401508.4165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5.0"/>
    <col customWidth="1" min="3" max="3" width="13.43"/>
    <col customWidth="1" min="4" max="4" width="13.29"/>
    <col customWidth="1" min="5" max="5" width="13.14"/>
    <col customWidth="1" min="6" max="6" width="12.86"/>
    <col customWidth="1" min="7" max="7" width="12.57"/>
    <col customWidth="1" min="8" max="8" width="12.71"/>
    <col customWidth="1" min="9" max="9" width="16.43"/>
    <col customWidth="1" min="10" max="10" width="14.86"/>
  </cols>
  <sheetData>
    <row r="1">
      <c r="A1" s="1" t="s">
        <v>0</v>
      </c>
    </row>
    <row r="2">
      <c r="A2" s="1" t="s">
        <v>74</v>
      </c>
    </row>
    <row r="3">
      <c r="A3" s="27" t="s">
        <v>75</v>
      </c>
    </row>
    <row r="4">
      <c r="A4" s="27" t="s">
        <v>76</v>
      </c>
    </row>
    <row r="5">
      <c r="A5" s="3"/>
      <c r="B5" s="28"/>
      <c r="C5" s="3"/>
      <c r="D5" s="28"/>
      <c r="E5" s="28"/>
      <c r="F5" s="3"/>
      <c r="G5" s="28"/>
      <c r="H5" s="28"/>
      <c r="I5" s="3"/>
      <c r="J5" s="28"/>
    </row>
    <row r="6">
      <c r="A6" s="3" t="s">
        <v>77</v>
      </c>
    </row>
    <row r="7">
      <c r="A7" s="29" t="s">
        <v>78</v>
      </c>
    </row>
    <row r="8">
      <c r="A8" s="30"/>
      <c r="B8" s="31"/>
      <c r="C8" s="4"/>
      <c r="D8" s="13"/>
      <c r="E8" s="13"/>
      <c r="F8" s="4"/>
      <c r="G8" s="13"/>
      <c r="H8" s="13"/>
      <c r="I8" s="4"/>
      <c r="J8" s="13"/>
    </row>
    <row r="9">
      <c r="A9" s="32" t="s">
        <v>29</v>
      </c>
      <c r="B9" s="33" t="s">
        <v>79</v>
      </c>
      <c r="C9" s="8"/>
      <c r="D9" s="33"/>
      <c r="E9" s="33"/>
      <c r="F9" s="8"/>
      <c r="G9" s="33"/>
      <c r="H9" s="33"/>
      <c r="I9" s="8"/>
      <c r="J9" s="33"/>
    </row>
    <row r="10">
      <c r="B10" s="34" t="s">
        <v>30</v>
      </c>
      <c r="C10" s="11"/>
      <c r="D10" s="34"/>
      <c r="E10" s="34"/>
      <c r="F10" s="12"/>
      <c r="G10" s="34"/>
      <c r="H10" s="34"/>
      <c r="I10" s="11"/>
      <c r="J10" s="34"/>
    </row>
    <row r="11">
      <c r="A11" s="10">
        <v>1.0</v>
      </c>
      <c r="B11" s="13"/>
      <c r="C11" s="5"/>
      <c r="D11" s="13"/>
      <c r="E11" s="13"/>
      <c r="F11" s="5"/>
      <c r="G11" s="13"/>
      <c r="H11" s="13"/>
      <c r="I11" s="6"/>
      <c r="J11" s="13"/>
    </row>
    <row r="12">
      <c r="A12" s="10">
        <v>2.0</v>
      </c>
      <c r="B12" s="13">
        <f>BASECOTIZACION!D30</f>
        <v>108223.05</v>
      </c>
      <c r="C12" s="5"/>
      <c r="D12" s="13"/>
      <c r="E12" s="13"/>
      <c r="F12" s="5"/>
      <c r="G12" s="13"/>
      <c r="H12" s="13"/>
      <c r="I12" s="6"/>
      <c r="J12" s="13"/>
    </row>
    <row r="13">
      <c r="A13" s="10">
        <v>3.0</v>
      </c>
      <c r="B13" s="13">
        <f>BASECOTIZACION!D31</f>
        <v>108223.05</v>
      </c>
      <c r="C13" s="5"/>
      <c r="D13" s="13"/>
      <c r="E13" s="13"/>
      <c r="F13" s="5"/>
      <c r="G13" s="13"/>
      <c r="H13" s="13"/>
      <c r="I13" s="6"/>
      <c r="J13" s="13"/>
    </row>
    <row r="14">
      <c r="A14" s="10">
        <v>4.0</v>
      </c>
      <c r="C14" s="5"/>
      <c r="D14" s="13"/>
      <c r="E14" s="13"/>
      <c r="F14" s="5"/>
      <c r="G14" s="13"/>
      <c r="H14" s="13"/>
      <c r="I14" s="2"/>
      <c r="J14" s="13"/>
    </row>
    <row r="15">
      <c r="A15" s="10"/>
      <c r="B15" s="13"/>
      <c r="C15" s="4"/>
      <c r="D15" s="13"/>
      <c r="E15" s="13"/>
      <c r="F15" s="4"/>
      <c r="G15" s="13"/>
      <c r="H15" s="13"/>
      <c r="I15" s="4"/>
      <c r="J15" s="13"/>
    </row>
    <row r="16">
      <c r="A16" s="3"/>
    </row>
    <row r="17">
      <c r="A17" s="10"/>
      <c r="B17" s="13"/>
      <c r="C17" s="4"/>
      <c r="D17" s="13"/>
      <c r="E17" s="13"/>
      <c r="F17" s="4"/>
      <c r="G17" s="13"/>
      <c r="H17" s="13"/>
      <c r="I17" s="4"/>
      <c r="J17" s="13"/>
    </row>
    <row r="18">
      <c r="A18" s="35" t="s">
        <v>29</v>
      </c>
      <c r="B18" s="36" t="s">
        <v>79</v>
      </c>
      <c r="E18" s="36" t="s">
        <v>2</v>
      </c>
      <c r="H18" s="36" t="s">
        <v>3</v>
      </c>
    </row>
    <row r="19">
      <c r="B19" s="36" t="s">
        <v>53</v>
      </c>
      <c r="C19" s="17" t="s">
        <v>54</v>
      </c>
      <c r="D19" s="36" t="s">
        <v>55</v>
      </c>
      <c r="E19" s="36" t="s">
        <v>53</v>
      </c>
      <c r="F19" s="17" t="s">
        <v>54</v>
      </c>
      <c r="G19" s="36" t="s">
        <v>55</v>
      </c>
      <c r="H19" s="36" t="s">
        <v>53</v>
      </c>
      <c r="I19" s="17" t="s">
        <v>54</v>
      </c>
      <c r="J19" s="36" t="s">
        <v>55</v>
      </c>
    </row>
    <row r="20">
      <c r="A20" s="10">
        <v>1.0</v>
      </c>
      <c r="B20" s="37"/>
      <c r="C20" s="19"/>
      <c r="D20" s="37"/>
      <c r="E20" s="37">
        <f>D$23</f>
        <v>380600.398</v>
      </c>
      <c r="F20" s="38">
        <f>IF(TasasExtracto!$F6&gt;=41%,TasasExtracto!$F6/4,TasasExtracto!$F6)</f>
        <v>0.3578</v>
      </c>
      <c r="G20" s="37">
        <f t="shared" ref="G20:G23" si="1">(E20)*(1+F20)</f>
        <v>516779.2204</v>
      </c>
      <c r="H20" s="37">
        <f>G$23</f>
        <v>1227041.72</v>
      </c>
      <c r="I20" s="38">
        <f>IF(TasasExtracto!$F10&gt;=41%,TasasExtracto!$F10/4,TasasExtracto!$F10)</f>
        <v>0.3311</v>
      </c>
      <c r="J20" s="37">
        <f t="shared" ref="J20:J23" si="2">(H20)*(1+I20)</f>
        <v>1633315.234</v>
      </c>
    </row>
    <row r="21">
      <c r="A21" s="10">
        <v>2.0</v>
      </c>
      <c r="B21" s="37">
        <f>B12</f>
        <v>108223.05</v>
      </c>
      <c r="C21" s="38">
        <f>IF(TasasExtracto!$E8&gt;=41%,TasasExtracto!$E8/4,TasasExtracto!$E8)</f>
        <v>0.3249</v>
      </c>
      <c r="D21" s="37">
        <f t="shared" ref="D21:D23" si="3">(B21)*(1+C20)</f>
        <v>108223.05</v>
      </c>
      <c r="E21" s="37">
        <f t="shared" ref="E21:E23" si="4">G20</f>
        <v>516779.2204</v>
      </c>
      <c r="F21" s="38">
        <f>IF(TasasExtracto!$F7&gt;=41%,TasasExtracto!$F7/4,TasasExtracto!$F7)</f>
        <v>0.3493</v>
      </c>
      <c r="G21" s="37">
        <f t="shared" si="1"/>
        <v>697290.202</v>
      </c>
      <c r="H21" s="37">
        <f t="shared" ref="H21:H23" si="5">J20</f>
        <v>1633315.234</v>
      </c>
      <c r="I21" s="38">
        <f>IF(TasasExtracto!$F11&gt;=41%,TasasExtracto!$F11/4,TasasExtracto!$F11)</f>
        <v>0.3319</v>
      </c>
      <c r="J21" s="37">
        <f t="shared" si="2"/>
        <v>2175412.56</v>
      </c>
    </row>
    <row r="22">
      <c r="A22" s="10">
        <v>3.0</v>
      </c>
      <c r="B22" s="37">
        <f t="shared" ref="B22:B23" si="6">D21+B13</f>
        <v>216446.1</v>
      </c>
      <c r="C22" s="38">
        <f>IF(TasasExtracto!$E9&gt;=41%,TasasExtracto!$E9/4,TasasExtracto!$E9)</f>
        <v>0.3272</v>
      </c>
      <c r="D22" s="37">
        <f t="shared" si="3"/>
        <v>286769.4379</v>
      </c>
      <c r="E22" s="37">
        <f t="shared" si="4"/>
        <v>697290.202</v>
      </c>
      <c r="F22" s="38">
        <f>IF(TasasExtracto!$F8&gt;=41%,TasasExtracto!$F8/4,TasasExtracto!$F8)</f>
        <v>0.3241</v>
      </c>
      <c r="G22" s="37">
        <f t="shared" si="1"/>
        <v>923281.9565</v>
      </c>
      <c r="H22" s="37">
        <f t="shared" si="5"/>
        <v>2175412.56</v>
      </c>
      <c r="I22" s="38">
        <f>IF(TasasExtracto!$F12&gt;=41%,TasasExtracto!$F12/4,TasasExtracto!$F12)</f>
        <v>0.3309</v>
      </c>
      <c r="J22" s="37">
        <f t="shared" si="2"/>
        <v>2895256.576</v>
      </c>
    </row>
    <row r="23">
      <c r="A23" s="10">
        <v>4.0</v>
      </c>
      <c r="B23" s="37">
        <f t="shared" si="6"/>
        <v>286769.4379</v>
      </c>
      <c r="C23" s="38">
        <f>IF(TasasExtracto!$E10&gt;=41%,TasasExtracto!$E10/4,TasasExtracto!$E10)</f>
        <v>0.3368</v>
      </c>
      <c r="D23" s="37">
        <f t="shared" si="3"/>
        <v>380600.398</v>
      </c>
      <c r="E23" s="37">
        <f t="shared" si="4"/>
        <v>923281.9565</v>
      </c>
      <c r="F23" s="38">
        <f>IF(TasasExtracto!$F9&gt;=41%,TasasExtracto!$F9/4,TasasExtracto!$F9)</f>
        <v>0.329</v>
      </c>
      <c r="G23" s="37">
        <f t="shared" si="1"/>
        <v>1227041.72</v>
      </c>
      <c r="H23" s="37">
        <f t="shared" si="5"/>
        <v>2895256.576</v>
      </c>
      <c r="I23" s="38">
        <f>IF(TasasExtracto!$F13&gt;=41%,TasasExtracto!$F13/4,TasasExtracto!$F13)</f>
        <v>0.306</v>
      </c>
      <c r="J23" s="37">
        <f t="shared" si="2"/>
        <v>3781205.088</v>
      </c>
    </row>
    <row r="24" ht="15.75" customHeight="1">
      <c r="A24" s="35" t="s">
        <v>29</v>
      </c>
      <c r="B24" s="13"/>
      <c r="C24" s="4"/>
      <c r="D24" s="13"/>
      <c r="E24" s="13"/>
      <c r="F24" s="4"/>
      <c r="G24" s="13"/>
      <c r="H24" s="13"/>
      <c r="I24" s="4"/>
      <c r="J24" s="13"/>
    </row>
    <row r="25" ht="15.75" customHeight="1">
      <c r="B25" s="36" t="s">
        <v>4</v>
      </c>
      <c r="E25" s="36" t="s">
        <v>5</v>
      </c>
      <c r="H25" s="36" t="s">
        <v>6</v>
      </c>
    </row>
    <row r="26" ht="15.75" customHeight="1">
      <c r="B26" s="36" t="s">
        <v>53</v>
      </c>
      <c r="C26" s="17" t="s">
        <v>54</v>
      </c>
      <c r="D26" s="36" t="s">
        <v>55</v>
      </c>
      <c r="E26" s="36" t="s">
        <v>53</v>
      </c>
      <c r="F26" s="17" t="s">
        <v>54</v>
      </c>
      <c r="G26" s="36" t="s">
        <v>55</v>
      </c>
      <c r="H26" s="36" t="s">
        <v>53</v>
      </c>
      <c r="I26" s="17" t="s">
        <v>54</v>
      </c>
      <c r="J26" s="36" t="s">
        <v>55</v>
      </c>
    </row>
    <row r="27" ht="15.75" customHeight="1">
      <c r="A27" s="10">
        <v>1.0</v>
      </c>
      <c r="B27" s="37">
        <f>J$23</f>
        <v>3781205.088</v>
      </c>
      <c r="C27" s="38">
        <f>IF(TasasExtracto!$F14&gt;=41%,TasasExtracto!$F14/4,TasasExtracto!$F14)</f>
        <v>0.2909</v>
      </c>
      <c r="D27" s="37">
        <f t="shared" ref="D27:D30" si="7">(B27)*(1+C27)</f>
        <v>4881157.648</v>
      </c>
      <c r="E27" s="37">
        <f>D$30</f>
        <v>9591699.365</v>
      </c>
      <c r="F27" s="38">
        <f>IF(TasasExtracto!$F18&gt;=41%,TasasExtracto!$F18/4,TasasExtracto!$F18)</f>
        <v>0.2509</v>
      </c>
      <c r="G27" s="37">
        <f t="shared" ref="G27:G30" si="8">(E27)*(1+F27)</f>
        <v>11998256.74</v>
      </c>
      <c r="H27" s="37">
        <f>G$30</f>
        <v>28003305.27</v>
      </c>
      <c r="I27" s="38">
        <f>IF(TasasExtracto!$F22&gt;=41%,TasasExtracto!$F22/4,TasasExtracto!$F22)</f>
        <v>0.342</v>
      </c>
      <c r="J27" s="37">
        <f t="shared" ref="J27:J30" si="9">(H27)*(1+I27)</f>
        <v>37580435.67</v>
      </c>
    </row>
    <row r="28" ht="15.75" customHeight="1">
      <c r="A28" s="10">
        <v>2.0</v>
      </c>
      <c r="B28" s="37">
        <f t="shared" ref="B28:B30" si="10">D27</f>
        <v>4881157.648</v>
      </c>
      <c r="C28" s="38">
        <f>IF(TasasExtracto!$F15&gt;=41%,TasasExtracto!$F15/4,TasasExtracto!$F15)</f>
        <v>0.2742</v>
      </c>
      <c r="D28" s="37">
        <f t="shared" si="7"/>
        <v>6219571.075</v>
      </c>
      <c r="E28" s="37">
        <f t="shared" ref="E28:E30" si="11">G27</f>
        <v>11998256.74</v>
      </c>
      <c r="F28" s="38">
        <f>IF(TasasExtracto!$F19&gt;=41%,TasasExtracto!$F19/4,TasasExtracto!$F19)</f>
        <v>0.2897</v>
      </c>
      <c r="G28" s="37">
        <f t="shared" si="8"/>
        <v>15474151.71</v>
      </c>
      <c r="H28" s="37">
        <f t="shared" ref="H28:H30" si="12">J27</f>
        <v>37580435.67</v>
      </c>
      <c r="I28" s="38">
        <f>IF(TasasExtracto!$F23&gt;=41%,TasasExtracto!$F23/4,TasasExtracto!$F23)</f>
        <v>0.2557</v>
      </c>
      <c r="J28" s="37">
        <f t="shared" si="9"/>
        <v>47189753.07</v>
      </c>
    </row>
    <row r="29" ht="15.75" customHeight="1">
      <c r="A29" s="10">
        <v>3.0</v>
      </c>
      <c r="B29" s="37">
        <f t="shared" si="10"/>
        <v>6219571.075</v>
      </c>
      <c r="C29" s="38">
        <f>IF(TasasExtracto!$F16&gt;=41%,TasasExtracto!$F16/4,TasasExtracto!$F16)</f>
        <v>0.2452</v>
      </c>
      <c r="D29" s="37">
        <f t="shared" si="7"/>
        <v>7744609.903</v>
      </c>
      <c r="E29" s="37">
        <f t="shared" si="11"/>
        <v>15474151.71</v>
      </c>
      <c r="F29" s="38">
        <f>IF(TasasExtracto!$F20&gt;=41%,TasasExtracto!$F20/4,TasasExtracto!$F20)</f>
        <v>0.3491</v>
      </c>
      <c r="G29" s="37">
        <f t="shared" si="8"/>
        <v>20876178.07</v>
      </c>
      <c r="H29" s="37">
        <f t="shared" si="12"/>
        <v>47189753.07</v>
      </c>
      <c r="I29" s="38">
        <f>IF(TasasExtracto!$F24&gt;=41%,TasasExtracto!$F24/4,TasasExtracto!$F24)</f>
        <v>0.1913</v>
      </c>
      <c r="J29" s="37">
        <f t="shared" si="9"/>
        <v>56217152.84</v>
      </c>
    </row>
    <row r="30" ht="15.75" customHeight="1">
      <c r="A30" s="10">
        <v>4.0</v>
      </c>
      <c r="B30" s="37">
        <f t="shared" si="10"/>
        <v>7744609.903</v>
      </c>
      <c r="C30" s="38">
        <f>IF(TasasExtracto!$F17&gt;=41%,TasasExtracto!$F17/4,TasasExtracto!$F17)</f>
        <v>0.2385</v>
      </c>
      <c r="D30" s="37">
        <f t="shared" si="7"/>
        <v>9591699.365</v>
      </c>
      <c r="E30" s="37">
        <f t="shared" si="11"/>
        <v>20876178.07</v>
      </c>
      <c r="F30" s="38">
        <f>IF(TasasExtracto!$F21&gt;=41%,TasasExtracto!$F21/4,TasasExtracto!$F21)</f>
        <v>0.3414</v>
      </c>
      <c r="G30" s="37">
        <f t="shared" si="8"/>
        <v>28003305.27</v>
      </c>
      <c r="H30" s="37">
        <f t="shared" si="12"/>
        <v>56217152.84</v>
      </c>
      <c r="I30" s="38">
        <f>IF(TasasExtracto!$F25&gt;=41%,TasasExtracto!$F25/4,TasasExtracto!$F25)</f>
        <v>0.1847</v>
      </c>
      <c r="J30" s="37">
        <f t="shared" si="9"/>
        <v>66600460.96</v>
      </c>
    </row>
    <row r="31" ht="15.75" customHeight="1">
      <c r="A31" s="7"/>
      <c r="B31" s="13"/>
      <c r="C31" s="4"/>
      <c r="D31" s="13"/>
      <c r="E31" s="13"/>
      <c r="F31" s="4"/>
      <c r="G31" s="13"/>
      <c r="H31" s="13"/>
      <c r="I31" s="4"/>
      <c r="J31" s="13"/>
    </row>
    <row r="32" ht="15.75" customHeight="1">
      <c r="A32" s="35" t="s">
        <v>29</v>
      </c>
      <c r="B32" s="36" t="s">
        <v>7</v>
      </c>
      <c r="E32" s="36" t="s">
        <v>8</v>
      </c>
      <c r="H32" s="13"/>
      <c r="I32" s="4"/>
      <c r="J32" s="13"/>
    </row>
    <row r="33" ht="15.75" customHeight="1">
      <c r="B33" s="36" t="s">
        <v>53</v>
      </c>
      <c r="C33" s="17" t="s">
        <v>54</v>
      </c>
      <c r="D33" s="36" t="s">
        <v>55</v>
      </c>
      <c r="E33" s="36" t="s">
        <v>53</v>
      </c>
      <c r="F33" s="17" t="s">
        <v>54</v>
      </c>
      <c r="G33" s="36" t="s">
        <v>55</v>
      </c>
      <c r="H33" s="13"/>
      <c r="I33" s="4"/>
      <c r="J33" s="13"/>
    </row>
    <row r="34" ht="15.75" customHeight="1">
      <c r="A34" s="10">
        <v>1.0</v>
      </c>
      <c r="B34" s="37">
        <f>J$30</f>
        <v>66600460.96</v>
      </c>
      <c r="C34" s="38">
        <f>IF(TasasExtracto!$F26&gt;=41%,TasasExtracto!$F26/4,TasasExtracto!$F26)</f>
        <v>0.1652</v>
      </c>
      <c r="D34" s="37">
        <f t="shared" ref="D34:D37" si="13">(B34)*(1+C34)</f>
        <v>77602857.12</v>
      </c>
      <c r="E34" s="37">
        <f>D$37</f>
        <v>114326301.4</v>
      </c>
      <c r="F34" s="38">
        <f>IF(TasasExtracto!$F26&gt;=41%,TasasExtracto!$F26/4,TasasExtracto!$F26)</f>
        <v>0.1652</v>
      </c>
      <c r="G34" s="37">
        <f t="shared" ref="G34:G37" si="14">(E34)*(1+F34)</f>
        <v>133213006.4</v>
      </c>
      <c r="H34" s="13"/>
      <c r="I34" s="4"/>
      <c r="J34" s="13"/>
    </row>
    <row r="35" ht="15.75" customHeight="1">
      <c r="A35" s="10">
        <v>2.0</v>
      </c>
      <c r="B35" s="37">
        <f t="shared" ref="B35:B37" si="15">D34</f>
        <v>77602857.12</v>
      </c>
      <c r="C35" s="38">
        <f>IF(TasasExtracto!$F27&gt;=41%,TasasExtracto!$F27/4,TasasExtracto!$F27)</f>
        <v>0.1293</v>
      </c>
      <c r="D35" s="37">
        <f t="shared" si="13"/>
        <v>87636906.54</v>
      </c>
      <c r="E35" s="37">
        <f t="shared" ref="E35:E37" si="16">G34</f>
        <v>133213006.4</v>
      </c>
      <c r="F35" s="38">
        <f>IF(TasasExtracto!$F27&gt;=41%,TasasExtracto!$F27/4,TasasExtracto!$F27)</f>
        <v>0.1293</v>
      </c>
      <c r="G35" s="37">
        <f t="shared" si="14"/>
        <v>150437448.1</v>
      </c>
      <c r="H35" s="13"/>
      <c r="I35" s="4"/>
      <c r="J35" s="13"/>
    </row>
    <row r="36" ht="15.75" customHeight="1">
      <c r="A36" s="10">
        <v>3.0</v>
      </c>
      <c r="B36" s="37">
        <f t="shared" si="15"/>
        <v>87636906.54</v>
      </c>
      <c r="C36" s="38">
        <f>IF(TasasExtracto!$F28&gt;=41%,TasasExtracto!$F28/4,TasasExtracto!$F28)</f>
        <v>0.1335</v>
      </c>
      <c r="D36" s="37">
        <f t="shared" si="13"/>
        <v>99336433.56</v>
      </c>
      <c r="E36" s="37">
        <f t="shared" si="16"/>
        <v>150437448.1</v>
      </c>
      <c r="F36" s="38">
        <f>IF(TasasExtracto!$F28&gt;=41%,TasasExtracto!$F28/4,TasasExtracto!$F28)</f>
        <v>0.1335</v>
      </c>
      <c r="G36" s="37">
        <f t="shared" si="14"/>
        <v>170520847.4</v>
      </c>
      <c r="H36" s="13"/>
      <c r="I36" s="4"/>
      <c r="J36" s="13"/>
    </row>
    <row r="37" ht="15.75" customHeight="1">
      <c r="A37" s="10">
        <v>4.0</v>
      </c>
      <c r="B37" s="37">
        <f t="shared" si="15"/>
        <v>99336433.56</v>
      </c>
      <c r="C37" s="38">
        <f>IF(TasasExtracto!$F29&gt;=41%,TasasExtracto!$F29/4,TasasExtracto!$F29)</f>
        <v>0.1509</v>
      </c>
      <c r="D37" s="37">
        <f t="shared" si="13"/>
        <v>114326301.4</v>
      </c>
      <c r="E37" s="37">
        <f t="shared" si="16"/>
        <v>170520847.4</v>
      </c>
      <c r="F37" s="38">
        <f>IF(TasasExtracto!$F29&gt;=41%,TasasExtracto!$F29/4,TasasExtracto!$F29)</f>
        <v>0.1509</v>
      </c>
      <c r="G37" s="37">
        <f t="shared" si="14"/>
        <v>196252443.3</v>
      </c>
      <c r="H37" s="13"/>
      <c r="I37" s="4"/>
      <c r="J37" s="13"/>
    </row>
    <row r="38" ht="15.75" customHeight="1"/>
    <row r="39" ht="15.75" customHeight="1">
      <c r="A39" s="22" t="s">
        <v>80</v>
      </c>
    </row>
    <row r="40" ht="15.75" customHeight="1">
      <c r="A40" s="39" t="s">
        <v>81</v>
      </c>
    </row>
    <row r="41" ht="15.75" customHeight="1">
      <c r="A41" s="40" t="s">
        <v>82</v>
      </c>
    </row>
  </sheetData>
  <mergeCells count="21">
    <mergeCell ref="B18:D18"/>
    <mergeCell ref="E18:G18"/>
    <mergeCell ref="H18:J18"/>
    <mergeCell ref="A1:J1"/>
    <mergeCell ref="A2:J2"/>
    <mergeCell ref="A3:J3"/>
    <mergeCell ref="A4:J4"/>
    <mergeCell ref="A6:J6"/>
    <mergeCell ref="A7:J7"/>
    <mergeCell ref="A16:J16"/>
    <mergeCell ref="B32:D32"/>
    <mergeCell ref="E32:G32"/>
    <mergeCell ref="A40:J40"/>
    <mergeCell ref="A41:J41"/>
    <mergeCell ref="A9:A10"/>
    <mergeCell ref="A18:A19"/>
    <mergeCell ref="A24:A25"/>
    <mergeCell ref="B25:D25"/>
    <mergeCell ref="E25:G25"/>
    <mergeCell ref="H25:J25"/>
    <mergeCell ref="A32:A33"/>
  </mergeCells>
  <printOptions gridLines="1"/>
  <pageMargins bottom="0.75" footer="0.0" header="0.0" left="0.25" right="0.25" top="0.75"/>
  <pageSetup scale="80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5.0"/>
    <col customWidth="1" min="3" max="3" width="11.57"/>
    <col customWidth="1" min="4" max="5" width="15.0"/>
    <col customWidth="1" min="6" max="6" width="9.29"/>
    <col customWidth="1" min="7" max="7" width="15.86"/>
    <col customWidth="1" min="8" max="8" width="15.0"/>
    <col customWidth="1" min="9" max="9" width="13.0"/>
    <col customWidth="1" min="10" max="10" width="15.86"/>
  </cols>
  <sheetData>
    <row r="1">
      <c r="A1" s="1" t="s">
        <v>0</v>
      </c>
    </row>
    <row r="2">
      <c r="A2" s="1" t="s">
        <v>74</v>
      </c>
    </row>
    <row r="3">
      <c r="A3" s="27" t="s">
        <v>75</v>
      </c>
    </row>
    <row r="4">
      <c r="A4" s="27" t="s">
        <v>76</v>
      </c>
    </row>
    <row r="5">
      <c r="A5" s="1"/>
      <c r="B5" s="41"/>
      <c r="C5" s="1"/>
      <c r="D5" s="41"/>
      <c r="E5" s="41"/>
      <c r="F5" s="1"/>
      <c r="G5" s="41"/>
      <c r="H5" s="41"/>
      <c r="I5" s="1"/>
      <c r="J5" s="41"/>
    </row>
    <row r="6">
      <c r="A6" s="3" t="s">
        <v>77</v>
      </c>
    </row>
    <row r="7">
      <c r="A7" s="29" t="s">
        <v>83</v>
      </c>
    </row>
    <row r="8">
      <c r="A8" s="7"/>
      <c r="B8" s="33"/>
      <c r="C8" s="8"/>
      <c r="D8" s="33"/>
      <c r="E8" s="33"/>
      <c r="F8" s="9"/>
      <c r="G8" s="33"/>
      <c r="H8" s="33"/>
      <c r="I8" s="8"/>
      <c r="J8" s="33"/>
    </row>
    <row r="9">
      <c r="A9" s="7"/>
      <c r="B9" s="33" t="s">
        <v>8</v>
      </c>
      <c r="C9" s="8" t="s">
        <v>9</v>
      </c>
      <c r="D9" s="33" t="s">
        <v>10</v>
      </c>
      <c r="E9" s="33" t="s">
        <v>11</v>
      </c>
      <c r="F9" s="9" t="s">
        <v>12</v>
      </c>
      <c r="G9" s="33" t="s">
        <v>13</v>
      </c>
      <c r="H9" s="33" t="s">
        <v>14</v>
      </c>
      <c r="I9" s="8" t="s">
        <v>15</v>
      </c>
      <c r="J9" s="33" t="s">
        <v>16</v>
      </c>
    </row>
    <row r="10">
      <c r="A10" s="10" t="s">
        <v>29</v>
      </c>
      <c r="B10" s="34" t="s">
        <v>30</v>
      </c>
      <c r="C10" s="11" t="s">
        <v>30</v>
      </c>
      <c r="D10" s="34" t="s">
        <v>30</v>
      </c>
      <c r="E10" s="34" t="s">
        <v>30</v>
      </c>
      <c r="F10" s="12" t="s">
        <v>30</v>
      </c>
      <c r="G10" s="34" t="s">
        <v>30</v>
      </c>
      <c r="H10" s="34" t="s">
        <v>30</v>
      </c>
      <c r="I10" s="11" t="s">
        <v>30</v>
      </c>
      <c r="J10" s="34" t="s">
        <v>30</v>
      </c>
    </row>
    <row r="11">
      <c r="A11" s="10">
        <v>1.0</v>
      </c>
      <c r="B11" s="13"/>
      <c r="C11" s="5">
        <f>BASECOTIZACION!$Y29</f>
        <v>0</v>
      </c>
      <c r="D11" s="13">
        <f>BASECOTIZACION!$AB29</f>
        <v>0</v>
      </c>
      <c r="E11" s="13"/>
      <c r="F11" s="2"/>
      <c r="G11" s="13"/>
      <c r="H11" s="13"/>
      <c r="I11" s="6" t="str">
        <f>BASECOTIZACION!$AE29</f>
        <v/>
      </c>
      <c r="J11" s="13" t="str">
        <f>BASECOTIZACION!$AH29</f>
        <v/>
      </c>
    </row>
    <row r="12">
      <c r="A12" s="10">
        <v>2.0</v>
      </c>
      <c r="B12" s="13"/>
      <c r="C12" s="5">
        <f>BASECOTIZACION!$Y30</f>
        <v>0</v>
      </c>
      <c r="D12" s="13">
        <f>BASECOTIZACION!$AB30</f>
        <v>0</v>
      </c>
      <c r="E12" s="13"/>
      <c r="F12" s="2"/>
      <c r="G12" s="13"/>
      <c r="H12" s="13"/>
      <c r="I12" s="6">
        <f>BASECOTIZACION!$AE30</f>
        <v>0</v>
      </c>
      <c r="J12" s="13">
        <f>BASECOTIZACION!$AH30</f>
        <v>0</v>
      </c>
    </row>
    <row r="13">
      <c r="A13" s="10">
        <v>3.0</v>
      </c>
      <c r="B13" s="13"/>
      <c r="C13" s="5">
        <f>BASECOTIZACION!$Y31</f>
        <v>0</v>
      </c>
      <c r="D13" s="13">
        <f>BASECOTIZACION!$AB31</f>
        <v>0</v>
      </c>
      <c r="E13" s="13"/>
      <c r="F13" s="2"/>
      <c r="G13" s="13"/>
      <c r="H13" s="13"/>
      <c r="I13" s="6">
        <f>BASECOTIZACION!$AE31</f>
        <v>0</v>
      </c>
      <c r="J13" s="13">
        <f>BASECOTIZACION!$AH31</f>
        <v>0</v>
      </c>
    </row>
    <row r="14">
      <c r="A14" s="10">
        <v>4.0</v>
      </c>
      <c r="B14" s="13">
        <f>BASECOTIZACION!$V32</f>
        <v>0</v>
      </c>
      <c r="C14" s="5">
        <f>BASECOTIZACION!$Y32</f>
        <v>0</v>
      </c>
      <c r="D14" s="13">
        <f>BASECOTIZACION!$AB32</f>
        <v>0</v>
      </c>
      <c r="E14" s="13"/>
      <c r="F14" s="2"/>
      <c r="G14" s="13"/>
      <c r="H14" s="13"/>
      <c r="I14" s="6"/>
      <c r="J14" s="13">
        <f>BASECOTIZACION!$AH32</f>
        <v>0</v>
      </c>
    </row>
    <row r="15">
      <c r="A15" s="10"/>
      <c r="B15" s="13"/>
      <c r="C15" s="4"/>
      <c r="D15" s="13"/>
      <c r="E15" s="13"/>
      <c r="F15" s="4"/>
      <c r="G15" s="13"/>
      <c r="H15" s="13"/>
      <c r="I15" s="4"/>
      <c r="J15" s="13"/>
    </row>
    <row r="16">
      <c r="A16" s="3" t="s">
        <v>31</v>
      </c>
    </row>
    <row r="17">
      <c r="A17" s="10"/>
      <c r="B17" s="13"/>
      <c r="C17" s="4"/>
      <c r="D17" s="13"/>
      <c r="E17" s="13"/>
      <c r="F17" s="4"/>
      <c r="G17" s="13"/>
      <c r="H17" s="13"/>
      <c r="I17" s="4"/>
      <c r="J17" s="13"/>
    </row>
    <row r="18">
      <c r="A18" s="15" t="s">
        <v>32</v>
      </c>
      <c r="B18" s="42" t="s">
        <v>33</v>
      </c>
      <c r="E18" s="42" t="s">
        <v>34</v>
      </c>
      <c r="H18" s="42" t="s">
        <v>35</v>
      </c>
    </row>
    <row r="19">
      <c r="A19" s="15" t="s">
        <v>29</v>
      </c>
      <c r="B19" s="36" t="s">
        <v>53</v>
      </c>
      <c r="C19" s="17" t="s">
        <v>54</v>
      </c>
      <c r="D19" s="36" t="s">
        <v>55</v>
      </c>
      <c r="E19" s="36" t="s">
        <v>53</v>
      </c>
      <c r="F19" s="17" t="s">
        <v>54</v>
      </c>
      <c r="G19" s="36" t="s">
        <v>55</v>
      </c>
      <c r="H19" s="36" t="s">
        <v>53</v>
      </c>
      <c r="I19" s="17" t="s">
        <v>54</v>
      </c>
      <c r="J19" s="36" t="s">
        <v>55</v>
      </c>
    </row>
    <row r="20">
      <c r="A20" s="10">
        <v>1.0</v>
      </c>
      <c r="B20" s="37">
        <f>'1993-2000'!$G$37</f>
        <v>196252443.3</v>
      </c>
      <c r="C20" s="38">
        <f>TasasExtracto!$F29</f>
        <v>0.1509</v>
      </c>
      <c r="D20" s="37">
        <f t="shared" ref="D20:D23" si="1">(B20)*(1+C20)</f>
        <v>225866937</v>
      </c>
      <c r="E20" s="37">
        <f>D$23</f>
        <v>337366008.5</v>
      </c>
      <c r="F20" s="38">
        <f>TasasExtracto!$F30</f>
        <v>0.1471</v>
      </c>
      <c r="G20" s="37">
        <f t="shared" ref="G20:G23" si="2">(E20)*(1+F20)</f>
        <v>386992548.3</v>
      </c>
      <c r="H20" s="37">
        <f>G$23</f>
        <v>569112031.1</v>
      </c>
      <c r="I20" s="38">
        <f>TasasExtracto!$F34</f>
        <v>0.1199</v>
      </c>
      <c r="J20" s="37">
        <f t="shared" ref="J20:J23" si="3">(H20)*(1+I20)</f>
        <v>637348563.6</v>
      </c>
    </row>
    <row r="21">
      <c r="A21" s="10">
        <v>2.0</v>
      </c>
      <c r="B21" s="37">
        <f t="shared" ref="B21:B23" si="4">D20</f>
        <v>225866937</v>
      </c>
      <c r="C21" s="38">
        <f>TasasExtracto!$F30</f>
        <v>0.1471</v>
      </c>
      <c r="D21" s="37">
        <f t="shared" si="1"/>
        <v>259091963.4</v>
      </c>
      <c r="E21" s="37">
        <f t="shared" ref="E21:E23" si="5">G20</f>
        <v>386992548.3</v>
      </c>
      <c r="F21" s="38">
        <f>TasasExtracto!$F31</f>
        <v>0.1408</v>
      </c>
      <c r="G21" s="37">
        <f t="shared" si="2"/>
        <v>441481099.2</v>
      </c>
      <c r="H21" s="37">
        <f t="shared" ref="H21:H23" si="6">J20</f>
        <v>637348563.6</v>
      </c>
      <c r="I21" s="38">
        <f>TasasExtracto!$F35</f>
        <v>0.1146</v>
      </c>
      <c r="J21" s="37">
        <f t="shared" si="3"/>
        <v>710388709</v>
      </c>
    </row>
    <row r="22">
      <c r="A22" s="10">
        <v>3.0</v>
      </c>
      <c r="B22" s="37">
        <f t="shared" si="4"/>
        <v>259091963.4</v>
      </c>
      <c r="C22" s="38">
        <f>TasasExtracto!$F31</f>
        <v>0.1408</v>
      </c>
      <c r="D22" s="37">
        <f t="shared" si="1"/>
        <v>295572111.9</v>
      </c>
      <c r="E22" s="37">
        <f t="shared" si="5"/>
        <v>441481099.2</v>
      </c>
      <c r="F22" s="38">
        <f>TasasExtracto!$F32</f>
        <v>0.1414</v>
      </c>
      <c r="G22" s="37">
        <f t="shared" si="2"/>
        <v>503906526.6</v>
      </c>
      <c r="H22" s="37">
        <f t="shared" si="6"/>
        <v>710388709</v>
      </c>
      <c r="I22" s="38">
        <f>TasasExtracto!$F36</f>
        <v>0.0922</v>
      </c>
      <c r="J22" s="37">
        <f t="shared" si="3"/>
        <v>775886548</v>
      </c>
    </row>
    <row r="23">
      <c r="A23" s="10">
        <v>4.0</v>
      </c>
      <c r="B23" s="37">
        <f t="shared" si="4"/>
        <v>295572111.9</v>
      </c>
      <c r="C23" s="38">
        <f>TasasExtracto!$F32</f>
        <v>0.1414</v>
      </c>
      <c r="D23" s="37">
        <f t="shared" si="1"/>
        <v>337366008.5</v>
      </c>
      <c r="E23" s="37">
        <f t="shared" si="5"/>
        <v>503906526.6</v>
      </c>
      <c r="F23" s="38">
        <f>TasasExtracto!$F33</f>
        <v>0.1294</v>
      </c>
      <c r="G23" s="37">
        <f t="shared" si="2"/>
        <v>569112031.1</v>
      </c>
      <c r="H23" s="37">
        <f t="shared" si="6"/>
        <v>775886548</v>
      </c>
      <c r="I23" s="38">
        <f>TasasExtracto!$F37</f>
        <v>0.0859</v>
      </c>
      <c r="J23" s="37">
        <f t="shared" si="3"/>
        <v>842535202.5</v>
      </c>
    </row>
    <row r="24">
      <c r="A24" s="7"/>
      <c r="B24" s="13"/>
      <c r="C24" s="4"/>
      <c r="D24" s="13"/>
      <c r="E24" s="13"/>
      <c r="F24" s="4"/>
      <c r="G24" s="13"/>
      <c r="H24" s="13"/>
      <c r="I24" s="4"/>
      <c r="J24" s="13"/>
    </row>
    <row r="25">
      <c r="A25" s="15" t="s">
        <v>29</v>
      </c>
      <c r="B25" s="42" t="s">
        <v>36</v>
      </c>
      <c r="E25" s="42" t="s">
        <v>37</v>
      </c>
      <c r="H25" s="42" t="s">
        <v>38</v>
      </c>
    </row>
    <row r="26" ht="15.75" customHeight="1">
      <c r="A26" s="10">
        <v>1.0</v>
      </c>
      <c r="B26" s="36" t="s">
        <v>53</v>
      </c>
      <c r="C26" s="17" t="s">
        <v>54</v>
      </c>
      <c r="D26" s="36" t="s">
        <v>55</v>
      </c>
      <c r="E26" s="36" t="s">
        <v>53</v>
      </c>
      <c r="F26" s="17" t="s">
        <v>54</v>
      </c>
      <c r="G26" s="36" t="s">
        <v>55</v>
      </c>
      <c r="H26" s="36" t="s">
        <v>53</v>
      </c>
      <c r="I26" s="17" t="s">
        <v>54</v>
      </c>
      <c r="J26" s="36" t="s">
        <v>55</v>
      </c>
    </row>
    <row r="27" ht="15.75" customHeight="1">
      <c r="A27" s="10">
        <v>2.0</v>
      </c>
      <c r="B27" s="37">
        <f>J$23</f>
        <v>842535202.5</v>
      </c>
      <c r="C27" s="38">
        <f>TasasExtracto!$F38</f>
        <v>0.0855</v>
      </c>
      <c r="D27" s="37">
        <f t="shared" ref="D27:D30" si="7">(B27)*(1+C27)</f>
        <v>914571962.3</v>
      </c>
      <c r="E27" s="37">
        <f>D$30</f>
        <v>1152570964</v>
      </c>
      <c r="F27" s="38">
        <f>TasasExtracto!$F42</f>
        <v>0.0877</v>
      </c>
      <c r="G27" s="37">
        <f t="shared" ref="G27:G30" si="8">(E27)*(1+F27)</f>
        <v>1253651438</v>
      </c>
      <c r="H27" s="37">
        <f>G$30</f>
        <v>1576454624</v>
      </c>
      <c r="I27" s="38">
        <f>TasasExtracto!$F46</f>
        <v>0.0861</v>
      </c>
      <c r="J27" s="37">
        <f t="shared" ref="J27:J30" si="9">(H27)*(1+I27)</f>
        <v>1712187368</v>
      </c>
    </row>
    <row r="28" ht="15.75" customHeight="1">
      <c r="A28" s="10">
        <v>3.0</v>
      </c>
      <c r="B28" s="37">
        <f t="shared" ref="B28:B30" si="10">D27</f>
        <v>914571962.3</v>
      </c>
      <c r="C28" s="38">
        <f>TasasExtracto!$F39</f>
        <v>0.0891</v>
      </c>
      <c r="D28" s="37">
        <f t="shared" si="7"/>
        <v>996060324.1</v>
      </c>
      <c r="E28" s="37">
        <f t="shared" ref="E28:E30" si="11">G27</f>
        <v>1253651438</v>
      </c>
      <c r="F28" s="38">
        <f>TasasExtracto!$F43</f>
        <v>0.0861</v>
      </c>
      <c r="G28" s="37">
        <f t="shared" si="8"/>
        <v>1361590826</v>
      </c>
      <c r="H28" s="37">
        <f t="shared" ref="H28:H30" si="12">J27</f>
        <v>1712187368</v>
      </c>
      <c r="I28" s="38">
        <f>TasasExtracto!$F47</f>
        <v>0.0809</v>
      </c>
      <c r="J28" s="37">
        <f t="shared" si="9"/>
        <v>1850703326</v>
      </c>
    </row>
    <row r="29" ht="15.75" customHeight="1">
      <c r="A29" s="10">
        <v>4.0</v>
      </c>
      <c r="B29" s="37">
        <f t="shared" si="10"/>
        <v>996060324.1</v>
      </c>
      <c r="C29" s="38">
        <f>TasasExtracto!$F40</f>
        <v>0.0748</v>
      </c>
      <c r="D29" s="37">
        <f t="shared" si="7"/>
        <v>1070565636</v>
      </c>
      <c r="E29" s="37">
        <f t="shared" si="11"/>
        <v>1361590826</v>
      </c>
      <c r="F29" s="38">
        <f>TasasExtracto!$F44</f>
        <v>0.0671</v>
      </c>
      <c r="G29" s="37">
        <f t="shared" si="8"/>
        <v>1452953571</v>
      </c>
      <c r="H29" s="37">
        <f t="shared" si="12"/>
        <v>1850703326</v>
      </c>
      <c r="I29" s="38">
        <f>TasasExtracto!$F48</f>
        <v>0.0724</v>
      </c>
      <c r="J29" s="37">
        <f t="shared" si="9"/>
        <v>1984694246</v>
      </c>
    </row>
    <row r="30" ht="15.75" customHeight="1">
      <c r="A30" s="7"/>
      <c r="B30" s="37">
        <f t="shared" si="10"/>
        <v>1070565636</v>
      </c>
      <c r="C30" s="38">
        <f>TasasExtracto!$F41</f>
        <v>0.0766</v>
      </c>
      <c r="D30" s="37">
        <f t="shared" si="7"/>
        <v>1152570964</v>
      </c>
      <c r="E30" s="37">
        <f t="shared" si="11"/>
        <v>1452953571</v>
      </c>
      <c r="F30" s="38">
        <f>TasasExtracto!$F45</f>
        <v>0.085</v>
      </c>
      <c r="G30" s="37">
        <f t="shared" si="8"/>
        <v>1576454624</v>
      </c>
      <c r="H30" s="37">
        <f t="shared" si="12"/>
        <v>1984694246</v>
      </c>
      <c r="I30" s="38">
        <f>TasasExtracto!$F49</f>
        <v>0.0765</v>
      </c>
      <c r="J30" s="37">
        <f t="shared" si="9"/>
        <v>2136523356</v>
      </c>
    </row>
    <row r="31" ht="15.75" customHeight="1">
      <c r="A31" s="7"/>
      <c r="B31" s="13"/>
      <c r="C31" s="4"/>
      <c r="D31" s="13"/>
      <c r="E31" s="13"/>
      <c r="F31" s="4"/>
      <c r="G31" s="13"/>
      <c r="H31" s="13"/>
      <c r="I31" s="4"/>
      <c r="J31" s="13"/>
    </row>
    <row r="32" ht="15.75" customHeight="1">
      <c r="A32" s="15" t="s">
        <v>29</v>
      </c>
      <c r="B32" s="42" t="s">
        <v>39</v>
      </c>
      <c r="E32" s="42" t="s">
        <v>40</v>
      </c>
      <c r="H32" s="42" t="s">
        <v>41</v>
      </c>
    </row>
    <row r="33" ht="15.75" customHeight="1">
      <c r="B33" s="36" t="s">
        <v>53</v>
      </c>
      <c r="C33" s="17" t="s">
        <v>54</v>
      </c>
      <c r="D33" s="36" t="s">
        <v>55</v>
      </c>
      <c r="E33" s="36" t="s">
        <v>53</v>
      </c>
      <c r="F33" s="17" t="s">
        <v>54</v>
      </c>
      <c r="G33" s="36" t="s">
        <v>55</v>
      </c>
      <c r="H33" s="36" t="s">
        <v>53</v>
      </c>
      <c r="I33" s="17" t="s">
        <v>54</v>
      </c>
      <c r="J33" s="36" t="s">
        <v>55</v>
      </c>
    </row>
    <row r="34" ht="15.75" customHeight="1">
      <c r="A34" s="10">
        <v>1.0</v>
      </c>
      <c r="B34" s="37">
        <f>J$30</f>
        <v>2136523356</v>
      </c>
      <c r="C34" s="38">
        <f>TasasExtracto!$F50</f>
        <v>0.0726</v>
      </c>
      <c r="D34" s="37">
        <f t="shared" ref="D34:D37" si="13">(B34)*(1+C34)</f>
        <v>2291634952</v>
      </c>
      <c r="E34" s="37">
        <f>D$37</f>
        <v>2795372106</v>
      </c>
      <c r="F34" s="38">
        <f>TasasExtracto!$F54</f>
        <v>0.0753</v>
      </c>
      <c r="G34" s="37">
        <f t="shared" ref="G34:G37" si="14">(E34)*(1+F34)</f>
        <v>3005863626</v>
      </c>
      <c r="H34" s="37">
        <f>G$37</f>
        <v>3788359092</v>
      </c>
      <c r="I34" s="38">
        <f>TasasExtracto!$F58</f>
        <v>0.0888</v>
      </c>
      <c r="J34" s="37">
        <f t="shared" ref="J34:J37" si="15">(H34)*(1+I34)</f>
        <v>4124765379</v>
      </c>
    </row>
    <row r="35" ht="15.75" customHeight="1">
      <c r="A35" s="10">
        <v>2.0</v>
      </c>
      <c r="B35" s="37">
        <f t="shared" ref="B35:B37" si="16">D34</f>
        <v>2291634952</v>
      </c>
      <c r="C35" s="38">
        <f>TasasExtracto!$F51</f>
        <v>0.0699</v>
      </c>
      <c r="D35" s="37">
        <f t="shared" si="13"/>
        <v>2451820235</v>
      </c>
      <c r="E35" s="37">
        <f t="shared" ref="E35:E37" si="17">G34</f>
        <v>3005863626</v>
      </c>
      <c r="F35" s="38">
        <f>TasasExtracto!$F55</f>
        <v>0.0822</v>
      </c>
      <c r="G35" s="37">
        <f t="shared" si="14"/>
        <v>3252945616</v>
      </c>
      <c r="H35" s="37">
        <f t="shared" ref="H35:H37" si="18">J34</f>
        <v>4124765379</v>
      </c>
      <c r="I35" s="38">
        <f>TasasExtracto!$F59</f>
        <v>0.1049</v>
      </c>
      <c r="J35" s="37">
        <f t="shared" si="15"/>
        <v>4557453268</v>
      </c>
    </row>
    <row r="36" ht="15.75" customHeight="1">
      <c r="A36" s="10">
        <v>3.0</v>
      </c>
      <c r="B36" s="37">
        <f t="shared" si="16"/>
        <v>2451820235</v>
      </c>
      <c r="C36" s="38">
        <f>TasasExtracto!$F52</f>
        <v>0.0591</v>
      </c>
      <c r="D36" s="37">
        <f t="shared" si="13"/>
        <v>2596722811</v>
      </c>
      <c r="E36" s="37">
        <f t="shared" si="17"/>
        <v>3252945616</v>
      </c>
      <c r="F36" s="38">
        <f>TasasExtracto!$F56</f>
        <v>0.0703</v>
      </c>
      <c r="G36" s="37">
        <f t="shared" si="14"/>
        <v>3481627692</v>
      </c>
      <c r="H36" s="37">
        <f t="shared" si="18"/>
        <v>4557453268</v>
      </c>
      <c r="I36" s="38">
        <f>TasasExtracto!$F60</f>
        <v>0.0836</v>
      </c>
      <c r="J36" s="37">
        <f t="shared" si="15"/>
        <v>4938456361</v>
      </c>
    </row>
    <row r="37" ht="15.75" customHeight="1">
      <c r="A37" s="10">
        <v>4.0</v>
      </c>
      <c r="B37" s="37">
        <f t="shared" si="16"/>
        <v>2596722811</v>
      </c>
      <c r="C37" s="38">
        <f>TasasExtracto!$F53</f>
        <v>0.0765</v>
      </c>
      <c r="D37" s="37">
        <f t="shared" si="13"/>
        <v>2795372106</v>
      </c>
      <c r="E37" s="37">
        <f t="shared" si="17"/>
        <v>3481627692</v>
      </c>
      <c r="F37" s="38">
        <f>TasasExtracto!$F57</f>
        <v>0.0881</v>
      </c>
      <c r="G37" s="37">
        <f t="shared" si="14"/>
        <v>3788359092</v>
      </c>
      <c r="H37" s="37">
        <f t="shared" si="18"/>
        <v>4938456361</v>
      </c>
      <c r="I37" s="38">
        <f>TasasExtracto!$F61</f>
        <v>0.1</v>
      </c>
      <c r="J37" s="37">
        <f t="shared" si="15"/>
        <v>5432301997</v>
      </c>
    </row>
    <row r="38" ht="15.75" customHeight="1">
      <c r="A38" s="7"/>
      <c r="B38" s="13"/>
      <c r="C38" s="4"/>
      <c r="D38" s="13"/>
      <c r="E38" s="13"/>
      <c r="F38" s="4"/>
      <c r="G38" s="13"/>
      <c r="H38" s="13"/>
      <c r="I38" s="4"/>
      <c r="J38" s="13"/>
    </row>
    <row r="39" ht="15.75" customHeight="1">
      <c r="A39" s="7"/>
      <c r="B39" s="42" t="s">
        <v>42</v>
      </c>
      <c r="E39" s="42" t="s">
        <v>43</v>
      </c>
      <c r="H39" s="42" t="s">
        <v>44</v>
      </c>
    </row>
    <row r="40" ht="15.75" customHeight="1">
      <c r="A40" s="15" t="s">
        <v>29</v>
      </c>
      <c r="B40" s="36" t="s">
        <v>53</v>
      </c>
      <c r="C40" s="17" t="s">
        <v>54</v>
      </c>
      <c r="D40" s="36" t="s">
        <v>55</v>
      </c>
      <c r="E40" s="36" t="s">
        <v>53</v>
      </c>
      <c r="F40" s="17" t="s">
        <v>54</v>
      </c>
      <c r="G40" s="36" t="s">
        <v>55</v>
      </c>
      <c r="H40" s="36" t="s">
        <v>53</v>
      </c>
      <c r="I40" s="17" t="s">
        <v>54</v>
      </c>
      <c r="J40" s="36" t="s">
        <v>55</v>
      </c>
    </row>
    <row r="41" ht="15.75" customHeight="1">
      <c r="A41" s="10">
        <v>1.0</v>
      </c>
      <c r="B41" s="37">
        <f>J$37</f>
        <v>5432301997</v>
      </c>
      <c r="C41" s="38">
        <f>TasasExtracto!$F62</f>
        <v>0.1065</v>
      </c>
      <c r="D41" s="37">
        <f t="shared" ref="D41:D44" si="19">(B41)*(1+C41)</f>
        <v>6010842160</v>
      </c>
      <c r="E41" s="37">
        <f>D$44</f>
        <v>7262473910</v>
      </c>
      <c r="F41" s="38">
        <f>TasasExtracto!$F66</f>
        <v>0.0494</v>
      </c>
      <c r="G41" s="37">
        <f t="shared" ref="G41:G44" si="20">(E41)*(1+F41)</f>
        <v>7621240121</v>
      </c>
      <c r="H41" s="37">
        <f>G$44</f>
        <v>8673744984</v>
      </c>
      <c r="I41" s="38">
        <f>TasasExtracto!$F70</f>
        <v>0.0421</v>
      </c>
      <c r="J41" s="37">
        <f t="shared" ref="J41:J44" si="21">(H41)*(1+I41)</f>
        <v>9038909647</v>
      </c>
    </row>
    <row r="42" ht="15.75" customHeight="1">
      <c r="A42" s="10">
        <v>2.0</v>
      </c>
      <c r="B42" s="37">
        <f t="shared" ref="B42:B44" si="22">D41</f>
        <v>6010842160</v>
      </c>
      <c r="C42" s="38">
        <f>TasasExtracto!$F63</f>
        <v>0.0841</v>
      </c>
      <c r="D42" s="37">
        <f t="shared" si="19"/>
        <v>6516353985</v>
      </c>
      <c r="E42" s="37">
        <f t="shared" ref="E42:E44" si="23">G41</f>
        <v>7621240121</v>
      </c>
      <c r="F42" s="38">
        <f>TasasExtracto!$F67</f>
        <v>0.0475</v>
      </c>
      <c r="G42" s="37">
        <f t="shared" si="20"/>
        <v>7983249027</v>
      </c>
      <c r="H42" s="37">
        <f t="shared" ref="H42:H44" si="24">J41</f>
        <v>9038909647</v>
      </c>
      <c r="I42" s="38">
        <f>TasasExtracto!$F71</f>
        <v>0.0441</v>
      </c>
      <c r="J42" s="37">
        <f t="shared" si="21"/>
        <v>9437525563</v>
      </c>
    </row>
    <row r="43" ht="15.75" customHeight="1">
      <c r="A43" s="10">
        <v>3.0</v>
      </c>
      <c r="B43" s="37">
        <f t="shared" si="22"/>
        <v>6516353985</v>
      </c>
      <c r="C43" s="38">
        <f>TasasExtracto!$F64</f>
        <v>0.0574</v>
      </c>
      <c r="D43" s="37">
        <f t="shared" si="19"/>
        <v>6890392704</v>
      </c>
      <c r="E43" s="37">
        <f t="shared" si="23"/>
        <v>7983249027</v>
      </c>
      <c r="F43" s="38">
        <f>TasasExtracto!$F68</f>
        <v>0.0417</v>
      </c>
      <c r="G43" s="37">
        <f t="shared" si="20"/>
        <v>8316150512</v>
      </c>
      <c r="H43" s="37">
        <f t="shared" si="24"/>
        <v>9437525563</v>
      </c>
      <c r="I43" s="38">
        <f>TasasExtracto!$F72</f>
        <v>0.0541</v>
      </c>
      <c r="J43" s="37">
        <f t="shared" si="21"/>
        <v>9948095696</v>
      </c>
    </row>
    <row r="44" ht="15.75" customHeight="1">
      <c r="A44" s="10">
        <v>4.0</v>
      </c>
      <c r="B44" s="37">
        <f t="shared" si="22"/>
        <v>6890392704</v>
      </c>
      <c r="C44" s="38">
        <f>TasasExtracto!$F65</f>
        <v>0.054</v>
      </c>
      <c r="D44" s="37">
        <f t="shared" si="19"/>
        <v>7262473910</v>
      </c>
      <c r="E44" s="37">
        <f t="shared" si="23"/>
        <v>8316150512</v>
      </c>
      <c r="F44" s="38">
        <f>TasasExtracto!$F69</f>
        <v>0.043</v>
      </c>
      <c r="G44" s="37">
        <f t="shared" si="20"/>
        <v>8673744984</v>
      </c>
      <c r="H44" s="37">
        <f t="shared" si="24"/>
        <v>9948095696</v>
      </c>
      <c r="I44" s="38">
        <f>TasasExtracto!$F73</f>
        <v>0.0558</v>
      </c>
      <c r="J44" s="37">
        <f t="shared" si="21"/>
        <v>10503199436</v>
      </c>
    </row>
    <row r="45" ht="15.75" customHeight="1">
      <c r="A45" s="7"/>
      <c r="B45" s="13"/>
      <c r="C45" s="4"/>
      <c r="D45" s="13"/>
      <c r="E45" s="13"/>
      <c r="F45" s="4"/>
      <c r="G45" s="13"/>
      <c r="H45" s="13"/>
      <c r="I45" s="4"/>
      <c r="J45" s="13"/>
    </row>
    <row r="46" ht="15.75" customHeight="1">
      <c r="A46" s="15" t="s">
        <v>29</v>
      </c>
      <c r="B46" s="42" t="s">
        <v>45</v>
      </c>
      <c r="E46" s="42" t="s">
        <v>46</v>
      </c>
      <c r="H46" s="42" t="s">
        <v>47</v>
      </c>
    </row>
    <row r="47" ht="15.75" customHeight="1">
      <c r="B47" s="36" t="s">
        <v>53</v>
      </c>
      <c r="C47" s="17" t="s">
        <v>54</v>
      </c>
      <c r="D47" s="36" t="s">
        <v>55</v>
      </c>
      <c r="E47" s="36" t="s">
        <v>53</v>
      </c>
      <c r="F47" s="17" t="s">
        <v>54</v>
      </c>
      <c r="G47" s="36" t="s">
        <v>55</v>
      </c>
      <c r="H47" s="36" t="s">
        <v>53</v>
      </c>
      <c r="I47" s="17" t="s">
        <v>54</v>
      </c>
      <c r="J47" s="36" t="s">
        <v>55</v>
      </c>
    </row>
    <row r="48" ht="15.75" customHeight="1">
      <c r="A48" s="10">
        <v>1.0</v>
      </c>
      <c r="B48" s="37">
        <f>J$44</f>
        <v>10503199436</v>
      </c>
      <c r="C48" s="38">
        <f>TasasExtracto!$F74</f>
        <v>0.0611</v>
      </c>
      <c r="D48" s="37">
        <f t="shared" ref="D48:D51" si="25">(B48)*(1+C48)</f>
        <v>11144944921</v>
      </c>
      <c r="E48" s="37">
        <f>D$51</f>
        <v>13385541340</v>
      </c>
      <c r="F48" s="38">
        <f>TasasExtracto!$F78</f>
        <v>0.0577</v>
      </c>
      <c r="G48" s="37">
        <f t="shared" ref="G48:G51" si="26">(E48)*(1+F48)</f>
        <v>14157887075</v>
      </c>
      <c r="H48" s="37">
        <f>G$51</f>
        <v>16230772078</v>
      </c>
      <c r="I48" s="38">
        <f>TasasExtracto!$F82</f>
        <v>0.0473</v>
      </c>
      <c r="J48" s="37">
        <f t="shared" ref="J48:J51" si="27">(H48)*(1+I48)</f>
        <v>16998487597</v>
      </c>
    </row>
    <row r="49" ht="15.75" customHeight="1">
      <c r="A49" s="10">
        <v>2.0</v>
      </c>
      <c r="B49" s="37">
        <f t="shared" ref="B49:B51" si="28">D48</f>
        <v>11144944921</v>
      </c>
      <c r="C49" s="38">
        <f>TasasExtracto!$F75</f>
        <v>0.0641</v>
      </c>
      <c r="D49" s="37">
        <f t="shared" si="25"/>
        <v>11859335891</v>
      </c>
      <c r="E49" s="37">
        <f t="shared" ref="E49:E51" si="29">G48</f>
        <v>14157887075</v>
      </c>
      <c r="F49" s="38">
        <f>TasasExtracto!$F79</f>
        <v>0.0475</v>
      </c>
      <c r="G49" s="37">
        <f t="shared" si="26"/>
        <v>14830386711</v>
      </c>
      <c r="H49" s="37">
        <f t="shared" ref="H49:H51" si="30">J48</f>
        <v>16998487597</v>
      </c>
      <c r="I49" s="38">
        <f>TasasExtracto!$F83</f>
        <v>0.0477</v>
      </c>
      <c r="J49" s="37">
        <f t="shared" si="27"/>
        <v>17809315456</v>
      </c>
    </row>
    <row r="50" ht="15.75" customHeight="1">
      <c r="A50" s="10">
        <v>3.0</v>
      </c>
      <c r="B50" s="37">
        <f t="shared" si="28"/>
        <v>11859335891</v>
      </c>
      <c r="C50" s="38">
        <f>TasasExtracto!$F76</f>
        <v>0.0636</v>
      </c>
      <c r="D50" s="37">
        <f t="shared" si="25"/>
        <v>12613589653</v>
      </c>
      <c r="E50" s="37">
        <f t="shared" si="29"/>
        <v>14830386711</v>
      </c>
      <c r="F50" s="38">
        <f>TasasExtracto!$F80</f>
        <v>0.0444</v>
      </c>
      <c r="G50" s="37">
        <f t="shared" si="26"/>
        <v>15488855881</v>
      </c>
      <c r="H50" s="37">
        <f t="shared" si="30"/>
        <v>17809315456</v>
      </c>
      <c r="I50" s="38">
        <f>TasasExtracto!$F84</f>
        <v>0.0491</v>
      </c>
      <c r="J50" s="37">
        <f t="shared" si="27"/>
        <v>18683752845</v>
      </c>
    </row>
    <row r="51" ht="15.75" customHeight="1">
      <c r="A51" s="10">
        <v>4.0</v>
      </c>
      <c r="B51" s="37">
        <f t="shared" si="28"/>
        <v>12613589653</v>
      </c>
      <c r="C51" s="38">
        <f>TasasExtracto!$F77</f>
        <v>0.0612</v>
      </c>
      <c r="D51" s="37">
        <f t="shared" si="25"/>
        <v>13385541340</v>
      </c>
      <c r="E51" s="37">
        <f t="shared" si="29"/>
        <v>15488855881</v>
      </c>
      <c r="F51" s="38">
        <f>TasasExtracto!$F81</f>
        <v>0.0479</v>
      </c>
      <c r="G51" s="37">
        <f t="shared" si="26"/>
        <v>16230772078</v>
      </c>
      <c r="H51" s="37">
        <f t="shared" si="30"/>
        <v>18683752845</v>
      </c>
      <c r="I51" s="38">
        <f>TasasExtracto!$F85</f>
        <v>0.0486</v>
      </c>
      <c r="J51" s="37">
        <f t="shared" si="27"/>
        <v>19591783233</v>
      </c>
    </row>
    <row r="52" ht="15.75" customHeight="1">
      <c r="A52" s="7"/>
      <c r="B52" s="13"/>
      <c r="C52" s="4"/>
      <c r="D52" s="13"/>
      <c r="E52" s="13"/>
      <c r="F52" s="4"/>
      <c r="G52" s="13"/>
      <c r="H52" s="13"/>
      <c r="I52" s="4"/>
      <c r="J52" s="13"/>
    </row>
    <row r="53" ht="15.75" customHeight="1">
      <c r="A53" s="43"/>
      <c r="B53" s="43"/>
      <c r="C53" s="43"/>
      <c r="D53" s="43"/>
      <c r="E53" s="43"/>
      <c r="F53" s="43"/>
      <c r="G53" s="43"/>
      <c r="H53" s="43"/>
      <c r="I53" s="43"/>
      <c r="J53" s="43"/>
    </row>
    <row r="54" ht="15.75" customHeight="1">
      <c r="A54" s="43"/>
      <c r="B54" s="43"/>
      <c r="C54" s="43"/>
      <c r="D54" s="43"/>
      <c r="E54" s="43"/>
      <c r="F54" s="43"/>
      <c r="G54" s="43"/>
      <c r="H54" s="43"/>
      <c r="I54" s="43"/>
      <c r="J54" s="43"/>
    </row>
    <row r="55" ht="15.75" customHeight="1">
      <c r="A55" s="43"/>
      <c r="B55" s="43"/>
      <c r="C55" s="43"/>
      <c r="D55" s="43"/>
      <c r="E55" s="43"/>
      <c r="F55" s="43"/>
      <c r="G55" s="43"/>
      <c r="H55" s="43"/>
      <c r="I55" s="43"/>
      <c r="J55" s="43"/>
    </row>
    <row r="56" ht="15.75" customHeight="1">
      <c r="A56" s="43"/>
      <c r="B56" s="43"/>
      <c r="C56" s="43"/>
      <c r="D56" s="43"/>
      <c r="E56" s="43"/>
      <c r="F56" s="43"/>
      <c r="G56" s="43"/>
      <c r="H56" s="43"/>
      <c r="I56" s="43"/>
      <c r="J56" s="43"/>
    </row>
    <row r="57" ht="15.75" customHeight="1">
      <c r="A57" s="43"/>
      <c r="B57" s="43"/>
      <c r="C57" s="43"/>
      <c r="D57" s="43"/>
      <c r="E57" s="43"/>
      <c r="F57" s="43"/>
      <c r="G57" s="43"/>
      <c r="H57" s="43"/>
      <c r="I57" s="43"/>
      <c r="J57" s="43"/>
    </row>
    <row r="58" ht="15.75" customHeight="1">
      <c r="A58" s="43"/>
      <c r="B58" s="43"/>
      <c r="C58" s="43"/>
      <c r="D58" s="43"/>
      <c r="E58" s="43"/>
      <c r="F58" s="43"/>
      <c r="G58" s="43"/>
      <c r="H58" s="43"/>
      <c r="I58" s="43"/>
      <c r="J58" s="43"/>
    </row>
    <row r="59" ht="15.75" customHeight="1">
      <c r="A59" s="43" t="s">
        <v>0</v>
      </c>
    </row>
    <row r="60" ht="15.75" customHeight="1">
      <c r="A60" s="43" t="s">
        <v>74</v>
      </c>
    </row>
    <row r="61">
      <c r="A61" s="27" t="s">
        <v>75</v>
      </c>
    </row>
    <row r="62" ht="15.75" customHeight="1">
      <c r="A62" s="44" t="s">
        <v>76</v>
      </c>
    </row>
    <row r="63" ht="15.75" customHeight="1">
      <c r="A63" s="45"/>
      <c r="B63" s="46"/>
      <c r="C63" s="47"/>
      <c r="D63" s="46"/>
      <c r="E63" s="46"/>
      <c r="F63" s="47"/>
      <c r="G63" s="46"/>
      <c r="H63" s="46"/>
      <c r="I63" s="47"/>
      <c r="J63" s="46"/>
    </row>
    <row r="64" ht="15.75" customHeight="1">
      <c r="A64" s="48" t="s">
        <v>77</v>
      </c>
    </row>
    <row r="65" ht="15.75" customHeight="1">
      <c r="A65" s="15"/>
      <c r="B65" s="36"/>
      <c r="C65" s="36"/>
      <c r="D65" s="36"/>
      <c r="E65" s="36"/>
      <c r="F65" s="36"/>
      <c r="G65" s="36"/>
      <c r="H65" s="36"/>
      <c r="I65" s="36"/>
      <c r="J65" s="36"/>
    </row>
    <row r="66" ht="15.75" customHeight="1">
      <c r="A66" s="15" t="s">
        <v>29</v>
      </c>
      <c r="B66" s="42" t="s">
        <v>48</v>
      </c>
      <c r="E66" s="42" t="s">
        <v>49</v>
      </c>
      <c r="H66" s="42" t="s">
        <v>50</v>
      </c>
    </row>
    <row r="67" ht="15.75" customHeight="1">
      <c r="B67" s="36" t="s">
        <v>53</v>
      </c>
      <c r="C67" s="17" t="s">
        <v>54</v>
      </c>
      <c r="D67" s="36" t="s">
        <v>55</v>
      </c>
      <c r="E67" s="36" t="s">
        <v>53</v>
      </c>
      <c r="F67" s="17" t="s">
        <v>54</v>
      </c>
      <c r="G67" s="36" t="s">
        <v>55</v>
      </c>
      <c r="H67" s="36" t="s">
        <v>53</v>
      </c>
      <c r="I67" s="17" t="s">
        <v>54</v>
      </c>
      <c r="J67" s="36" t="s">
        <v>55</v>
      </c>
    </row>
    <row r="68" ht="15.75" customHeight="1">
      <c r="A68" s="10">
        <v>1.0</v>
      </c>
      <c r="B68" s="37">
        <f>J$51</f>
        <v>19591783233</v>
      </c>
      <c r="C68" s="38">
        <f>TasasExtracto!$F86</f>
        <v>0.0506</v>
      </c>
      <c r="D68" s="37">
        <f t="shared" ref="D68:D71" si="31">(B68)*(1+C68)</f>
        <v>20583127464</v>
      </c>
      <c r="E68" s="37">
        <f>D$71</f>
        <v>24052409213</v>
      </c>
      <c r="F68" s="38">
        <f>TasasExtracto!$F90</f>
        <v>0.0629</v>
      </c>
      <c r="G68" s="37">
        <f t="shared" ref="G68:G71" si="32">(E68)*(1+F68)</f>
        <v>25565305753</v>
      </c>
      <c r="H68" s="37">
        <f>G$71</f>
        <v>32428880939</v>
      </c>
      <c r="I68" s="38">
        <f>TasasExtracto!$F94</f>
        <v>0.0781</v>
      </c>
      <c r="J68" s="37">
        <f t="shared" ref="J68:J71" si="33">(H68)*(1+I68)</f>
        <v>34961576540</v>
      </c>
    </row>
    <row r="69" ht="15.75" customHeight="1">
      <c r="A69" s="10">
        <v>2.0</v>
      </c>
      <c r="B69" s="37">
        <f t="shared" ref="B69:B71" si="34">D68</f>
        <v>20583127464</v>
      </c>
      <c r="C69" s="38">
        <f>TasasExtracto!$F87</f>
        <v>0.0499</v>
      </c>
      <c r="D69" s="37">
        <f t="shared" si="31"/>
        <v>21610225525</v>
      </c>
      <c r="E69" s="37">
        <f t="shared" ref="E69:E71" si="35">G68</f>
        <v>25565305753</v>
      </c>
      <c r="F69" s="38">
        <f>TasasExtracto!$F91</f>
        <v>0.0805</v>
      </c>
      <c r="G69" s="37">
        <f t="shared" si="32"/>
        <v>27623312866</v>
      </c>
      <c r="H69" s="37">
        <f t="shared" ref="H69:H71" si="36">J68</f>
        <v>34961576540</v>
      </c>
      <c r="I69" s="38">
        <f>TasasExtracto!$F95</f>
        <v>0.0729</v>
      </c>
      <c r="J69" s="37">
        <f t="shared" si="33"/>
        <v>37510275470</v>
      </c>
    </row>
    <row r="70" ht="15.75" customHeight="1">
      <c r="A70" s="10">
        <v>3.0</v>
      </c>
      <c r="B70" s="37">
        <f t="shared" si="34"/>
        <v>21610225525</v>
      </c>
      <c r="C70" s="38">
        <f>TasasExtracto!$F88</f>
        <v>0.0512</v>
      </c>
      <c r="D70" s="37">
        <f t="shared" si="31"/>
        <v>22716669072</v>
      </c>
      <c r="E70" s="37">
        <f t="shared" si="35"/>
        <v>27623312866</v>
      </c>
      <c r="F70" s="38">
        <f>TasasExtracto!$F92</f>
        <v>0.0856</v>
      </c>
      <c r="G70" s="37">
        <f t="shared" si="32"/>
        <v>29987868447</v>
      </c>
      <c r="H70" s="37">
        <f t="shared" si="36"/>
        <v>37510275470</v>
      </c>
      <c r="I70" s="38">
        <f>TasasExtracto!$F96</f>
        <v>0.0642</v>
      </c>
      <c r="J70" s="37">
        <f t="shared" si="33"/>
        <v>39918435155</v>
      </c>
    </row>
    <row r="71" ht="15.75" customHeight="1">
      <c r="A71" s="10">
        <v>4.0</v>
      </c>
      <c r="B71" s="37">
        <f t="shared" si="34"/>
        <v>22716669072</v>
      </c>
      <c r="C71" s="38">
        <f>TasasExtracto!$F89</f>
        <v>0.0588</v>
      </c>
      <c r="D71" s="37">
        <f t="shared" si="31"/>
        <v>24052409213</v>
      </c>
      <c r="E71" s="37">
        <f t="shared" si="35"/>
        <v>29987868447</v>
      </c>
      <c r="F71" s="38">
        <f>TasasExtracto!$F93</f>
        <v>0.0814</v>
      </c>
      <c r="G71" s="37">
        <f t="shared" si="32"/>
        <v>32428880939</v>
      </c>
      <c r="H71" s="37">
        <f t="shared" si="36"/>
        <v>39918435155</v>
      </c>
      <c r="I71" s="38">
        <f>TasasExtracto!$F97</f>
        <v>0.0637</v>
      </c>
      <c r="J71" s="37">
        <f t="shared" si="33"/>
        <v>42461239474</v>
      </c>
    </row>
    <row r="72" ht="15.75" customHeight="1">
      <c r="A72" s="7"/>
      <c r="B72" s="13"/>
      <c r="C72" s="4"/>
      <c r="D72" s="13"/>
      <c r="E72" s="13"/>
      <c r="F72" s="4"/>
      <c r="G72" s="13"/>
      <c r="H72" s="13"/>
      <c r="I72" s="4"/>
      <c r="J72" s="13"/>
    </row>
    <row r="73" ht="15.75" customHeight="1">
      <c r="A73" s="15" t="s">
        <v>29</v>
      </c>
      <c r="B73" s="42" t="s">
        <v>51</v>
      </c>
      <c r="E73" s="42" t="s">
        <v>52</v>
      </c>
      <c r="H73" s="42" t="s">
        <v>84</v>
      </c>
    </row>
    <row r="74" ht="15.75" customHeight="1">
      <c r="B74" s="36" t="s">
        <v>53</v>
      </c>
      <c r="C74" s="17" t="s">
        <v>54</v>
      </c>
      <c r="D74" s="36" t="s">
        <v>55</v>
      </c>
      <c r="E74" s="36" t="s">
        <v>53</v>
      </c>
      <c r="F74" s="17" t="s">
        <v>54</v>
      </c>
      <c r="G74" s="36" t="s">
        <v>55</v>
      </c>
      <c r="H74" s="36" t="s">
        <v>53</v>
      </c>
      <c r="I74" s="17" t="s">
        <v>54</v>
      </c>
      <c r="J74" s="36" t="s">
        <v>55</v>
      </c>
    </row>
    <row r="75" ht="15.75" customHeight="1">
      <c r="A75" s="10">
        <v>1.0</v>
      </c>
      <c r="B75" s="37">
        <f>J$71</f>
        <v>42461239474</v>
      </c>
      <c r="C75" s="38">
        <f>TasasExtracto!$F98</f>
        <v>0.0583</v>
      </c>
      <c r="D75" s="37">
        <f t="shared" ref="D75:D78" si="37">(B75)*(1+C75)</f>
        <v>44936729736</v>
      </c>
      <c r="E75" s="37">
        <f>D$78</f>
        <v>52387069696</v>
      </c>
      <c r="F75" s="38">
        <f>TasasExtracto!$F102</f>
        <v>0.0545</v>
      </c>
      <c r="G75" s="37">
        <f t="shared" ref="G75:G78" si="38">(E75)*(1+F75)</f>
        <v>55242164995</v>
      </c>
      <c r="H75" s="37">
        <f>G$78</f>
        <v>64578932977</v>
      </c>
      <c r="I75" s="38">
        <f>TasasExtracto!$F106</f>
        <v>0.0629</v>
      </c>
      <c r="J75" s="37">
        <f t="shared" ref="J75:J78" si="39">(H75)*(1+I75)</f>
        <v>68640947861</v>
      </c>
    </row>
    <row r="76" ht="15.75" customHeight="1">
      <c r="A76" s="10">
        <v>2.0</v>
      </c>
      <c r="B76" s="37">
        <f t="shared" ref="B76:B78" si="40">D75</f>
        <v>44936729736</v>
      </c>
      <c r="C76" s="38">
        <f>TasasExtracto!$F99</f>
        <v>0.0553</v>
      </c>
      <c r="D76" s="37">
        <f t="shared" si="37"/>
        <v>47421730890</v>
      </c>
      <c r="E76" s="37">
        <f t="shared" ref="E76:E78" si="41">G75</f>
        <v>55242164995</v>
      </c>
      <c r="F76" s="38">
        <f>TasasExtracto!$F103</f>
        <v>0.0552</v>
      </c>
      <c r="G76" s="37">
        <f t="shared" si="38"/>
        <v>58291532502</v>
      </c>
      <c r="H76" s="37">
        <f t="shared" ref="H76:H78" si="42">J75</f>
        <v>68640947861</v>
      </c>
      <c r="I76" s="38">
        <f>TasasExtracto!$F107</f>
        <v>0.0805</v>
      </c>
      <c r="J76" s="37">
        <f t="shared" si="39"/>
        <v>74166544164</v>
      </c>
    </row>
    <row r="77" ht="15.75" customHeight="1">
      <c r="A77" s="10">
        <v>3.0</v>
      </c>
      <c r="B77" s="37">
        <f t="shared" si="40"/>
        <v>47421730890</v>
      </c>
      <c r="C77" s="38">
        <f>TasasExtracto!$F100</f>
        <v>0.0514</v>
      </c>
      <c r="D77" s="37">
        <f t="shared" si="37"/>
        <v>49859207858</v>
      </c>
      <c r="E77" s="37">
        <f t="shared" si="41"/>
        <v>58291532502</v>
      </c>
      <c r="F77" s="38">
        <f>TasasExtracto!$F104</f>
        <v>0.053</v>
      </c>
      <c r="G77" s="37">
        <f t="shared" si="38"/>
        <v>61380983725</v>
      </c>
      <c r="H77" s="37">
        <f t="shared" si="42"/>
        <v>74166544164</v>
      </c>
      <c r="I77" s="38">
        <f>TasasExtracto!$F108</f>
        <v>0.0856</v>
      </c>
      <c r="J77" s="37">
        <f t="shared" si="39"/>
        <v>80515200345</v>
      </c>
    </row>
    <row r="78" ht="15.75" customHeight="1">
      <c r="A78" s="10">
        <v>4.0</v>
      </c>
      <c r="B78" s="37">
        <f t="shared" si="40"/>
        <v>49859207858</v>
      </c>
      <c r="C78" s="38">
        <f>TasasExtracto!$F101</f>
        <v>0.0507</v>
      </c>
      <c r="D78" s="37">
        <f t="shared" si="37"/>
        <v>52387069696</v>
      </c>
      <c r="E78" s="37">
        <f t="shared" si="41"/>
        <v>61380983725</v>
      </c>
      <c r="F78" s="38">
        <f>TasasExtracto!$F105</f>
        <v>0.0521</v>
      </c>
      <c r="G78" s="37">
        <f t="shared" si="38"/>
        <v>64578932977</v>
      </c>
      <c r="H78" s="37">
        <f t="shared" si="42"/>
        <v>80515200345</v>
      </c>
      <c r="I78" s="38">
        <f>TasasExtracto!$F109</f>
        <v>0.0814</v>
      </c>
      <c r="J78" s="37">
        <f t="shared" si="39"/>
        <v>87069137653</v>
      </c>
    </row>
    <row r="79" ht="15.75" customHeight="1">
      <c r="A79" s="7"/>
      <c r="B79" s="13"/>
      <c r="C79" s="4"/>
      <c r="D79" s="13"/>
      <c r="E79" s="13"/>
      <c r="F79" s="4"/>
      <c r="G79" s="13"/>
      <c r="H79" s="13"/>
      <c r="I79" s="4"/>
      <c r="J79" s="13"/>
    </row>
    <row r="80" ht="15.75" customHeight="1">
      <c r="A80" s="15" t="s">
        <v>29</v>
      </c>
      <c r="B80" s="42" t="s">
        <v>85</v>
      </c>
      <c r="E80" s="42" t="s">
        <v>86</v>
      </c>
      <c r="H80" s="36"/>
    </row>
    <row r="81" ht="15.75" customHeight="1">
      <c r="B81" s="36" t="s">
        <v>53</v>
      </c>
      <c r="C81" s="17" t="s">
        <v>54</v>
      </c>
      <c r="D81" s="36" t="s">
        <v>55</v>
      </c>
      <c r="E81" s="36" t="s">
        <v>53</v>
      </c>
      <c r="F81" s="17" t="s">
        <v>54</v>
      </c>
      <c r="G81" s="36" t="s">
        <v>55</v>
      </c>
      <c r="H81" s="36"/>
      <c r="I81" s="17"/>
      <c r="J81" s="36"/>
    </row>
    <row r="82" ht="15.75" customHeight="1">
      <c r="A82" s="10">
        <v>1.0</v>
      </c>
      <c r="B82" s="37">
        <f>J$78</f>
        <v>87069137653</v>
      </c>
      <c r="C82" s="38">
        <f>TasasExtracto!$F110</f>
        <v>0.0781</v>
      </c>
      <c r="D82" s="37">
        <f t="shared" ref="D82:D85" si="43">(B82)*(1+C82)</f>
        <v>93869237303</v>
      </c>
      <c r="E82" s="37">
        <f>D$85</f>
        <v>114005275473</v>
      </c>
      <c r="F82" s="38">
        <f>TasasExtracto!$F114</f>
        <v>0.0583</v>
      </c>
      <c r="G82" s="37">
        <f t="shared" ref="G82:G85" si="44">(E82)*(1+F82)</f>
        <v>120651783033</v>
      </c>
      <c r="H82" s="37"/>
      <c r="I82" s="38"/>
      <c r="J82" s="37"/>
    </row>
    <row r="83" ht="15.75" customHeight="1">
      <c r="A83" s="10">
        <v>2.0</v>
      </c>
      <c r="B83" s="37">
        <f t="shared" ref="B83:B85" si="45">D82</f>
        <v>93869237303</v>
      </c>
      <c r="C83" s="38">
        <f>TasasExtracto!$F111</f>
        <v>0.0729</v>
      </c>
      <c r="D83" s="37">
        <f t="shared" si="43"/>
        <v>100712304703</v>
      </c>
      <c r="E83" s="37">
        <f t="shared" ref="E83:E85" si="46">G82</f>
        <v>120651783033</v>
      </c>
      <c r="F83" s="38">
        <f>TasasExtracto!$F115</f>
        <v>0.0553</v>
      </c>
      <c r="G83" s="37">
        <f t="shared" si="44"/>
        <v>127323826635</v>
      </c>
      <c r="H83" s="37"/>
      <c r="I83" s="38"/>
      <c r="J83" s="37"/>
    </row>
    <row r="84" ht="15.75" customHeight="1">
      <c r="A84" s="10">
        <v>3.0</v>
      </c>
      <c r="B84" s="37">
        <f t="shared" si="45"/>
        <v>100712304703</v>
      </c>
      <c r="C84" s="38">
        <f>TasasExtracto!$F112</f>
        <v>0.0642</v>
      </c>
      <c r="D84" s="37">
        <f t="shared" si="43"/>
        <v>107178034665</v>
      </c>
      <c r="E84" s="37">
        <f t="shared" si="46"/>
        <v>127323826635</v>
      </c>
      <c r="F84" s="38">
        <f>TasasExtracto!$F116</f>
        <v>0.0514</v>
      </c>
      <c r="G84" s="37">
        <f t="shared" si="44"/>
        <v>133868271324</v>
      </c>
      <c r="H84" s="37"/>
      <c r="I84" s="49"/>
      <c r="J84" s="37"/>
    </row>
    <row r="85" ht="15.75" customHeight="1">
      <c r="A85" s="10">
        <v>4.0</v>
      </c>
      <c r="B85" s="37">
        <f t="shared" si="45"/>
        <v>107178034665</v>
      </c>
      <c r="C85" s="38">
        <f>TasasExtracto!$F113</f>
        <v>0.0637</v>
      </c>
      <c r="D85" s="37">
        <f t="shared" si="43"/>
        <v>114005275473</v>
      </c>
      <c r="E85" s="37">
        <f t="shared" si="46"/>
        <v>133868271324</v>
      </c>
      <c r="F85" s="38">
        <f>TasasExtracto!$F117</f>
        <v>0.0507</v>
      </c>
      <c r="G85" s="37">
        <f t="shared" si="44"/>
        <v>140655392680</v>
      </c>
      <c r="H85" s="37"/>
      <c r="I85" s="49"/>
      <c r="J85" s="37"/>
    </row>
    <row r="86" ht="15.75" customHeight="1">
      <c r="A86" s="7"/>
      <c r="B86" s="13"/>
      <c r="C86" s="4"/>
      <c r="D86" s="13"/>
      <c r="E86" s="13"/>
      <c r="F86" s="4"/>
      <c r="G86" s="13"/>
      <c r="H86" s="13"/>
      <c r="I86" s="4"/>
      <c r="J86" s="13"/>
    </row>
  </sheetData>
  <mergeCells count="36">
    <mergeCell ref="A1:J1"/>
    <mergeCell ref="A2:J2"/>
    <mergeCell ref="A3:J3"/>
    <mergeCell ref="A4:J4"/>
    <mergeCell ref="A6:J6"/>
    <mergeCell ref="A7:J7"/>
    <mergeCell ref="A16:J16"/>
    <mergeCell ref="E32:G32"/>
    <mergeCell ref="H32:J32"/>
    <mergeCell ref="B18:D18"/>
    <mergeCell ref="E18:G18"/>
    <mergeCell ref="H18:J18"/>
    <mergeCell ref="B25:D25"/>
    <mergeCell ref="E25:G25"/>
    <mergeCell ref="H25:J25"/>
    <mergeCell ref="B32:D32"/>
    <mergeCell ref="B39:D39"/>
    <mergeCell ref="E39:G39"/>
    <mergeCell ref="H39:J39"/>
    <mergeCell ref="B46:D46"/>
    <mergeCell ref="E46:G46"/>
    <mergeCell ref="H46:J46"/>
    <mergeCell ref="A59:J59"/>
    <mergeCell ref="B73:D73"/>
    <mergeCell ref="E73:G73"/>
    <mergeCell ref="H73:J73"/>
    <mergeCell ref="B80:D80"/>
    <mergeCell ref="E80:G80"/>
    <mergeCell ref="H80:J80"/>
    <mergeCell ref="A60:J60"/>
    <mergeCell ref="A61:J61"/>
    <mergeCell ref="A62:J62"/>
    <mergeCell ref="A64:J64"/>
    <mergeCell ref="B66:D66"/>
    <mergeCell ref="E66:G66"/>
    <mergeCell ref="H66:J66"/>
  </mergeCells>
  <printOptions gridLines="1"/>
  <pageMargins bottom="0.75" footer="0.0" header="0.0" left="0.25" right="0.25" top="0.75"/>
  <pageSetup scale="80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>
      <c r="A3" s="50"/>
      <c r="B3" s="50"/>
      <c r="C3" s="51" t="s">
        <v>87</v>
      </c>
      <c r="D3" s="51" t="s">
        <v>88</v>
      </c>
      <c r="E3" s="51" t="s">
        <v>89</v>
      </c>
      <c r="F3" s="51" t="s">
        <v>90</v>
      </c>
      <c r="G3" s="51" t="s">
        <v>91</v>
      </c>
      <c r="H3" s="51" t="s">
        <v>92</v>
      </c>
      <c r="I3" s="51" t="s">
        <v>93</v>
      </c>
      <c r="J3" s="51" t="s">
        <v>94</v>
      </c>
      <c r="K3" s="51" t="s">
        <v>95</v>
      </c>
      <c r="L3" s="51" t="s">
        <v>96</v>
      </c>
      <c r="M3" s="51" t="s">
        <v>97</v>
      </c>
      <c r="N3" s="51" t="s">
        <v>98</v>
      </c>
      <c r="O3" s="51" t="s">
        <v>99</v>
      </c>
      <c r="P3" s="51" t="s">
        <v>100</v>
      </c>
      <c r="Q3" s="51" t="s">
        <v>101</v>
      </c>
      <c r="R3" s="51" t="s">
        <v>102</v>
      </c>
      <c r="S3" s="51" t="s">
        <v>103</v>
      </c>
      <c r="T3" s="51" t="s">
        <v>104</v>
      </c>
      <c r="U3" s="51" t="s">
        <v>105</v>
      </c>
      <c r="V3" s="51" t="s">
        <v>106</v>
      </c>
      <c r="W3" s="51" t="s">
        <v>107</v>
      </c>
      <c r="X3" s="51" t="s">
        <v>108</v>
      </c>
      <c r="Y3" s="51" t="s">
        <v>109</v>
      </c>
      <c r="Z3" s="51" t="s">
        <v>110</v>
      </c>
    </row>
    <row r="4">
      <c r="A4" s="50"/>
      <c r="B4" s="50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>
      <c r="A5" s="50"/>
      <c r="B5" s="53"/>
      <c r="C5" s="54" t="s">
        <v>111</v>
      </c>
      <c r="D5" s="55">
        <v>0.029</v>
      </c>
      <c r="E5" s="55">
        <v>0.031</v>
      </c>
      <c r="F5" s="55">
        <v>0.034</v>
      </c>
      <c r="G5" s="55">
        <v>0.034</v>
      </c>
      <c r="H5" s="55">
        <v>0.034</v>
      </c>
      <c r="I5" s="55">
        <v>0.034</v>
      </c>
      <c r="J5" s="55">
        <v>0.034</v>
      </c>
      <c r="K5" s="55">
        <v>0.034</v>
      </c>
      <c r="L5" s="55">
        <v>0.034</v>
      </c>
      <c r="M5" s="55">
        <v>0.034</v>
      </c>
      <c r="N5" s="55">
        <v>0.036</v>
      </c>
      <c r="O5" s="55">
        <v>0.038</v>
      </c>
      <c r="P5" s="55">
        <v>0.039</v>
      </c>
      <c r="Q5" s="55">
        <v>0.039</v>
      </c>
      <c r="R5" s="56">
        <v>0.04</v>
      </c>
      <c r="S5" s="56">
        <v>0.04</v>
      </c>
      <c r="T5" s="56">
        <v>0.04</v>
      </c>
      <c r="U5" s="56">
        <v>0.04</v>
      </c>
      <c r="V5" s="56">
        <v>0.04</v>
      </c>
      <c r="W5" s="56">
        <v>0.04</v>
      </c>
      <c r="X5" s="56">
        <v>0.04</v>
      </c>
      <c r="Y5" s="56">
        <v>0.04</v>
      </c>
      <c r="Z5" s="56">
        <v>0.04</v>
      </c>
    </row>
    <row r="6">
      <c r="A6" s="50"/>
      <c r="B6" s="53"/>
      <c r="C6" s="54" t="s">
        <v>112</v>
      </c>
      <c r="D6" s="55">
        <v>0.086</v>
      </c>
      <c r="E6" s="55">
        <v>0.094</v>
      </c>
      <c r="F6" s="55">
        <v>0.101</v>
      </c>
      <c r="G6" s="55">
        <v>0.101</v>
      </c>
      <c r="H6" s="55">
        <v>0.101</v>
      </c>
      <c r="I6" s="55">
        <v>0.101</v>
      </c>
      <c r="J6" s="55">
        <v>0.101</v>
      </c>
      <c r="K6" s="55">
        <v>0.101</v>
      </c>
      <c r="L6" s="55">
        <v>0.101</v>
      </c>
      <c r="M6" s="55">
        <v>0.101</v>
      </c>
      <c r="N6" s="55">
        <v>0.109</v>
      </c>
      <c r="O6" s="55">
        <v>0.113</v>
      </c>
      <c r="P6" s="55">
        <v>0.116</v>
      </c>
      <c r="Q6" s="55">
        <v>0.116</v>
      </c>
      <c r="R6" s="56">
        <v>0.12</v>
      </c>
      <c r="S6" s="56">
        <v>0.12</v>
      </c>
      <c r="T6" s="56">
        <v>0.12</v>
      </c>
      <c r="U6" s="56">
        <v>0.12</v>
      </c>
      <c r="V6" s="56">
        <v>0.12</v>
      </c>
      <c r="W6" s="56">
        <v>0.12</v>
      </c>
      <c r="X6" s="56">
        <v>0.12</v>
      </c>
      <c r="Y6" s="56">
        <v>0.12</v>
      </c>
      <c r="Z6" s="56">
        <v>0.12</v>
      </c>
    </row>
    <row r="7">
      <c r="A7" s="50"/>
      <c r="B7" s="50"/>
      <c r="C7" s="50" t="s">
        <v>113</v>
      </c>
      <c r="D7" s="57">
        <f t="shared" ref="D7:Z7" si="1">SUM(D5:D6)</f>
        <v>0.115</v>
      </c>
      <c r="E7" s="57">
        <f t="shared" si="1"/>
        <v>0.125</v>
      </c>
      <c r="F7" s="57">
        <f t="shared" si="1"/>
        <v>0.135</v>
      </c>
      <c r="G7" s="57">
        <f t="shared" si="1"/>
        <v>0.135</v>
      </c>
      <c r="H7" s="57">
        <f t="shared" si="1"/>
        <v>0.135</v>
      </c>
      <c r="I7" s="57">
        <f t="shared" si="1"/>
        <v>0.135</v>
      </c>
      <c r="J7" s="57">
        <f t="shared" si="1"/>
        <v>0.135</v>
      </c>
      <c r="K7" s="57">
        <f t="shared" si="1"/>
        <v>0.135</v>
      </c>
      <c r="L7" s="57">
        <f t="shared" si="1"/>
        <v>0.135</v>
      </c>
      <c r="M7" s="57">
        <f t="shared" si="1"/>
        <v>0.135</v>
      </c>
      <c r="N7" s="57">
        <f t="shared" si="1"/>
        <v>0.145</v>
      </c>
      <c r="O7" s="57">
        <f t="shared" si="1"/>
        <v>0.151</v>
      </c>
      <c r="P7" s="57">
        <f t="shared" si="1"/>
        <v>0.155</v>
      </c>
      <c r="Q7" s="57">
        <f t="shared" si="1"/>
        <v>0.155</v>
      </c>
      <c r="R7" s="58">
        <f t="shared" si="1"/>
        <v>0.16</v>
      </c>
      <c r="S7" s="58">
        <f t="shared" si="1"/>
        <v>0.16</v>
      </c>
      <c r="T7" s="58">
        <f t="shared" si="1"/>
        <v>0.16</v>
      </c>
      <c r="U7" s="58">
        <f t="shared" si="1"/>
        <v>0.16</v>
      </c>
      <c r="V7" s="58">
        <f t="shared" si="1"/>
        <v>0.16</v>
      </c>
      <c r="W7" s="58">
        <f t="shared" si="1"/>
        <v>0.16</v>
      </c>
      <c r="X7" s="58">
        <f t="shared" si="1"/>
        <v>0.16</v>
      </c>
      <c r="Y7" s="58">
        <f t="shared" si="1"/>
        <v>0.16</v>
      </c>
      <c r="Z7" s="58">
        <f t="shared" si="1"/>
        <v>0.16</v>
      </c>
    </row>
  </sheetData>
  <mergeCells count="24"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X3:X4"/>
    <mergeCell ref="Y3:Y4"/>
    <mergeCell ref="Z3:Z4"/>
    <mergeCell ref="Q3:Q4"/>
    <mergeCell ref="R3:R4"/>
    <mergeCell ref="S3:S4"/>
    <mergeCell ref="T3:T4"/>
    <mergeCell ref="U3:U4"/>
    <mergeCell ref="V3:V4"/>
    <mergeCell ref="W3:W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1">
      <c r="A1" s="1" t="s">
        <v>0</v>
      </c>
      <c r="K1" s="1" t="s">
        <v>0</v>
      </c>
      <c r="U1" s="1" t="s">
        <v>0</v>
      </c>
      <c r="AE1" s="46"/>
      <c r="AF1" s="46"/>
      <c r="AG1" s="50"/>
      <c r="AH1" s="46"/>
    </row>
    <row r="2">
      <c r="A2" s="1" t="s">
        <v>74</v>
      </c>
      <c r="K2" s="1" t="s">
        <v>74</v>
      </c>
      <c r="U2" s="1" t="s">
        <v>74</v>
      </c>
      <c r="AE2" s="46"/>
      <c r="AF2" s="46"/>
      <c r="AG2" s="50"/>
      <c r="AH2" s="46"/>
    </row>
    <row r="3">
      <c r="A3" s="27" t="s">
        <v>75</v>
      </c>
      <c r="K3" s="27" t="s">
        <v>75</v>
      </c>
      <c r="U3" s="27" t="s">
        <v>75</v>
      </c>
      <c r="AE3" s="46"/>
      <c r="AF3" s="46"/>
      <c r="AG3" s="50"/>
      <c r="AH3" s="46"/>
    </row>
    <row r="4">
      <c r="A4" s="27" t="s">
        <v>76</v>
      </c>
      <c r="K4" s="27" t="s">
        <v>76</v>
      </c>
      <c r="U4" s="27" t="s">
        <v>76</v>
      </c>
      <c r="AE4" s="46"/>
      <c r="AF4" s="46"/>
      <c r="AG4" s="50"/>
      <c r="AH4" s="46"/>
    </row>
    <row r="5">
      <c r="A5" s="3"/>
      <c r="B5" s="28"/>
      <c r="C5" s="3"/>
      <c r="D5" s="28"/>
      <c r="E5" s="28"/>
      <c r="F5" s="3"/>
      <c r="G5" s="28"/>
      <c r="H5" s="28"/>
      <c r="I5" s="3"/>
      <c r="J5" s="28"/>
      <c r="K5" s="3"/>
      <c r="L5" s="28"/>
      <c r="M5" s="3"/>
      <c r="N5" s="28"/>
      <c r="O5" s="28"/>
      <c r="P5" s="3"/>
      <c r="Q5" s="28"/>
      <c r="R5" s="28"/>
      <c r="S5" s="3"/>
      <c r="T5" s="28"/>
      <c r="U5" s="3"/>
      <c r="V5" s="28"/>
      <c r="W5" s="3"/>
      <c r="X5" s="28"/>
      <c r="Y5" s="28"/>
      <c r="Z5" s="3"/>
      <c r="AA5" s="28"/>
      <c r="AB5" s="28"/>
      <c r="AC5" s="3"/>
      <c r="AD5" s="28"/>
      <c r="AE5" s="46"/>
      <c r="AF5" s="46"/>
      <c r="AG5" s="50"/>
      <c r="AH5" s="46"/>
    </row>
    <row r="6">
      <c r="A6" s="3" t="s">
        <v>77</v>
      </c>
      <c r="K6" s="3" t="s">
        <v>77</v>
      </c>
      <c r="U6" s="3" t="s">
        <v>77</v>
      </c>
      <c r="AE6" s="46"/>
      <c r="AF6" s="46"/>
      <c r="AG6" s="50"/>
      <c r="AH6" s="46"/>
    </row>
    <row r="7">
      <c r="A7" s="29" t="s">
        <v>78</v>
      </c>
      <c r="K7" s="29" t="s">
        <v>78</v>
      </c>
      <c r="U7" s="29" t="s">
        <v>78</v>
      </c>
      <c r="AE7" s="46"/>
      <c r="AF7" s="46"/>
      <c r="AG7" s="50"/>
      <c r="AH7" s="46"/>
    </row>
    <row r="8">
      <c r="A8" s="59"/>
      <c r="B8" s="46"/>
      <c r="C8" s="50"/>
      <c r="D8" s="46"/>
      <c r="E8" s="60"/>
      <c r="F8" s="50"/>
      <c r="G8" s="46"/>
      <c r="H8" s="46"/>
      <c r="I8" s="50"/>
      <c r="J8" s="46"/>
      <c r="K8" s="46"/>
      <c r="L8" s="50"/>
      <c r="M8" s="46"/>
      <c r="N8" s="46"/>
      <c r="O8" s="50"/>
      <c r="P8" s="46"/>
      <c r="Q8" s="46"/>
      <c r="R8" s="50"/>
      <c r="S8" s="46"/>
      <c r="T8" s="46"/>
      <c r="U8" s="50"/>
      <c r="V8" s="46"/>
      <c r="W8" s="46"/>
      <c r="X8" s="50"/>
      <c r="Y8" s="46"/>
      <c r="Z8" s="46"/>
      <c r="AA8" s="50"/>
      <c r="AB8" s="46"/>
      <c r="AC8" s="46"/>
      <c r="AD8" s="50"/>
      <c r="AE8" s="46"/>
      <c r="AF8" s="46"/>
      <c r="AG8" s="50"/>
      <c r="AH8" s="46"/>
    </row>
    <row r="9">
      <c r="A9" s="59" t="s">
        <v>114</v>
      </c>
      <c r="B9" s="46"/>
      <c r="C9" s="50"/>
      <c r="D9" s="46"/>
      <c r="E9" s="60" t="s">
        <v>74</v>
      </c>
      <c r="F9" s="50"/>
      <c r="G9" s="46"/>
      <c r="H9" s="46"/>
      <c r="I9" s="50"/>
      <c r="J9" s="46"/>
      <c r="K9" s="46"/>
      <c r="L9" s="50"/>
      <c r="M9" s="46"/>
      <c r="N9" s="46"/>
      <c r="O9" s="50"/>
      <c r="P9" s="46"/>
      <c r="Q9" s="46"/>
      <c r="R9" s="50"/>
      <c r="S9" s="46"/>
      <c r="T9" s="46"/>
      <c r="U9" s="50"/>
      <c r="V9" s="46"/>
      <c r="W9" s="46"/>
      <c r="X9" s="50"/>
      <c r="Y9" s="46"/>
      <c r="Z9" s="46"/>
      <c r="AA9" s="50"/>
      <c r="AB9" s="46"/>
      <c r="AC9" s="46"/>
      <c r="AD9" s="50"/>
      <c r="AE9" s="46"/>
      <c r="AF9" s="46"/>
      <c r="AG9" s="50"/>
      <c r="AH9" s="46"/>
    </row>
    <row r="10">
      <c r="A10" s="61" t="s">
        <v>115</v>
      </c>
      <c r="B10" s="46"/>
      <c r="C10" s="50"/>
      <c r="D10" s="46"/>
      <c r="E10" s="62" t="s">
        <v>116</v>
      </c>
      <c r="F10" s="50"/>
      <c r="G10" s="46"/>
      <c r="H10" s="46"/>
      <c r="I10" s="50"/>
      <c r="J10" s="46"/>
      <c r="K10" s="46"/>
      <c r="L10" s="50"/>
      <c r="M10" s="46"/>
      <c r="N10" s="46"/>
      <c r="O10" s="50"/>
      <c r="P10" s="46"/>
      <c r="Q10" s="46"/>
      <c r="R10" s="50"/>
      <c r="S10" s="46"/>
      <c r="T10" s="46"/>
      <c r="U10" s="50"/>
      <c r="V10" s="46"/>
      <c r="W10" s="46"/>
      <c r="X10" s="50"/>
      <c r="Y10" s="46"/>
      <c r="Z10" s="46"/>
      <c r="AA10" s="50"/>
      <c r="AB10" s="46"/>
      <c r="AC10" s="46"/>
      <c r="AD10" s="50"/>
      <c r="AE10" s="46"/>
      <c r="AF10" s="46"/>
      <c r="AG10" s="50"/>
      <c r="AH10" s="46"/>
    </row>
    <row r="11">
      <c r="A11" s="50"/>
      <c r="B11" s="46"/>
      <c r="C11" s="50"/>
      <c r="D11" s="46"/>
      <c r="E11" s="62" t="s">
        <v>76</v>
      </c>
      <c r="F11" s="50"/>
      <c r="G11" s="46"/>
      <c r="H11" s="46"/>
      <c r="I11" s="50"/>
      <c r="J11" s="46"/>
      <c r="K11" s="46"/>
      <c r="L11" s="50"/>
      <c r="M11" s="46"/>
      <c r="N11" s="46"/>
      <c r="O11" s="50"/>
      <c r="P11" s="46"/>
      <c r="Q11" s="46"/>
      <c r="R11" s="50"/>
      <c r="S11" s="46"/>
      <c r="T11" s="46"/>
      <c r="U11" s="50"/>
      <c r="V11" s="46"/>
      <c r="W11" s="46"/>
      <c r="X11" s="50"/>
      <c r="Y11" s="46"/>
      <c r="Z11" s="46"/>
      <c r="AA11" s="50"/>
      <c r="AB11" s="46"/>
      <c r="AC11" s="46"/>
      <c r="AD11" s="50"/>
      <c r="AE11" s="46"/>
      <c r="AF11" s="46"/>
      <c r="AG11" s="50"/>
      <c r="AH11" s="46"/>
    </row>
    <row r="12">
      <c r="A12" s="50"/>
      <c r="B12" s="46"/>
      <c r="C12" s="50"/>
      <c r="D12" s="46"/>
      <c r="E12" s="63"/>
      <c r="F12" s="50"/>
      <c r="G12" s="46"/>
      <c r="H12" s="46"/>
      <c r="I12" s="50"/>
      <c r="J12" s="46"/>
      <c r="K12" s="46"/>
      <c r="L12" s="50"/>
      <c r="M12" s="46"/>
      <c r="N12" s="46"/>
      <c r="O12" s="50"/>
      <c r="P12" s="46"/>
      <c r="Q12" s="46"/>
      <c r="R12" s="50"/>
      <c r="S12" s="46"/>
      <c r="T12" s="46"/>
      <c r="U12" s="50"/>
      <c r="V12" s="46"/>
      <c r="W12" s="46"/>
      <c r="X12" s="50"/>
      <c r="Y12" s="46"/>
      <c r="Z12" s="46"/>
      <c r="AA12" s="50"/>
      <c r="AB12" s="46"/>
      <c r="AC12" s="46"/>
      <c r="AD12" s="50"/>
      <c r="AE12" s="46"/>
      <c r="AF12" s="46"/>
      <c r="AG12" s="50"/>
      <c r="AH12" s="46"/>
    </row>
    <row r="13">
      <c r="A13" s="50"/>
      <c r="B13" s="46"/>
      <c r="C13" s="50"/>
      <c r="D13" s="46"/>
      <c r="E13" s="46"/>
      <c r="F13" s="50"/>
      <c r="G13" s="46"/>
      <c r="H13" s="46"/>
      <c r="I13" s="50"/>
      <c r="J13" s="46"/>
      <c r="K13" s="46"/>
      <c r="L13" s="50"/>
      <c r="M13" s="46"/>
      <c r="N13" s="46"/>
      <c r="O13" s="50"/>
      <c r="P13" s="46"/>
      <c r="Q13" s="46"/>
      <c r="R13" s="50"/>
      <c r="S13" s="46"/>
      <c r="T13" s="46"/>
      <c r="U13" s="50"/>
      <c r="V13" s="46"/>
      <c r="W13" s="46"/>
      <c r="X13" s="50"/>
      <c r="Y13" s="46"/>
      <c r="Z13" s="46"/>
      <c r="AA13" s="50"/>
      <c r="AB13" s="46"/>
      <c r="AC13" s="46"/>
      <c r="AD13" s="50"/>
      <c r="AE13" s="46"/>
      <c r="AF13" s="46"/>
      <c r="AG13" s="50"/>
      <c r="AH13" s="46"/>
    </row>
    <row r="14">
      <c r="A14" s="50" t="s">
        <v>56</v>
      </c>
      <c r="B14" s="7">
        <v>1993.0</v>
      </c>
      <c r="E14" s="64"/>
      <c r="H14" s="64"/>
      <c r="K14" s="64"/>
      <c r="N14" s="64"/>
      <c r="Q14" s="64"/>
      <c r="T14" s="64"/>
      <c r="W14" s="64"/>
      <c r="Z14" s="64"/>
      <c r="AC14" s="64"/>
      <c r="AF14" s="64"/>
    </row>
    <row r="15">
      <c r="A15" s="50"/>
      <c r="B15" s="46" t="s">
        <v>117</v>
      </c>
      <c r="C15" s="50" t="s">
        <v>118</v>
      </c>
      <c r="D15" s="46" t="s">
        <v>69</v>
      </c>
      <c r="E15" s="46"/>
      <c r="F15" s="50"/>
      <c r="G15" s="46"/>
      <c r="H15" s="46"/>
      <c r="I15" s="50"/>
      <c r="J15" s="46"/>
      <c r="K15" s="46"/>
      <c r="L15" s="50"/>
      <c r="M15" s="46"/>
      <c r="N15" s="46"/>
      <c r="O15" s="50"/>
      <c r="P15" s="46"/>
      <c r="Q15" s="46"/>
      <c r="R15" s="50"/>
      <c r="S15" s="46"/>
      <c r="T15" s="46"/>
      <c r="U15" s="50"/>
      <c r="V15" s="46"/>
      <c r="W15" s="46"/>
      <c r="X15" s="50"/>
      <c r="Y15" s="46"/>
      <c r="Z15" s="46"/>
      <c r="AA15" s="50"/>
      <c r="AB15" s="46"/>
      <c r="AC15" s="46"/>
      <c r="AD15" s="50"/>
      <c r="AE15" s="46"/>
      <c r="AF15" s="46"/>
      <c r="AG15" s="50"/>
      <c r="AH15" s="46"/>
    </row>
    <row r="16">
      <c r="A16" s="65">
        <v>1.0</v>
      </c>
      <c r="B16" s="46"/>
      <c r="C16" s="50"/>
      <c r="D16" s="46"/>
      <c r="E16" s="66"/>
      <c r="F16" s="57"/>
      <c r="G16" s="66"/>
      <c r="H16" s="66"/>
      <c r="I16" s="57"/>
      <c r="J16" s="66"/>
      <c r="K16" s="66"/>
      <c r="L16" s="57"/>
      <c r="M16" s="66"/>
      <c r="N16" s="66"/>
      <c r="O16" s="57"/>
      <c r="P16" s="66"/>
      <c r="Q16" s="66"/>
      <c r="R16" s="57"/>
      <c r="S16" s="66"/>
      <c r="T16" s="66"/>
      <c r="U16" s="57"/>
      <c r="V16" s="66"/>
      <c r="W16" s="66"/>
      <c r="X16" s="57"/>
      <c r="Y16" s="66"/>
      <c r="Z16" s="66"/>
      <c r="AA16" s="57"/>
      <c r="AB16" s="66"/>
      <c r="AC16" s="66"/>
      <c r="AD16" s="57"/>
      <c r="AE16" s="66"/>
      <c r="AF16" s="46"/>
      <c r="AG16" s="50"/>
      <c r="AH16" s="66"/>
    </row>
    <row r="17">
      <c r="A17" s="65">
        <v>2.0</v>
      </c>
      <c r="B17" s="46"/>
      <c r="C17" s="50"/>
      <c r="D17" s="46"/>
      <c r="E17" s="66"/>
      <c r="F17" s="57"/>
      <c r="G17" s="66"/>
      <c r="H17" s="66"/>
      <c r="I17" s="57"/>
      <c r="J17" s="66"/>
      <c r="K17" s="66"/>
      <c r="L17" s="57"/>
      <c r="M17" s="66"/>
      <c r="N17" s="66"/>
      <c r="O17" s="57"/>
      <c r="P17" s="66"/>
      <c r="Q17" s="66"/>
      <c r="R17" s="57"/>
      <c r="S17" s="66"/>
      <c r="T17" s="66"/>
      <c r="U17" s="57"/>
      <c r="V17" s="66"/>
      <c r="W17" s="66"/>
      <c r="X17" s="57"/>
      <c r="Y17" s="66"/>
      <c r="Z17" s="66"/>
      <c r="AA17" s="57"/>
      <c r="AB17" s="66"/>
      <c r="AC17" s="66"/>
      <c r="AD17" s="57"/>
      <c r="AE17" s="66"/>
      <c r="AF17" s="46"/>
      <c r="AG17" s="50"/>
      <c r="AH17" s="66"/>
    </row>
    <row r="18">
      <c r="A18" s="65">
        <v>3.0</v>
      </c>
      <c r="B18" s="46"/>
      <c r="C18" s="50"/>
      <c r="D18" s="46"/>
      <c r="E18" s="66"/>
      <c r="F18" s="57"/>
      <c r="G18" s="66"/>
      <c r="H18" s="66"/>
      <c r="I18" s="57"/>
      <c r="J18" s="66"/>
      <c r="K18" s="66"/>
      <c r="L18" s="57"/>
      <c r="M18" s="66"/>
      <c r="N18" s="66"/>
      <c r="O18" s="57"/>
      <c r="P18" s="66"/>
      <c r="Q18" s="66"/>
      <c r="R18" s="57"/>
      <c r="S18" s="66"/>
      <c r="T18" s="66"/>
      <c r="U18" s="57"/>
      <c r="V18" s="66"/>
      <c r="W18" s="66"/>
      <c r="X18" s="57"/>
      <c r="Y18" s="66"/>
      <c r="Z18" s="66"/>
      <c r="AA18" s="57"/>
      <c r="AB18" s="66"/>
      <c r="AC18" s="66"/>
      <c r="AD18" s="57"/>
      <c r="AE18" s="66"/>
      <c r="AF18" s="46"/>
      <c r="AG18" s="50"/>
      <c r="AH18" s="66"/>
    </row>
    <row r="19">
      <c r="A19" s="65">
        <v>4.0</v>
      </c>
      <c r="B19" s="46">
        <v>313690.0</v>
      </c>
      <c r="C19" s="57">
        <f>TarifasPension!$D$7</f>
        <v>0.115</v>
      </c>
      <c r="D19" s="66">
        <f t="shared" ref="D19:D24" si="1">B19*C19</f>
        <v>36074.35</v>
      </c>
      <c r="E19" s="66"/>
      <c r="F19" s="57"/>
      <c r="G19" s="66"/>
      <c r="H19" s="66"/>
      <c r="I19" s="57"/>
      <c r="J19" s="66"/>
      <c r="K19" s="66"/>
      <c r="L19" s="57"/>
      <c r="M19" s="66"/>
      <c r="N19" s="66"/>
      <c r="O19" s="57"/>
      <c r="P19" s="66"/>
      <c r="Q19" s="66"/>
      <c r="R19" s="57"/>
      <c r="S19" s="66"/>
      <c r="T19" s="66"/>
      <c r="U19" s="57"/>
      <c r="V19" s="66"/>
      <c r="W19" s="66"/>
      <c r="X19" s="57"/>
      <c r="Y19" s="66"/>
      <c r="Z19" s="66"/>
      <c r="AA19" s="57"/>
      <c r="AB19" s="66"/>
      <c r="AC19" s="66"/>
      <c r="AD19" s="57"/>
      <c r="AE19" s="66"/>
      <c r="AF19" s="46"/>
      <c r="AG19" s="50"/>
      <c r="AH19" s="66"/>
    </row>
    <row r="20">
      <c r="A20" s="65">
        <v>5.0</v>
      </c>
      <c r="B20" s="46">
        <v>313690.0</v>
      </c>
      <c r="C20" s="57">
        <f>TarifasPension!$D$7</f>
        <v>0.115</v>
      </c>
      <c r="D20" s="66">
        <f t="shared" si="1"/>
        <v>36074.35</v>
      </c>
      <c r="E20" s="66"/>
      <c r="F20" s="57"/>
      <c r="G20" s="66"/>
      <c r="H20" s="66"/>
      <c r="I20" s="57"/>
      <c r="J20" s="66"/>
      <c r="K20" s="66"/>
      <c r="L20" s="57"/>
      <c r="M20" s="66"/>
      <c r="N20" s="66"/>
      <c r="O20" s="57"/>
      <c r="P20" s="66"/>
      <c r="Q20" s="66"/>
      <c r="R20" s="57"/>
      <c r="S20" s="66"/>
      <c r="T20" s="66"/>
      <c r="U20" s="57"/>
      <c r="V20" s="66"/>
      <c r="W20" s="66"/>
      <c r="X20" s="57"/>
      <c r="Y20" s="66"/>
      <c r="Z20" s="66"/>
      <c r="AA20" s="57"/>
      <c r="AB20" s="66"/>
      <c r="AC20" s="66"/>
      <c r="AD20" s="57"/>
      <c r="AE20" s="66"/>
      <c r="AF20" s="46"/>
      <c r="AG20" s="50"/>
      <c r="AH20" s="66"/>
    </row>
    <row r="21">
      <c r="A21" s="65">
        <v>6.0</v>
      </c>
      <c r="B21" s="46">
        <v>313690.0</v>
      </c>
      <c r="C21" s="57">
        <f>TarifasPension!$D$7</f>
        <v>0.115</v>
      </c>
      <c r="D21" s="66">
        <f t="shared" si="1"/>
        <v>36074.35</v>
      </c>
      <c r="E21" s="66"/>
      <c r="F21" s="57"/>
      <c r="G21" s="66"/>
      <c r="H21" s="66"/>
      <c r="I21" s="57"/>
      <c r="J21" s="66"/>
      <c r="K21" s="66"/>
      <c r="L21" s="57"/>
      <c r="M21" s="66"/>
      <c r="N21" s="66"/>
      <c r="O21" s="57"/>
      <c r="P21" s="66"/>
      <c r="Q21" s="66"/>
      <c r="R21" s="57"/>
      <c r="S21" s="66"/>
      <c r="T21" s="66"/>
      <c r="U21" s="57"/>
      <c r="V21" s="66"/>
      <c r="W21" s="66"/>
      <c r="X21" s="57"/>
      <c r="Y21" s="66"/>
      <c r="Z21" s="66"/>
      <c r="AA21" s="57"/>
      <c r="AB21" s="66"/>
      <c r="AC21" s="66"/>
      <c r="AD21" s="57"/>
      <c r="AE21" s="66"/>
      <c r="AF21" s="46"/>
      <c r="AG21" s="50"/>
      <c r="AH21" s="66"/>
    </row>
    <row r="22">
      <c r="A22" s="65">
        <v>7.0</v>
      </c>
      <c r="B22" s="46">
        <v>313690.0</v>
      </c>
      <c r="C22" s="57">
        <f>TarifasPension!$D$7</f>
        <v>0.115</v>
      </c>
      <c r="D22" s="66">
        <f t="shared" si="1"/>
        <v>36074.35</v>
      </c>
      <c r="E22" s="66"/>
      <c r="F22" s="57"/>
      <c r="G22" s="66"/>
      <c r="H22" s="66"/>
      <c r="I22" s="57"/>
      <c r="J22" s="66"/>
      <c r="K22" s="66"/>
      <c r="L22" s="57"/>
      <c r="M22" s="66"/>
      <c r="N22" s="66"/>
      <c r="O22" s="57"/>
      <c r="P22" s="66"/>
      <c r="Q22" s="66"/>
      <c r="R22" s="57"/>
      <c r="S22" s="66"/>
      <c r="T22" s="66"/>
      <c r="U22" s="57"/>
      <c r="V22" s="66"/>
      <c r="W22" s="66"/>
      <c r="X22" s="57"/>
      <c r="Y22" s="66"/>
      <c r="Z22" s="66"/>
      <c r="AA22" s="57"/>
      <c r="AB22" s="66"/>
      <c r="AC22" s="66"/>
      <c r="AD22" s="57"/>
      <c r="AE22" s="66"/>
      <c r="AF22" s="46"/>
      <c r="AG22" s="50"/>
      <c r="AH22" s="66"/>
    </row>
    <row r="23">
      <c r="A23" s="65">
        <v>8.0</v>
      </c>
      <c r="B23" s="46">
        <v>313690.0</v>
      </c>
      <c r="C23" s="57">
        <f>TarifasPension!$D$7</f>
        <v>0.115</v>
      </c>
      <c r="D23" s="66">
        <f t="shared" si="1"/>
        <v>36074.35</v>
      </c>
      <c r="E23" s="66"/>
      <c r="F23" s="57"/>
      <c r="G23" s="66"/>
      <c r="H23" s="66"/>
      <c r="I23" s="57"/>
      <c r="J23" s="66"/>
      <c r="K23" s="66"/>
      <c r="L23" s="57"/>
      <c r="M23" s="66"/>
      <c r="N23" s="66"/>
      <c r="O23" s="57"/>
      <c r="P23" s="66"/>
      <c r="Q23" s="66"/>
      <c r="R23" s="57"/>
      <c r="S23" s="66"/>
      <c r="T23" s="66"/>
      <c r="U23" s="57"/>
      <c r="V23" s="66"/>
      <c r="W23" s="66"/>
      <c r="X23" s="57"/>
      <c r="Y23" s="66"/>
      <c r="Z23" s="66"/>
      <c r="AA23" s="57"/>
      <c r="AB23" s="66"/>
      <c r="AC23" s="66"/>
      <c r="AD23" s="57"/>
      <c r="AE23" s="66"/>
      <c r="AF23" s="46"/>
      <c r="AG23" s="50"/>
      <c r="AH23" s="66"/>
    </row>
    <row r="24">
      <c r="A24" s="65">
        <v>9.0</v>
      </c>
      <c r="B24" s="46">
        <v>313690.0</v>
      </c>
      <c r="C24" s="57">
        <f>TarifasPension!$D$7</f>
        <v>0.115</v>
      </c>
      <c r="D24" s="66">
        <f t="shared" si="1"/>
        <v>36074.35</v>
      </c>
      <c r="E24" s="66"/>
      <c r="F24" s="57"/>
      <c r="G24" s="66"/>
      <c r="H24" s="66"/>
      <c r="I24" s="57"/>
      <c r="J24" s="66"/>
      <c r="K24" s="66"/>
      <c r="L24" s="57"/>
      <c r="M24" s="66"/>
      <c r="N24" s="66"/>
      <c r="O24" s="57"/>
      <c r="P24" s="66"/>
      <c r="Q24" s="66"/>
      <c r="R24" s="57"/>
      <c r="S24" s="66"/>
      <c r="T24" s="66"/>
      <c r="U24" s="57"/>
      <c r="V24" s="66"/>
      <c r="W24" s="66"/>
      <c r="X24" s="57"/>
      <c r="Y24" s="66"/>
      <c r="Z24" s="66"/>
      <c r="AA24" s="57"/>
      <c r="AB24" s="66"/>
      <c r="AC24" s="66"/>
      <c r="AD24" s="57"/>
      <c r="AE24" s="66"/>
      <c r="AF24" s="46"/>
      <c r="AG24" s="50"/>
      <c r="AH24" s="66"/>
    </row>
    <row r="25">
      <c r="A25" s="65">
        <v>10.0</v>
      </c>
      <c r="B25" s="66"/>
      <c r="C25" s="57"/>
      <c r="D25" s="66"/>
      <c r="E25" s="66"/>
      <c r="F25" s="57"/>
      <c r="G25" s="66"/>
      <c r="H25" s="66"/>
      <c r="I25" s="57"/>
      <c r="J25" s="66"/>
      <c r="K25" s="66"/>
      <c r="L25" s="57"/>
      <c r="M25" s="66"/>
      <c r="N25" s="66"/>
      <c r="O25" s="57"/>
      <c r="P25" s="66"/>
      <c r="Q25" s="66"/>
      <c r="R25" s="57"/>
      <c r="S25" s="66"/>
      <c r="T25" s="66"/>
      <c r="U25" s="57"/>
      <c r="V25" s="66"/>
      <c r="W25" s="66"/>
      <c r="X25" s="57"/>
      <c r="Y25" s="66"/>
      <c r="Z25" s="66"/>
      <c r="AA25" s="57"/>
      <c r="AB25" s="66"/>
      <c r="AC25" s="46"/>
      <c r="AD25" s="50"/>
      <c r="AE25" s="66"/>
      <c r="AF25" s="46"/>
      <c r="AG25" s="50"/>
      <c r="AH25" s="66"/>
    </row>
    <row r="26">
      <c r="A26" s="65">
        <v>11.0</v>
      </c>
      <c r="B26" s="66"/>
      <c r="C26" s="57"/>
      <c r="D26" s="66"/>
      <c r="E26" s="66"/>
      <c r="F26" s="57"/>
      <c r="G26" s="66"/>
      <c r="H26" s="66"/>
      <c r="I26" s="57"/>
      <c r="J26" s="66"/>
      <c r="K26" s="66"/>
      <c r="L26" s="57"/>
      <c r="M26" s="66"/>
      <c r="N26" s="66"/>
      <c r="O26" s="57"/>
      <c r="P26" s="66"/>
      <c r="Q26" s="66"/>
      <c r="R26" s="57"/>
      <c r="S26" s="66"/>
      <c r="T26" s="66"/>
      <c r="U26" s="57"/>
      <c r="V26" s="66"/>
      <c r="W26" s="66"/>
      <c r="X26" s="57"/>
      <c r="Y26" s="66"/>
      <c r="Z26" s="66"/>
      <c r="AA26" s="57"/>
      <c r="AB26" s="66"/>
      <c r="AC26" s="46"/>
      <c r="AD26" s="50"/>
      <c r="AE26" s="66"/>
      <c r="AF26" s="66"/>
      <c r="AG26" s="58"/>
      <c r="AH26" s="66"/>
    </row>
    <row r="27">
      <c r="A27" s="65">
        <v>12.0</v>
      </c>
      <c r="B27" s="66"/>
      <c r="C27" s="57"/>
      <c r="D27" s="66"/>
      <c r="E27" s="66"/>
      <c r="F27" s="57"/>
      <c r="G27" s="66"/>
      <c r="H27" s="66"/>
      <c r="I27" s="57"/>
      <c r="J27" s="66"/>
      <c r="K27" s="66"/>
      <c r="L27" s="57"/>
      <c r="M27" s="66"/>
      <c r="N27" s="66"/>
      <c r="O27" s="57"/>
      <c r="P27" s="66"/>
      <c r="Q27" s="66"/>
      <c r="R27" s="57"/>
      <c r="S27" s="66"/>
      <c r="T27" s="66"/>
      <c r="U27" s="57"/>
      <c r="V27" s="66"/>
      <c r="W27" s="66"/>
      <c r="X27" s="57"/>
      <c r="Y27" s="66"/>
      <c r="Z27" s="66"/>
      <c r="AA27" s="57"/>
      <c r="AB27" s="66"/>
      <c r="AC27" s="46"/>
      <c r="AD27" s="50"/>
      <c r="AE27" s="66"/>
      <c r="AF27" s="46"/>
      <c r="AG27" s="50"/>
      <c r="AH27" s="66"/>
    </row>
    <row r="28">
      <c r="A28" s="50"/>
      <c r="B28" s="46"/>
      <c r="C28" s="50"/>
      <c r="D28" s="46"/>
      <c r="E28" s="46"/>
      <c r="F28" s="50"/>
      <c r="G28" s="46"/>
      <c r="H28" s="46"/>
      <c r="I28" s="50"/>
      <c r="J28" s="46"/>
      <c r="K28" s="46"/>
      <c r="L28" s="50"/>
      <c r="M28" s="46"/>
      <c r="N28" s="46"/>
      <c r="O28" s="50"/>
      <c r="P28" s="46"/>
      <c r="Q28" s="46"/>
      <c r="R28" s="50"/>
      <c r="S28" s="46"/>
      <c r="T28" s="46"/>
      <c r="U28" s="50"/>
      <c r="V28" s="46"/>
      <c r="W28" s="46"/>
      <c r="X28" s="50"/>
      <c r="Y28" s="46"/>
      <c r="Z28" s="46"/>
      <c r="AA28" s="50"/>
      <c r="AB28" s="46"/>
      <c r="AC28" s="46"/>
      <c r="AD28" s="50"/>
      <c r="AE28" s="46"/>
      <c r="AF28" s="46"/>
      <c r="AG28" s="50"/>
      <c r="AH28" s="46"/>
    </row>
    <row r="29">
      <c r="A29" s="50" t="s">
        <v>119</v>
      </c>
      <c r="B29" s="46"/>
      <c r="C29" s="50"/>
      <c r="D29" s="46"/>
      <c r="E29" s="46"/>
      <c r="F29" s="67"/>
      <c r="G29" s="66">
        <f>SUM($G16:$G18)</f>
        <v>0</v>
      </c>
      <c r="H29" s="46"/>
      <c r="I29" s="67"/>
      <c r="J29" s="66">
        <f>SUM(J16:J18)</f>
        <v>0</v>
      </c>
      <c r="K29" s="46"/>
      <c r="L29" s="67"/>
      <c r="M29" s="66">
        <f>SUM(M16:M18)</f>
        <v>0</v>
      </c>
      <c r="N29" s="46"/>
      <c r="O29" s="67"/>
      <c r="P29" s="66">
        <f>SUM(P16:P18)</f>
        <v>0</v>
      </c>
      <c r="Q29" s="46"/>
      <c r="R29" s="67"/>
      <c r="S29" s="66">
        <f>SUM(S16:S18)</f>
        <v>0</v>
      </c>
      <c r="T29" s="46"/>
      <c r="U29" s="67"/>
      <c r="V29" s="66">
        <f>SUM(V16:V18)</f>
        <v>0</v>
      </c>
      <c r="W29" s="46"/>
      <c r="X29" s="67"/>
      <c r="Y29" s="66">
        <f>SUM(Y16:Y18)</f>
        <v>0</v>
      </c>
      <c r="Z29" s="46"/>
      <c r="AA29" s="67"/>
      <c r="AB29" s="66">
        <f>SUM(AB16:AB18)</f>
        <v>0</v>
      </c>
      <c r="AC29" s="46"/>
      <c r="AD29" s="67"/>
      <c r="AE29" s="46"/>
      <c r="AF29" s="66">
        <f>SUM(AF16:AF18)</f>
        <v>0</v>
      </c>
      <c r="AG29" s="67"/>
      <c r="AH29" s="46"/>
    </row>
    <row r="30">
      <c r="A30" s="50" t="s">
        <v>120</v>
      </c>
      <c r="B30" s="46"/>
      <c r="C30" s="50"/>
      <c r="D30" s="66">
        <f t="shared" ref="D30:D31" si="2">SUM(D21:D23)</f>
        <v>108223.05</v>
      </c>
      <c r="E30" s="46"/>
      <c r="F30" s="67"/>
      <c r="G30" s="66">
        <f>SUM($G19:$G21)</f>
        <v>0</v>
      </c>
      <c r="H30" s="46"/>
      <c r="I30" s="67"/>
      <c r="J30" s="66">
        <f>SUM(J19:J21)</f>
        <v>0</v>
      </c>
      <c r="K30" s="46"/>
      <c r="L30" s="67"/>
      <c r="M30" s="66">
        <f>SUM(M19:M21)</f>
        <v>0</v>
      </c>
      <c r="N30" s="46"/>
      <c r="O30" s="67"/>
      <c r="P30" s="66">
        <f>SUM(P19:P21)</f>
        <v>0</v>
      </c>
      <c r="Q30" s="46"/>
      <c r="R30" s="67"/>
      <c r="S30" s="66">
        <f>SUM(S19:S21)</f>
        <v>0</v>
      </c>
      <c r="T30" s="46"/>
      <c r="U30" s="67"/>
      <c r="V30" s="66">
        <f>SUM(V19:V21)</f>
        <v>0</v>
      </c>
      <c r="W30" s="46"/>
      <c r="X30" s="67"/>
      <c r="Y30" s="66">
        <f>SUM(Y19:Y21)</f>
        <v>0</v>
      </c>
      <c r="Z30" s="46"/>
      <c r="AA30" s="67"/>
      <c r="AB30" s="66">
        <f>SUM(AB19:AB21)</f>
        <v>0</v>
      </c>
      <c r="AC30" s="46"/>
      <c r="AD30" s="67"/>
      <c r="AE30" s="66">
        <f>SUM(AE19:AE21)</f>
        <v>0</v>
      </c>
      <c r="AF30" s="46"/>
      <c r="AG30" s="67"/>
      <c r="AH30" s="66">
        <f>SUM(AH19:AH21)</f>
        <v>0</v>
      </c>
    </row>
    <row r="31">
      <c r="A31" s="50" t="s">
        <v>121</v>
      </c>
      <c r="B31" s="46"/>
      <c r="C31" s="50"/>
      <c r="D31" s="66">
        <f t="shared" si="2"/>
        <v>108223.05</v>
      </c>
      <c r="E31" s="46"/>
      <c r="F31" s="67"/>
      <c r="G31" s="66">
        <f>SUM($G22:$G24)</f>
        <v>0</v>
      </c>
      <c r="H31" s="46"/>
      <c r="I31" s="67"/>
      <c r="J31" s="66">
        <f>SUM(J22:J24)</f>
        <v>0</v>
      </c>
      <c r="K31" s="46"/>
      <c r="L31" s="67"/>
      <c r="M31" s="66">
        <f>SUM(M22:M24)</f>
        <v>0</v>
      </c>
      <c r="N31" s="46"/>
      <c r="O31" s="67"/>
      <c r="P31" s="66">
        <f>SUM(P22:P24)</f>
        <v>0</v>
      </c>
      <c r="Q31" s="46"/>
      <c r="R31" s="67"/>
      <c r="S31" s="66">
        <f>SUM(S22:S24)</f>
        <v>0</v>
      </c>
      <c r="T31" s="46"/>
      <c r="U31" s="67"/>
      <c r="V31" s="66">
        <f>SUM(V22:V24)</f>
        <v>0</v>
      </c>
      <c r="W31" s="46"/>
      <c r="X31" s="67"/>
      <c r="Y31" s="66">
        <f>SUM(Y22:Y24)</f>
        <v>0</v>
      </c>
      <c r="Z31" s="46"/>
      <c r="AA31" s="67"/>
      <c r="AB31" s="66">
        <f>SUM(AB22:AB24)</f>
        <v>0</v>
      </c>
      <c r="AC31" s="46"/>
      <c r="AD31" s="67"/>
      <c r="AE31" s="66">
        <f>SUM(AE22:AE24)</f>
        <v>0</v>
      </c>
      <c r="AF31" s="46"/>
      <c r="AG31" s="67"/>
      <c r="AH31" s="66">
        <f>SUM(AH22:AH24)</f>
        <v>0</v>
      </c>
    </row>
    <row r="32">
      <c r="A32" s="50" t="s">
        <v>122</v>
      </c>
      <c r="B32" s="46"/>
      <c r="C32" s="50"/>
      <c r="D32" s="66"/>
      <c r="E32" s="46"/>
      <c r="F32" s="67"/>
      <c r="G32" s="66">
        <f>SUM($G25:$G27)</f>
        <v>0</v>
      </c>
      <c r="H32" s="46"/>
      <c r="I32" s="67"/>
      <c r="J32" s="66">
        <f>SUM(J25:J27)</f>
        <v>0</v>
      </c>
      <c r="K32" s="46"/>
      <c r="L32" s="67"/>
      <c r="M32" s="66">
        <f>SUM(M25:M27)</f>
        <v>0</v>
      </c>
      <c r="N32" s="46"/>
      <c r="O32" s="67"/>
      <c r="P32" s="66">
        <f>SUM(P25:P27)</f>
        <v>0</v>
      </c>
      <c r="Q32" s="46"/>
      <c r="R32" s="67"/>
      <c r="S32" s="66">
        <f>SUM(S25:S27)</f>
        <v>0</v>
      </c>
      <c r="T32" s="46"/>
      <c r="U32" s="67"/>
      <c r="V32" s="66">
        <f>SUM(V25:V27)</f>
        <v>0</v>
      </c>
      <c r="W32" s="46"/>
      <c r="X32" s="67"/>
      <c r="Y32" s="66">
        <f>SUM(Y25:Y27)</f>
        <v>0</v>
      </c>
      <c r="Z32" s="46"/>
      <c r="AA32" s="67"/>
      <c r="AB32" s="66">
        <f>SUM(AB25:AB27)</f>
        <v>0</v>
      </c>
      <c r="AC32" s="46"/>
      <c r="AD32" s="67"/>
      <c r="AE32" s="66">
        <f>SUM(AE25:AE27)</f>
        <v>0</v>
      </c>
      <c r="AF32" s="46"/>
      <c r="AG32" s="67"/>
      <c r="AH32" s="66">
        <f>SUM(AH25:AH27)</f>
        <v>0</v>
      </c>
    </row>
    <row r="33">
      <c r="B33" s="63"/>
      <c r="D33" s="63"/>
      <c r="E33" s="63"/>
      <c r="G33" s="63"/>
      <c r="H33" s="63"/>
      <c r="J33" s="63"/>
      <c r="K33" s="63"/>
      <c r="M33" s="63"/>
      <c r="N33" s="63"/>
      <c r="P33" s="63"/>
      <c r="Q33" s="63"/>
      <c r="S33" s="63"/>
      <c r="T33" s="63"/>
      <c r="V33" s="63"/>
      <c r="W33" s="63"/>
      <c r="Y33" s="63"/>
      <c r="Z33" s="63"/>
      <c r="AB33" s="63"/>
      <c r="AC33" s="63"/>
      <c r="AE33" s="63"/>
      <c r="AF33" s="63"/>
      <c r="AH33" s="63"/>
    </row>
  </sheetData>
  <mergeCells count="29">
    <mergeCell ref="K3:T3"/>
    <mergeCell ref="U3:AD3"/>
    <mergeCell ref="A1:J1"/>
    <mergeCell ref="K1:T1"/>
    <mergeCell ref="U1:AD1"/>
    <mergeCell ref="A2:J2"/>
    <mergeCell ref="K2:T2"/>
    <mergeCell ref="U2:AD2"/>
    <mergeCell ref="A3:J3"/>
    <mergeCell ref="K7:T7"/>
    <mergeCell ref="U7:AD7"/>
    <mergeCell ref="A4:J4"/>
    <mergeCell ref="K4:T4"/>
    <mergeCell ref="U4:AD4"/>
    <mergeCell ref="A6:J6"/>
    <mergeCell ref="K6:T6"/>
    <mergeCell ref="U6:AD6"/>
    <mergeCell ref="A7:J7"/>
    <mergeCell ref="W14:Y14"/>
    <mergeCell ref="Z14:AB14"/>
    <mergeCell ref="AC14:AE14"/>
    <mergeCell ref="AF14:AH14"/>
    <mergeCell ref="B14:D14"/>
    <mergeCell ref="E14:G14"/>
    <mergeCell ref="H14:J14"/>
    <mergeCell ref="K14:M14"/>
    <mergeCell ref="N14:P14"/>
    <mergeCell ref="Q14:S14"/>
    <mergeCell ref="T14:V14"/>
  </mergeCells>
  <printOptions gridLines="1"/>
  <pageMargins bottom="0.75" footer="0.0" header="0.0" left="0.25" right="0.25" top="0.75"/>
  <pageSetup scale="80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11.43"/>
    <col customWidth="1" min="8" max="8" width="10.71"/>
  </cols>
  <sheetData>
    <row r="1">
      <c r="A1" s="2"/>
      <c r="B1" s="2"/>
      <c r="C1" s="2"/>
      <c r="D1" s="2"/>
      <c r="E1" s="4"/>
      <c r="F1" s="2"/>
      <c r="G1" s="2"/>
      <c r="H1" s="2"/>
    </row>
    <row r="2">
      <c r="A2" s="2"/>
      <c r="B2" s="2"/>
      <c r="C2" s="2"/>
      <c r="D2" s="2"/>
      <c r="E2" s="4"/>
      <c r="F2" s="2"/>
      <c r="G2" s="2"/>
      <c r="H2" s="2"/>
    </row>
    <row r="3">
      <c r="A3" s="2"/>
      <c r="B3" s="68" t="s">
        <v>123</v>
      </c>
      <c r="C3" s="69"/>
      <c r="D3" s="69"/>
      <c r="E3" s="69"/>
      <c r="F3" s="69"/>
      <c r="G3" s="69"/>
      <c r="H3" s="2"/>
    </row>
    <row r="4">
      <c r="A4" s="12" t="s">
        <v>124</v>
      </c>
      <c r="B4" s="70" t="s">
        <v>125</v>
      </c>
      <c r="C4" s="70" t="s">
        <v>126</v>
      </c>
      <c r="D4" s="71" t="s">
        <v>127</v>
      </c>
      <c r="E4" s="72" t="s">
        <v>128</v>
      </c>
      <c r="F4" s="71" t="s">
        <v>129</v>
      </c>
      <c r="G4" s="73" t="s">
        <v>130</v>
      </c>
      <c r="H4" s="2"/>
    </row>
    <row r="5" ht="15.0" customHeight="1">
      <c r="A5" s="2" t="s">
        <v>73</v>
      </c>
      <c r="B5" s="74">
        <v>34610.0</v>
      </c>
      <c r="C5" s="74">
        <v>34616.0</v>
      </c>
      <c r="D5" s="75">
        <v>0.3097</v>
      </c>
      <c r="E5" s="75">
        <v>0.312</v>
      </c>
      <c r="F5" s="75">
        <v>0.3152</v>
      </c>
      <c r="G5" s="76">
        <v>0.3131</v>
      </c>
      <c r="H5" s="2"/>
    </row>
    <row r="6" ht="15.0" customHeight="1">
      <c r="A6" s="2" t="s">
        <v>131</v>
      </c>
      <c r="B6" s="77">
        <v>34701.0</v>
      </c>
      <c r="C6" s="77">
        <v>34707.0</v>
      </c>
      <c r="D6" s="78">
        <v>0.3806</v>
      </c>
      <c r="E6" s="78">
        <v>0.4</v>
      </c>
      <c r="F6" s="78">
        <v>0.3578</v>
      </c>
      <c r="G6" s="79">
        <v>0.3869</v>
      </c>
      <c r="H6" s="2"/>
    </row>
    <row r="7" ht="15.0" customHeight="1">
      <c r="A7" s="2" t="s">
        <v>132</v>
      </c>
      <c r="B7" s="74">
        <v>34792.0</v>
      </c>
      <c r="C7" s="74">
        <v>34798.0</v>
      </c>
      <c r="D7" s="75">
        <v>0.348</v>
      </c>
      <c r="E7" s="75">
        <v>0.3482</v>
      </c>
      <c r="F7" s="75">
        <v>0.3493</v>
      </c>
      <c r="G7" s="76">
        <v>0.3503</v>
      </c>
      <c r="H7" s="2"/>
    </row>
    <row r="8" ht="15.0" customHeight="1">
      <c r="A8" s="2" t="s">
        <v>133</v>
      </c>
      <c r="B8" s="77">
        <v>34883.0</v>
      </c>
      <c r="C8" s="77">
        <v>34889.0</v>
      </c>
      <c r="D8" s="78">
        <v>0.3195</v>
      </c>
      <c r="E8" s="78">
        <v>0.3249</v>
      </c>
      <c r="F8" s="78">
        <v>0.3241</v>
      </c>
      <c r="G8" s="79">
        <v>0.3183</v>
      </c>
      <c r="H8" s="2"/>
    </row>
    <row r="9" ht="15.0" customHeight="1">
      <c r="A9" s="2" t="s">
        <v>134</v>
      </c>
      <c r="B9" s="74">
        <v>34974.0</v>
      </c>
      <c r="C9" s="74">
        <v>34980.0</v>
      </c>
      <c r="D9" s="75">
        <v>0.2965</v>
      </c>
      <c r="E9" s="75">
        <v>0.3272</v>
      </c>
      <c r="F9" s="75">
        <v>0.329</v>
      </c>
      <c r="G9" s="76">
        <v>0.3003</v>
      </c>
      <c r="H9" s="2"/>
    </row>
    <row r="10" ht="15.0" customHeight="1">
      <c r="A10" s="2" t="s">
        <v>131</v>
      </c>
      <c r="B10" s="77">
        <v>35065.0</v>
      </c>
      <c r="C10" s="77">
        <v>35071.0</v>
      </c>
      <c r="D10" s="78">
        <v>0.335</v>
      </c>
      <c r="E10" s="78">
        <v>0.3368</v>
      </c>
      <c r="F10" s="78">
        <v>0.3311</v>
      </c>
      <c r="G10" s="79">
        <v>0.3281</v>
      </c>
      <c r="H10" s="2"/>
    </row>
    <row r="11" ht="15.0" customHeight="1">
      <c r="A11" s="2" t="s">
        <v>132</v>
      </c>
      <c r="B11" s="74">
        <v>35156.0</v>
      </c>
      <c r="C11" s="74">
        <v>35162.0</v>
      </c>
      <c r="D11" s="75">
        <v>0.3357</v>
      </c>
      <c r="E11" s="75">
        <v>0.3393</v>
      </c>
      <c r="F11" s="75">
        <v>0.3319</v>
      </c>
      <c r="G11" s="76">
        <v>0.336</v>
      </c>
      <c r="H11" s="2"/>
    </row>
    <row r="12" ht="15.0" customHeight="1">
      <c r="A12" s="2" t="s">
        <v>133</v>
      </c>
      <c r="B12" s="77">
        <v>35247.0</v>
      </c>
      <c r="C12" s="77">
        <v>35253.0</v>
      </c>
      <c r="D12" s="78">
        <v>0.3271</v>
      </c>
      <c r="E12" s="78">
        <v>0.3231</v>
      </c>
      <c r="F12" s="78">
        <v>0.3309</v>
      </c>
      <c r="G12" s="79">
        <v>0.3202</v>
      </c>
      <c r="H12" s="2"/>
    </row>
    <row r="13" ht="15.0" customHeight="1">
      <c r="A13" s="2" t="s">
        <v>134</v>
      </c>
      <c r="B13" s="77">
        <v>35345.0</v>
      </c>
      <c r="C13" s="77">
        <v>35351.0</v>
      </c>
      <c r="D13" s="78">
        <v>0.2863</v>
      </c>
      <c r="E13" s="78">
        <v>0.3064</v>
      </c>
      <c r="F13" s="78">
        <v>0.306</v>
      </c>
      <c r="G13" s="79">
        <v>0.2776</v>
      </c>
      <c r="H13" s="2"/>
    </row>
    <row r="14" ht="15.0" customHeight="1">
      <c r="A14" s="2" t="s">
        <v>131</v>
      </c>
      <c r="B14" s="74">
        <v>35436.0</v>
      </c>
      <c r="C14" s="74">
        <v>35442.0</v>
      </c>
      <c r="D14" s="75">
        <v>0.2752</v>
      </c>
      <c r="E14" s="75">
        <v>0.2798</v>
      </c>
      <c r="F14" s="75">
        <v>0.2909</v>
      </c>
      <c r="G14" s="76">
        <v>0.2789</v>
      </c>
      <c r="H14" s="2"/>
    </row>
    <row r="15" ht="15.0" customHeight="1">
      <c r="A15" s="2" t="s">
        <v>132</v>
      </c>
      <c r="B15" s="74">
        <v>35534.0</v>
      </c>
      <c r="C15" s="74">
        <v>35540.0</v>
      </c>
      <c r="D15" s="75">
        <v>0.2494</v>
      </c>
      <c r="E15" s="75">
        <v>0.2553</v>
      </c>
      <c r="F15" s="75">
        <v>0.2742</v>
      </c>
      <c r="G15" s="76">
        <v>0.249</v>
      </c>
      <c r="H15" s="2"/>
    </row>
    <row r="16" ht="15.0" customHeight="1">
      <c r="A16" s="2" t="s">
        <v>133</v>
      </c>
      <c r="B16" s="74">
        <v>35618.0</v>
      </c>
      <c r="C16" s="74">
        <v>35624.0</v>
      </c>
      <c r="D16" s="75">
        <v>0.233</v>
      </c>
      <c r="E16" s="75">
        <v>0.2374</v>
      </c>
      <c r="F16" s="75">
        <v>0.2452</v>
      </c>
      <c r="G16" s="76">
        <v>0.222</v>
      </c>
      <c r="H16" s="2"/>
    </row>
    <row r="17" ht="15.0" customHeight="1">
      <c r="A17" s="2" t="s">
        <v>134</v>
      </c>
      <c r="B17" s="77">
        <v>35709.0</v>
      </c>
      <c r="C17" s="77">
        <v>35715.0</v>
      </c>
      <c r="D17" s="78">
        <v>0.2287</v>
      </c>
      <c r="E17" s="78">
        <v>0.2362</v>
      </c>
      <c r="F17" s="78">
        <v>0.2385</v>
      </c>
      <c r="G17" s="79">
        <v>0.2272</v>
      </c>
      <c r="H17" s="2"/>
    </row>
    <row r="18" ht="15.0" customHeight="1">
      <c r="A18" s="2" t="s">
        <v>131</v>
      </c>
      <c r="B18" s="74">
        <v>35800.0</v>
      </c>
      <c r="C18" s="74">
        <v>35806.0</v>
      </c>
      <c r="D18" s="75">
        <v>0.2432</v>
      </c>
      <c r="E18" s="75">
        <v>0.2501</v>
      </c>
      <c r="F18" s="75">
        <v>0.2509</v>
      </c>
      <c r="G18" s="76">
        <v>0.2405</v>
      </c>
      <c r="H18" s="2"/>
    </row>
    <row r="19" ht="15.0" customHeight="1">
      <c r="A19" s="2" t="s">
        <v>132</v>
      </c>
      <c r="B19" s="77">
        <v>35891.0</v>
      </c>
      <c r="C19" s="77">
        <v>35897.0</v>
      </c>
      <c r="D19" s="78">
        <v>0.2939</v>
      </c>
      <c r="E19" s="78">
        <v>0.2894</v>
      </c>
      <c r="F19" s="78">
        <v>0.2897</v>
      </c>
      <c r="G19" s="79">
        <v>0.2813</v>
      </c>
      <c r="H19" s="2"/>
    </row>
    <row r="20" ht="15.0" customHeight="1">
      <c r="A20" s="2" t="s">
        <v>133</v>
      </c>
      <c r="B20" s="74">
        <v>35982.0</v>
      </c>
      <c r="C20" s="74">
        <v>35988.0</v>
      </c>
      <c r="D20" s="75">
        <v>0.3653</v>
      </c>
      <c r="E20" s="75">
        <v>0.3364</v>
      </c>
      <c r="F20" s="75">
        <v>0.3491</v>
      </c>
      <c r="G20" s="76">
        <v>0.3673</v>
      </c>
      <c r="H20" s="2"/>
    </row>
    <row r="21" ht="15.0" customHeight="1">
      <c r="A21" s="2" t="s">
        <v>134</v>
      </c>
      <c r="B21" s="77">
        <v>36073.0</v>
      </c>
      <c r="C21" s="77">
        <v>36079.0</v>
      </c>
      <c r="D21" s="78">
        <v>0.3513</v>
      </c>
      <c r="E21" s="78">
        <v>0.3598</v>
      </c>
      <c r="F21" s="78">
        <v>0.3414</v>
      </c>
      <c r="G21" s="79">
        <v>0.3559</v>
      </c>
      <c r="H21" s="2"/>
    </row>
    <row r="22" ht="15.0" customHeight="1">
      <c r="A22" s="2" t="s">
        <v>131</v>
      </c>
      <c r="B22" s="74">
        <v>36164.0</v>
      </c>
      <c r="C22" s="74">
        <v>36170.0</v>
      </c>
      <c r="D22" s="75">
        <v>0.3406</v>
      </c>
      <c r="E22" s="75">
        <v>0.328</v>
      </c>
      <c r="F22" s="75">
        <v>0.342</v>
      </c>
      <c r="G22" s="76">
        <v>0.328</v>
      </c>
      <c r="H22" s="2"/>
    </row>
    <row r="23" ht="15.0" customHeight="1">
      <c r="A23" s="2" t="s">
        <v>132</v>
      </c>
      <c r="B23" s="77">
        <v>36255.0</v>
      </c>
      <c r="C23" s="77">
        <v>36261.0</v>
      </c>
      <c r="D23" s="78">
        <v>0.2406</v>
      </c>
      <c r="E23" s="78">
        <v>0.2555</v>
      </c>
      <c r="F23" s="78">
        <v>0.2557</v>
      </c>
      <c r="G23" s="79">
        <v>0.2376</v>
      </c>
      <c r="H23" s="2"/>
    </row>
    <row r="24" ht="15.0" customHeight="1">
      <c r="A24" s="2" t="s">
        <v>133</v>
      </c>
      <c r="B24" s="74">
        <v>36346.0</v>
      </c>
      <c r="C24" s="74">
        <v>36352.0</v>
      </c>
      <c r="D24" s="75">
        <v>0.1821</v>
      </c>
      <c r="E24" s="75">
        <v>0.1865</v>
      </c>
      <c r="F24" s="75">
        <v>0.1913</v>
      </c>
      <c r="G24" s="76">
        <v>0.1852</v>
      </c>
      <c r="H24" s="2"/>
    </row>
    <row r="25" ht="15.0" customHeight="1">
      <c r="A25" s="2" t="s">
        <v>134</v>
      </c>
      <c r="B25" s="77">
        <v>36437.0</v>
      </c>
      <c r="C25" s="77">
        <v>36443.0</v>
      </c>
      <c r="D25" s="78">
        <v>0.1803</v>
      </c>
      <c r="E25" s="78">
        <v>0.1982</v>
      </c>
      <c r="F25" s="78">
        <v>0.1847</v>
      </c>
      <c r="G25" s="79">
        <v>0.1822</v>
      </c>
      <c r="H25" s="2"/>
    </row>
    <row r="26" ht="15.0" customHeight="1">
      <c r="A26" s="2" t="s">
        <v>131</v>
      </c>
      <c r="B26" s="74">
        <v>36528.0</v>
      </c>
      <c r="C26" s="74">
        <v>36534.0</v>
      </c>
      <c r="D26" s="75">
        <v>0.1539</v>
      </c>
      <c r="E26" s="75">
        <v>0.1619</v>
      </c>
      <c r="F26" s="75">
        <v>0.1652</v>
      </c>
      <c r="G26" s="76">
        <v>0.157</v>
      </c>
      <c r="H26" s="2"/>
    </row>
    <row r="27" ht="15.0" customHeight="1">
      <c r="A27" s="2" t="s">
        <v>132</v>
      </c>
      <c r="B27" s="77">
        <v>36619.0</v>
      </c>
      <c r="C27" s="77">
        <v>36625.0</v>
      </c>
      <c r="D27" s="78">
        <v>0.1129</v>
      </c>
      <c r="E27" s="78">
        <v>0.1267</v>
      </c>
      <c r="F27" s="78">
        <v>0.1293</v>
      </c>
      <c r="G27" s="79">
        <v>0.1161</v>
      </c>
      <c r="H27" s="2"/>
    </row>
    <row r="28" ht="15.0" customHeight="1">
      <c r="A28" s="2" t="s">
        <v>133</v>
      </c>
      <c r="B28" s="74">
        <v>36710.0</v>
      </c>
      <c r="C28" s="74">
        <v>36716.0</v>
      </c>
      <c r="D28" s="75">
        <v>0.1202</v>
      </c>
      <c r="E28" s="75">
        <v>0.1263</v>
      </c>
      <c r="F28" s="75">
        <v>0.1335</v>
      </c>
      <c r="G28" s="76">
        <v>0.1218</v>
      </c>
      <c r="H28" s="2"/>
    </row>
    <row r="29" ht="15.0" customHeight="1">
      <c r="A29" s="2" t="s">
        <v>134</v>
      </c>
      <c r="B29" s="77">
        <v>36801.0</v>
      </c>
      <c r="C29" s="77">
        <v>36807.0</v>
      </c>
      <c r="D29" s="78">
        <v>0.1287</v>
      </c>
      <c r="E29" s="78">
        <v>0.1337</v>
      </c>
      <c r="F29" s="78">
        <v>0.1509</v>
      </c>
      <c r="G29" s="79">
        <v>0.1342</v>
      </c>
      <c r="H29" s="2"/>
    </row>
    <row r="30" ht="15.0" customHeight="1">
      <c r="A30" s="2" t="s">
        <v>131</v>
      </c>
      <c r="B30" s="74">
        <v>36892.0</v>
      </c>
      <c r="C30" s="74">
        <v>36898.0</v>
      </c>
      <c r="D30" s="75">
        <v>0.1333</v>
      </c>
      <c r="E30" s="75">
        <v>0.1383</v>
      </c>
      <c r="F30" s="75">
        <v>0.1471</v>
      </c>
      <c r="G30" s="76">
        <v>0.1388</v>
      </c>
      <c r="H30" s="2"/>
    </row>
    <row r="31" ht="15.0" customHeight="1">
      <c r="A31" s="2" t="s">
        <v>132</v>
      </c>
      <c r="B31" s="77">
        <v>36983.0</v>
      </c>
      <c r="C31" s="77">
        <v>36989.0</v>
      </c>
      <c r="D31" s="78">
        <v>0.1293</v>
      </c>
      <c r="E31" s="78">
        <v>0.1347</v>
      </c>
      <c r="F31" s="78">
        <v>0.1408</v>
      </c>
      <c r="G31" s="79">
        <v>0.1405</v>
      </c>
      <c r="H31" s="2"/>
    </row>
    <row r="32" ht="15.0" customHeight="1">
      <c r="A32" s="2" t="s">
        <v>133</v>
      </c>
      <c r="B32" s="74">
        <v>37074.0</v>
      </c>
      <c r="C32" s="74">
        <v>37080.0</v>
      </c>
      <c r="D32" s="75">
        <v>0.1275</v>
      </c>
      <c r="E32" s="75">
        <v>0.1294</v>
      </c>
      <c r="F32" s="75">
        <v>0.1414</v>
      </c>
      <c r="G32" s="76">
        <v>0.1308</v>
      </c>
      <c r="H32" s="2"/>
    </row>
    <row r="33" ht="15.0" customHeight="1">
      <c r="A33" s="2" t="s">
        <v>134</v>
      </c>
      <c r="B33" s="77">
        <v>37165.0</v>
      </c>
      <c r="C33" s="77">
        <v>37171.0</v>
      </c>
      <c r="D33" s="78">
        <v>0.1156</v>
      </c>
      <c r="E33" s="78">
        <v>0.1214</v>
      </c>
      <c r="F33" s="78">
        <v>0.1294</v>
      </c>
      <c r="G33" s="79">
        <v>0.1251</v>
      </c>
      <c r="H33" s="2"/>
    </row>
    <row r="34" ht="15.0" customHeight="1">
      <c r="A34" s="2" t="s">
        <v>131</v>
      </c>
      <c r="B34" s="77">
        <v>37263.0</v>
      </c>
      <c r="C34" s="77">
        <v>37269.0</v>
      </c>
      <c r="D34" s="78">
        <v>0.1147</v>
      </c>
      <c r="E34" s="78">
        <v>0.1185</v>
      </c>
      <c r="F34" s="78">
        <v>0.1199</v>
      </c>
      <c r="G34" s="79">
        <v>0.1212</v>
      </c>
      <c r="H34" s="2"/>
    </row>
    <row r="35" ht="15.0" customHeight="1">
      <c r="A35" s="2" t="s">
        <v>132</v>
      </c>
      <c r="B35" s="77">
        <v>37347.0</v>
      </c>
      <c r="C35" s="77">
        <v>37353.0</v>
      </c>
      <c r="D35" s="78">
        <v>0.1041</v>
      </c>
      <c r="E35" s="78">
        <v>0.1105</v>
      </c>
      <c r="F35" s="78">
        <v>0.1146</v>
      </c>
      <c r="G35" s="79">
        <v>0.1085</v>
      </c>
      <c r="H35" s="2"/>
    </row>
    <row r="36" ht="15.0" customHeight="1">
      <c r="A36" s="2" t="s">
        <v>133</v>
      </c>
      <c r="B36" s="74">
        <v>37438.0</v>
      </c>
      <c r="C36" s="74">
        <v>37444.0</v>
      </c>
      <c r="D36" s="75">
        <v>0.0819</v>
      </c>
      <c r="E36" s="75">
        <v>0.0859</v>
      </c>
      <c r="F36" s="75">
        <v>0.0922</v>
      </c>
      <c r="G36" s="76">
        <v>0.0872</v>
      </c>
      <c r="H36" s="2"/>
    </row>
    <row r="37" ht="15.0" customHeight="1">
      <c r="A37" s="2" t="s">
        <v>134</v>
      </c>
      <c r="B37" s="74">
        <v>37536.0</v>
      </c>
      <c r="C37" s="74">
        <v>37542.0</v>
      </c>
      <c r="D37" s="75">
        <v>0.0777</v>
      </c>
      <c r="E37" s="75">
        <v>0.0877</v>
      </c>
      <c r="F37" s="75">
        <v>0.0859</v>
      </c>
      <c r="G37" s="76">
        <v>0.0824</v>
      </c>
      <c r="H37" s="2"/>
    </row>
    <row r="38" ht="15.0" customHeight="1">
      <c r="A38" s="2" t="s">
        <v>131</v>
      </c>
      <c r="B38" s="77">
        <v>37627.0</v>
      </c>
      <c r="C38" s="77">
        <v>37633.0</v>
      </c>
      <c r="D38" s="78">
        <v>0.077</v>
      </c>
      <c r="E38" s="78">
        <v>0.0833</v>
      </c>
      <c r="F38" s="78">
        <v>0.0855</v>
      </c>
      <c r="G38" s="79">
        <v>0.0818</v>
      </c>
      <c r="H38" s="2"/>
    </row>
    <row r="39" ht="15.0" customHeight="1">
      <c r="A39" s="2" t="s">
        <v>132</v>
      </c>
      <c r="B39" s="74">
        <v>37718.0</v>
      </c>
      <c r="C39" s="74">
        <v>37724.0</v>
      </c>
      <c r="D39" s="75">
        <v>0.0768</v>
      </c>
      <c r="E39" s="75">
        <v>0.083</v>
      </c>
      <c r="F39" s="75">
        <v>0.0891</v>
      </c>
      <c r="G39" s="76">
        <v>0.0827</v>
      </c>
      <c r="H39" s="2"/>
    </row>
    <row r="40" ht="15.0" customHeight="1">
      <c r="A40" s="2" t="s">
        <v>133</v>
      </c>
      <c r="B40" s="77">
        <v>37809.0</v>
      </c>
      <c r="C40" s="77">
        <v>37815.0</v>
      </c>
      <c r="D40" s="78">
        <v>0.078</v>
      </c>
      <c r="E40" s="78">
        <v>0.0813</v>
      </c>
      <c r="F40" s="78">
        <v>0.0748</v>
      </c>
      <c r="G40" s="79">
        <v>0.0843</v>
      </c>
      <c r="H40" s="2"/>
    </row>
    <row r="41" ht="15.0" customHeight="1">
      <c r="A41" s="2" t="s">
        <v>134</v>
      </c>
      <c r="B41" s="74">
        <v>37900.0</v>
      </c>
      <c r="C41" s="74">
        <v>37906.0</v>
      </c>
      <c r="D41" s="75">
        <v>0.0768</v>
      </c>
      <c r="E41" s="75">
        <v>0.085</v>
      </c>
      <c r="F41" s="75">
        <v>0.0766</v>
      </c>
      <c r="G41" s="76">
        <v>0.082</v>
      </c>
      <c r="H41" s="2"/>
    </row>
    <row r="42" ht="15.0" customHeight="1">
      <c r="A42" s="2" t="s">
        <v>131</v>
      </c>
      <c r="B42" s="77">
        <v>37991.0</v>
      </c>
      <c r="C42" s="77">
        <v>37997.0</v>
      </c>
      <c r="D42" s="78">
        <v>0.0796</v>
      </c>
      <c r="E42" s="78">
        <v>0.0851</v>
      </c>
      <c r="F42" s="78">
        <v>0.0877</v>
      </c>
      <c r="G42" s="79">
        <v>0.0851</v>
      </c>
      <c r="H42" s="2"/>
    </row>
    <row r="43" ht="15.0" customHeight="1">
      <c r="A43" s="2" t="s">
        <v>132</v>
      </c>
      <c r="B43" s="74">
        <v>38082.0</v>
      </c>
      <c r="C43" s="74">
        <v>38088.0</v>
      </c>
      <c r="D43" s="75">
        <v>0.0769</v>
      </c>
      <c r="E43" s="75">
        <v>0.0837</v>
      </c>
      <c r="F43" s="75">
        <v>0.0861</v>
      </c>
      <c r="G43" s="76">
        <v>0.0846</v>
      </c>
      <c r="H43" s="2"/>
    </row>
    <row r="44" ht="15.0" customHeight="1">
      <c r="A44" s="2" t="s">
        <v>133</v>
      </c>
      <c r="B44" s="77">
        <v>38173.0</v>
      </c>
      <c r="C44" s="77">
        <v>38179.0</v>
      </c>
      <c r="D44" s="78">
        <v>0.0789</v>
      </c>
      <c r="E44" s="78">
        <v>0.0836</v>
      </c>
      <c r="F44" s="78">
        <v>0.0671</v>
      </c>
      <c r="G44" s="79">
        <v>0.0873</v>
      </c>
      <c r="H44" s="2"/>
    </row>
    <row r="45" ht="15.0" customHeight="1">
      <c r="A45" s="2" t="s">
        <v>134</v>
      </c>
      <c r="B45" s="74">
        <v>38264.0</v>
      </c>
      <c r="C45" s="74">
        <v>38270.0</v>
      </c>
      <c r="D45" s="75">
        <v>0.0766</v>
      </c>
      <c r="E45" s="75">
        <v>0.0831</v>
      </c>
      <c r="F45" s="75">
        <v>0.085</v>
      </c>
      <c r="G45" s="76">
        <v>0.0852</v>
      </c>
      <c r="H45" s="2"/>
    </row>
    <row r="46" ht="15.0" customHeight="1">
      <c r="A46" s="2" t="s">
        <v>131</v>
      </c>
      <c r="B46" s="77">
        <v>38355.0</v>
      </c>
      <c r="C46" s="77">
        <v>38361.0</v>
      </c>
      <c r="D46" s="78">
        <v>0.0773</v>
      </c>
      <c r="E46" s="78">
        <v>0.0845</v>
      </c>
      <c r="F46" s="78">
        <v>0.0861</v>
      </c>
      <c r="G46" s="79">
        <v>0.0811</v>
      </c>
      <c r="H46" s="2"/>
    </row>
    <row r="47" ht="15.0" customHeight="1">
      <c r="A47" s="2" t="s">
        <v>132</v>
      </c>
      <c r="B47" s="74">
        <v>38446.0</v>
      </c>
      <c r="C47" s="74">
        <v>38452.0</v>
      </c>
      <c r="D47" s="75">
        <v>0.0729</v>
      </c>
      <c r="E47" s="75">
        <v>0.0796</v>
      </c>
      <c r="F47" s="75">
        <v>0.0809</v>
      </c>
      <c r="G47" s="76">
        <v>0.0787</v>
      </c>
      <c r="H47" s="2"/>
    </row>
    <row r="48" ht="15.0" customHeight="1">
      <c r="A48" s="2" t="s">
        <v>133</v>
      </c>
      <c r="B48" s="77">
        <v>38537.0</v>
      </c>
      <c r="C48" s="77">
        <v>38543.0</v>
      </c>
      <c r="D48" s="78">
        <v>0.0711</v>
      </c>
      <c r="E48" s="78">
        <v>0.0764</v>
      </c>
      <c r="F48" s="78">
        <v>0.0724</v>
      </c>
      <c r="G48" s="79">
        <v>0.0757</v>
      </c>
      <c r="H48" s="2"/>
    </row>
    <row r="49" ht="15.0" customHeight="1">
      <c r="A49" s="2" t="s">
        <v>134</v>
      </c>
      <c r="B49" s="74">
        <v>38628.0</v>
      </c>
      <c r="C49" s="74">
        <v>38634.0</v>
      </c>
      <c r="D49" s="75">
        <v>0.0676</v>
      </c>
      <c r="E49" s="75">
        <v>0.0737</v>
      </c>
      <c r="F49" s="75">
        <v>0.0765</v>
      </c>
      <c r="G49" s="76">
        <v>0.0707</v>
      </c>
      <c r="H49" s="2"/>
    </row>
    <row r="50" ht="15.0" customHeight="1">
      <c r="A50" s="2" t="s">
        <v>131</v>
      </c>
      <c r="B50" s="77">
        <v>38719.0</v>
      </c>
      <c r="C50" s="77">
        <v>38725.0</v>
      </c>
      <c r="D50" s="78">
        <v>0.0619</v>
      </c>
      <c r="E50" s="78">
        <v>0.0697</v>
      </c>
      <c r="F50" s="78">
        <v>0.0726</v>
      </c>
      <c r="G50" s="79">
        <v>0.0674</v>
      </c>
      <c r="H50" s="2"/>
    </row>
    <row r="51" ht="15.0" customHeight="1">
      <c r="A51" s="2" t="s">
        <v>132</v>
      </c>
      <c r="B51" s="74">
        <v>38810.0</v>
      </c>
      <c r="C51" s="74">
        <v>38816.0</v>
      </c>
      <c r="D51" s="75">
        <v>0.0599</v>
      </c>
      <c r="E51" s="75">
        <v>0.0652</v>
      </c>
      <c r="F51" s="75">
        <v>0.0699</v>
      </c>
      <c r="G51" s="76">
        <v>0.0664</v>
      </c>
      <c r="H51" s="2"/>
    </row>
    <row r="52" ht="15.0" customHeight="1">
      <c r="A52" s="2" t="s">
        <v>133</v>
      </c>
      <c r="B52" s="77">
        <v>38901.0</v>
      </c>
      <c r="C52" s="77">
        <v>38907.0</v>
      </c>
      <c r="D52" s="78">
        <v>0.0618</v>
      </c>
      <c r="E52" s="78">
        <v>0.066</v>
      </c>
      <c r="F52" s="78">
        <v>0.0591</v>
      </c>
      <c r="G52" s="79">
        <v>0.0653</v>
      </c>
      <c r="H52" s="2"/>
    </row>
    <row r="53" ht="15.0" customHeight="1">
      <c r="A53" s="2" t="s">
        <v>134</v>
      </c>
      <c r="B53" s="74">
        <v>38992.0</v>
      </c>
      <c r="C53" s="74">
        <v>38998.0</v>
      </c>
      <c r="D53" s="75">
        <v>0.0629</v>
      </c>
      <c r="E53" s="75">
        <v>0.0683</v>
      </c>
      <c r="F53" s="75">
        <v>0.0765</v>
      </c>
      <c r="G53" s="76">
        <v>0.0672</v>
      </c>
      <c r="H53" s="2"/>
    </row>
    <row r="54" ht="15.0" customHeight="1">
      <c r="A54" s="2" t="s">
        <v>131</v>
      </c>
      <c r="B54" s="77">
        <v>39083.0</v>
      </c>
      <c r="C54" s="77">
        <v>39089.0</v>
      </c>
      <c r="D54" s="78">
        <v>0.0676</v>
      </c>
      <c r="E54" s="78">
        <v>0.0727</v>
      </c>
      <c r="F54" s="78">
        <v>0.0753</v>
      </c>
      <c r="G54" s="79">
        <v>0.066</v>
      </c>
      <c r="H54" s="2"/>
    </row>
    <row r="55" ht="15.0" customHeight="1">
      <c r="A55" s="2" t="s">
        <v>132</v>
      </c>
      <c r="B55" s="74">
        <v>39174.0</v>
      </c>
      <c r="C55" s="74">
        <v>39180.0</v>
      </c>
      <c r="D55" s="75">
        <v>0.0744</v>
      </c>
      <c r="E55" s="75">
        <v>0.0745</v>
      </c>
      <c r="F55" s="75">
        <v>0.0822</v>
      </c>
      <c r="G55" s="76">
        <v>0.0589</v>
      </c>
      <c r="H55" s="2"/>
    </row>
    <row r="56" ht="15.0" customHeight="1">
      <c r="A56" s="2" t="s">
        <v>133</v>
      </c>
      <c r="B56" s="77">
        <v>39265.0</v>
      </c>
      <c r="C56" s="77">
        <v>39271.0</v>
      </c>
      <c r="D56" s="78">
        <v>0.0838</v>
      </c>
      <c r="E56" s="78">
        <v>0.0763</v>
      </c>
      <c r="F56" s="78">
        <v>0.0703</v>
      </c>
      <c r="G56" s="79">
        <v>0.062</v>
      </c>
      <c r="H56" s="2"/>
    </row>
    <row r="57" ht="15.0" customHeight="1">
      <c r="A57" s="2" t="s">
        <v>134</v>
      </c>
      <c r="B57" s="74">
        <v>39356.0</v>
      </c>
      <c r="C57" s="74">
        <v>39362.0</v>
      </c>
      <c r="D57" s="75">
        <v>0.0877</v>
      </c>
      <c r="E57" s="75">
        <v>0.0859</v>
      </c>
      <c r="F57" s="75">
        <v>0.0881</v>
      </c>
      <c r="G57" s="76">
        <v>0.0688</v>
      </c>
      <c r="H57" s="2"/>
    </row>
    <row r="58" ht="15.0" customHeight="1">
      <c r="A58" s="2" t="s">
        <v>131</v>
      </c>
      <c r="B58" s="74">
        <v>39454.0</v>
      </c>
      <c r="C58" s="74">
        <v>39460.0</v>
      </c>
      <c r="D58" s="75">
        <v>0.0895</v>
      </c>
      <c r="E58" s="75">
        <v>0.0903</v>
      </c>
      <c r="F58" s="75">
        <v>0.0888</v>
      </c>
      <c r="G58" s="80">
        <v>0.035</v>
      </c>
      <c r="H58" s="2"/>
    </row>
    <row r="59" ht="15.0" customHeight="1">
      <c r="A59" s="2" t="s">
        <v>132</v>
      </c>
      <c r="B59" s="77">
        <v>39545.0</v>
      </c>
      <c r="C59" s="77">
        <v>39551.0</v>
      </c>
      <c r="D59" s="78">
        <v>0.0974</v>
      </c>
      <c r="E59" s="78">
        <v>0.0948</v>
      </c>
      <c r="F59" s="78">
        <v>0.1049</v>
      </c>
      <c r="G59" s="79">
        <v>0.1074</v>
      </c>
      <c r="H59" s="2"/>
    </row>
    <row r="60" ht="15.0" customHeight="1">
      <c r="A60" s="2" t="s">
        <v>133</v>
      </c>
      <c r="B60" s="74">
        <v>39636.0</v>
      </c>
      <c r="C60" s="74">
        <v>39642.0</v>
      </c>
      <c r="D60" s="75">
        <v>0.0925</v>
      </c>
      <c r="E60" s="75">
        <v>0.0907</v>
      </c>
      <c r="F60" s="75">
        <v>0.0836</v>
      </c>
      <c r="G60" s="76">
        <v>0.065</v>
      </c>
      <c r="H60" s="2"/>
    </row>
    <row r="61" ht="15.0" customHeight="1">
      <c r="A61" s="2" t="s">
        <v>134</v>
      </c>
      <c r="B61" s="77">
        <v>39727.0</v>
      </c>
      <c r="C61" s="77">
        <v>39733.0</v>
      </c>
      <c r="D61" s="78">
        <v>0.0932</v>
      </c>
      <c r="E61" s="78">
        <v>0.103</v>
      </c>
      <c r="F61" s="78">
        <v>0.1</v>
      </c>
      <c r="G61" s="79">
        <v>0.1</v>
      </c>
      <c r="H61" s="2"/>
    </row>
    <row r="62" ht="15.0" customHeight="1">
      <c r="A62" s="2" t="s">
        <v>131</v>
      </c>
      <c r="B62" s="74">
        <v>39818.0</v>
      </c>
      <c r="C62" s="74">
        <v>39824.0</v>
      </c>
      <c r="D62" s="75">
        <v>0.0973</v>
      </c>
      <c r="E62" s="75">
        <v>0.1016</v>
      </c>
      <c r="F62" s="75">
        <v>0.1065</v>
      </c>
      <c r="G62" s="80">
        <v>0.0659</v>
      </c>
      <c r="H62" s="2"/>
    </row>
    <row r="63" ht="15.0" customHeight="1">
      <c r="A63" s="2" t="s">
        <v>132</v>
      </c>
      <c r="B63" s="77">
        <v>39909.0</v>
      </c>
      <c r="C63" s="77">
        <v>39915.0</v>
      </c>
      <c r="D63" s="78">
        <v>0.0791</v>
      </c>
      <c r="E63" s="78">
        <v>0.0778</v>
      </c>
      <c r="F63" s="78">
        <v>0.0841</v>
      </c>
      <c r="G63" s="79">
        <v>0.0659</v>
      </c>
      <c r="H63" s="2"/>
    </row>
    <row r="64" ht="15.0" customHeight="1">
      <c r="A64" s="2" t="s">
        <v>133</v>
      </c>
      <c r="B64" s="74">
        <v>40000.0</v>
      </c>
      <c r="C64" s="74">
        <v>40006.0</v>
      </c>
      <c r="D64" s="75">
        <v>0.0532</v>
      </c>
      <c r="E64" s="75">
        <v>0.0579</v>
      </c>
      <c r="F64" s="75">
        <v>0.0574</v>
      </c>
      <c r="G64" s="76">
        <v>0.0456</v>
      </c>
      <c r="H64" s="2"/>
    </row>
    <row r="65" ht="15.0" customHeight="1">
      <c r="A65" s="2" t="s">
        <v>134</v>
      </c>
      <c r="B65" s="77">
        <v>40091.0</v>
      </c>
      <c r="C65" s="77">
        <v>40097.0</v>
      </c>
      <c r="D65" s="78">
        <v>0.0475</v>
      </c>
      <c r="E65" s="78">
        <v>0.0512</v>
      </c>
      <c r="F65" s="78">
        <v>0.054</v>
      </c>
      <c r="G65" s="79">
        <v>0.0431</v>
      </c>
      <c r="H65" s="2"/>
    </row>
    <row r="66" ht="15.0" customHeight="1">
      <c r="A66" s="2" t="s">
        <v>131</v>
      </c>
      <c r="B66" s="74">
        <v>40182.0</v>
      </c>
      <c r="C66" s="74">
        <v>40188.0</v>
      </c>
      <c r="D66" s="75">
        <v>0.0392</v>
      </c>
      <c r="E66" s="75">
        <v>0.0442</v>
      </c>
      <c r="F66" s="75">
        <v>0.0494</v>
      </c>
      <c r="G66" s="76">
        <v>0.0431</v>
      </c>
      <c r="H66" s="2"/>
    </row>
    <row r="67" ht="15.0" customHeight="1">
      <c r="A67" s="2" t="s">
        <v>132</v>
      </c>
      <c r="B67" s="77">
        <v>40273.0</v>
      </c>
      <c r="C67" s="77">
        <v>40279.0</v>
      </c>
      <c r="D67" s="78">
        <v>0.039</v>
      </c>
      <c r="E67" s="78">
        <v>0.0424</v>
      </c>
      <c r="F67" s="78">
        <v>0.0475</v>
      </c>
      <c r="G67" s="79">
        <v>0.0349</v>
      </c>
      <c r="H67" s="2"/>
    </row>
    <row r="68" ht="15.0" customHeight="1">
      <c r="A68" s="2" t="s">
        <v>133</v>
      </c>
      <c r="B68" s="74">
        <v>40364.0</v>
      </c>
      <c r="C68" s="74">
        <v>40370.0</v>
      </c>
      <c r="D68" s="75">
        <v>0.0342</v>
      </c>
      <c r="E68" s="75">
        <v>0.0389</v>
      </c>
      <c r="F68" s="75">
        <v>0.0417</v>
      </c>
      <c r="G68" s="76">
        <v>0.0327</v>
      </c>
      <c r="H68" s="2"/>
    </row>
    <row r="69" ht="15.0" customHeight="1">
      <c r="A69" s="2" t="s">
        <v>134</v>
      </c>
      <c r="B69" s="77">
        <v>40455.0</v>
      </c>
      <c r="C69" s="77">
        <v>40461.0</v>
      </c>
      <c r="D69" s="78">
        <v>0.0339</v>
      </c>
      <c r="E69" s="78">
        <v>0.0387</v>
      </c>
      <c r="F69" s="78">
        <v>0.043</v>
      </c>
      <c r="G69" s="79">
        <v>0.0359</v>
      </c>
      <c r="H69" s="2"/>
    </row>
    <row r="70" ht="15.0" customHeight="1">
      <c r="A70" s="2" t="s">
        <v>131</v>
      </c>
      <c r="B70" s="74">
        <v>40546.0</v>
      </c>
      <c r="C70" s="74">
        <v>40552.0</v>
      </c>
      <c r="D70" s="75">
        <v>0.035</v>
      </c>
      <c r="E70" s="75">
        <v>0.0389</v>
      </c>
      <c r="F70" s="75">
        <v>0.0421</v>
      </c>
      <c r="G70" s="76">
        <v>0.0278</v>
      </c>
      <c r="H70" s="2"/>
    </row>
    <row r="71" ht="15.0" customHeight="1">
      <c r="A71" s="2" t="s">
        <v>132</v>
      </c>
      <c r="B71" s="77">
        <v>40637.0</v>
      </c>
      <c r="C71" s="77">
        <v>40643.0</v>
      </c>
      <c r="D71" s="78">
        <v>0.0368</v>
      </c>
      <c r="E71" s="78">
        <v>0.0402</v>
      </c>
      <c r="F71" s="78">
        <v>0.0441</v>
      </c>
      <c r="G71" s="79">
        <v>0.0278</v>
      </c>
      <c r="H71" s="2"/>
    </row>
    <row r="72" ht="15.0" customHeight="1">
      <c r="A72" s="2" t="s">
        <v>133</v>
      </c>
      <c r="B72" s="74">
        <v>40728.0</v>
      </c>
      <c r="C72" s="74">
        <v>40734.0</v>
      </c>
      <c r="D72" s="75">
        <v>0.0421</v>
      </c>
      <c r="E72" s="75">
        <v>0.0455</v>
      </c>
      <c r="F72" s="75">
        <v>0.0541</v>
      </c>
      <c r="G72" s="76">
        <v>0.0304</v>
      </c>
      <c r="H72" s="2"/>
    </row>
    <row r="73" ht="15.0" customHeight="1">
      <c r="A73" s="2" t="s">
        <v>134</v>
      </c>
      <c r="B73" s="77">
        <v>40819.0</v>
      </c>
      <c r="C73" s="77">
        <v>40825.0</v>
      </c>
      <c r="D73" s="78">
        <v>0.0475</v>
      </c>
      <c r="E73" s="78">
        <v>0.0525</v>
      </c>
      <c r="F73" s="78">
        <v>0.0558</v>
      </c>
      <c r="G73" s="79">
        <v>0.0405</v>
      </c>
      <c r="H73" s="2"/>
    </row>
    <row r="74" ht="15.0" customHeight="1">
      <c r="A74" s="2" t="s">
        <v>131</v>
      </c>
      <c r="B74" s="74">
        <v>40910.0</v>
      </c>
      <c r="C74" s="74">
        <v>40916.0</v>
      </c>
      <c r="D74" s="75">
        <v>0.0522</v>
      </c>
      <c r="E74" s="75">
        <v>0.0559</v>
      </c>
      <c r="F74" s="75">
        <v>0.0611</v>
      </c>
      <c r="G74" s="76">
        <v>0.0466</v>
      </c>
      <c r="H74" s="2"/>
    </row>
    <row r="75" ht="15.0" customHeight="1">
      <c r="A75" s="2" t="s">
        <v>132</v>
      </c>
      <c r="B75" s="77">
        <v>41001.0</v>
      </c>
      <c r="C75" s="77">
        <v>41007.0</v>
      </c>
      <c r="D75" s="78">
        <v>0.055</v>
      </c>
      <c r="E75" s="78">
        <v>0.0587</v>
      </c>
      <c r="F75" s="78">
        <v>0.0641</v>
      </c>
      <c r="G75" s="79">
        <v>0.0354</v>
      </c>
      <c r="H75" s="2"/>
    </row>
    <row r="76" ht="15.0" customHeight="1">
      <c r="A76" s="2" t="s">
        <v>133</v>
      </c>
      <c r="B76" s="74">
        <v>41092.0</v>
      </c>
      <c r="C76" s="74">
        <v>41098.0</v>
      </c>
      <c r="D76" s="75">
        <v>0.0548</v>
      </c>
      <c r="E76" s="75">
        <v>0.0577</v>
      </c>
      <c r="F76" s="75">
        <v>0.0636</v>
      </c>
      <c r="G76" s="76">
        <v>0.0354</v>
      </c>
      <c r="H76" s="2"/>
    </row>
    <row r="77" ht="15.0" customHeight="1">
      <c r="A77" s="2" t="s">
        <v>134</v>
      </c>
      <c r="B77" s="77">
        <v>41183.0</v>
      </c>
      <c r="C77" s="77">
        <v>41189.0</v>
      </c>
      <c r="D77" s="78">
        <v>0.0527</v>
      </c>
      <c r="E77" s="78">
        <v>0.0573</v>
      </c>
      <c r="F77" s="78">
        <v>0.0612</v>
      </c>
      <c r="G77" s="79">
        <v>0.0354</v>
      </c>
      <c r="H77" s="2"/>
    </row>
    <row r="78" ht="15.0" customHeight="1">
      <c r="A78" s="2" t="s">
        <v>131</v>
      </c>
      <c r="B78" s="77">
        <v>41281.0</v>
      </c>
      <c r="C78" s="77">
        <v>41287.0</v>
      </c>
      <c r="D78" s="78">
        <v>0.0521</v>
      </c>
      <c r="E78" s="78">
        <v>0.0564</v>
      </c>
      <c r="F78" s="78">
        <v>0.0577</v>
      </c>
      <c r="G78" s="79">
        <v>0.0354</v>
      </c>
      <c r="H78" s="2"/>
    </row>
    <row r="79" ht="15.0" customHeight="1">
      <c r="A79" s="2" t="s">
        <v>132</v>
      </c>
      <c r="B79" s="77">
        <v>41365.0</v>
      </c>
      <c r="C79" s="77">
        <v>41371.0</v>
      </c>
      <c r="D79" s="78">
        <v>0.045</v>
      </c>
      <c r="E79" s="78">
        <v>0.0456</v>
      </c>
      <c r="F79" s="78">
        <v>0.0475</v>
      </c>
      <c r="G79" s="79">
        <v>0.0354</v>
      </c>
      <c r="H79" s="2"/>
    </row>
    <row r="80" ht="15.0" customHeight="1">
      <c r="A80" s="2" t="s">
        <v>133</v>
      </c>
      <c r="B80" s="74">
        <v>41456.0</v>
      </c>
      <c r="C80" s="74">
        <v>41462.0</v>
      </c>
      <c r="D80" s="75">
        <v>0.0391</v>
      </c>
      <c r="E80" s="75">
        <v>0.0417</v>
      </c>
      <c r="F80" s="75">
        <v>0.0444</v>
      </c>
      <c r="G80" s="76">
        <v>0.0405</v>
      </c>
      <c r="H80" s="2"/>
    </row>
    <row r="81" ht="15.0" customHeight="1">
      <c r="A81" s="2" t="s">
        <v>134</v>
      </c>
      <c r="B81" s="74">
        <v>41554.0</v>
      </c>
      <c r="C81" s="74">
        <v>41560.0</v>
      </c>
      <c r="D81" s="75">
        <v>0.0407</v>
      </c>
      <c r="E81" s="75">
        <v>0.0441</v>
      </c>
      <c r="F81" s="75">
        <v>0.0479</v>
      </c>
      <c r="G81" s="76">
        <v>0.0304</v>
      </c>
      <c r="H81" s="2"/>
    </row>
    <row r="82" ht="15.0" customHeight="1">
      <c r="A82" s="2" t="s">
        <v>131</v>
      </c>
      <c r="B82" s="77">
        <v>41645.0</v>
      </c>
      <c r="C82" s="77">
        <v>41651.0</v>
      </c>
      <c r="D82" s="78">
        <v>0.0407</v>
      </c>
      <c r="E82" s="78">
        <v>0.0436</v>
      </c>
      <c r="F82" s="78">
        <v>0.0473</v>
      </c>
      <c r="G82" s="79">
        <v>0.0304</v>
      </c>
      <c r="H82" s="2"/>
    </row>
    <row r="83" ht="15.0" customHeight="1">
      <c r="A83" s="2" t="s">
        <v>132</v>
      </c>
      <c r="B83" s="77">
        <v>41827.0</v>
      </c>
      <c r="C83" s="77">
        <v>41833.0</v>
      </c>
      <c r="D83" s="78">
        <v>0.0407</v>
      </c>
      <c r="E83" s="78">
        <v>0.0425</v>
      </c>
      <c r="F83" s="78">
        <v>0.0477</v>
      </c>
      <c r="G83" s="79">
        <v>0.0304</v>
      </c>
      <c r="H83" s="2"/>
    </row>
    <row r="84" ht="15.0" customHeight="1">
      <c r="A84" s="2" t="s">
        <v>133</v>
      </c>
      <c r="B84" s="74">
        <v>41848.0</v>
      </c>
      <c r="C84" s="74">
        <v>41854.0</v>
      </c>
      <c r="D84" s="75">
        <v>0.0406</v>
      </c>
      <c r="E84" s="75">
        <v>0.044</v>
      </c>
      <c r="F84" s="75">
        <v>0.0491</v>
      </c>
      <c r="G84" s="76">
        <v>0.0304</v>
      </c>
      <c r="H84" s="2"/>
    </row>
    <row r="85" ht="15.0" customHeight="1">
      <c r="A85" s="2" t="s">
        <v>134</v>
      </c>
      <c r="B85" s="77">
        <v>41925.0</v>
      </c>
      <c r="C85" s="77">
        <v>41931.0</v>
      </c>
      <c r="D85" s="78">
        <v>0.0425</v>
      </c>
      <c r="E85" s="78">
        <v>0.0453</v>
      </c>
      <c r="F85" s="78">
        <v>0.0486</v>
      </c>
      <c r="G85" s="79">
        <v>0.0329</v>
      </c>
      <c r="H85" s="2"/>
    </row>
    <row r="86" ht="15.0" customHeight="1">
      <c r="A86" s="2" t="s">
        <v>131</v>
      </c>
      <c r="B86" s="77">
        <v>42009.0</v>
      </c>
      <c r="C86" s="77">
        <v>42015.0</v>
      </c>
      <c r="D86" s="78">
        <v>0.0432</v>
      </c>
      <c r="E86" s="78">
        <v>0.0436</v>
      </c>
      <c r="F86" s="78">
        <v>0.0506</v>
      </c>
      <c r="G86" s="81">
        <v>0.0329</v>
      </c>
      <c r="H86" s="2"/>
    </row>
    <row r="87" ht="15.0" customHeight="1">
      <c r="A87" s="2" t="s">
        <v>132</v>
      </c>
      <c r="B87" s="74">
        <v>42100.0</v>
      </c>
      <c r="C87" s="74">
        <v>42106.0</v>
      </c>
      <c r="D87" s="75">
        <v>0.0439</v>
      </c>
      <c r="E87" s="75">
        <v>0.0462</v>
      </c>
      <c r="F87" s="75">
        <v>0.0499</v>
      </c>
      <c r="G87" s="80">
        <v>0.049</v>
      </c>
      <c r="H87" s="2"/>
    </row>
    <row r="88" ht="15.0" customHeight="1">
      <c r="A88" s="2" t="s">
        <v>133</v>
      </c>
      <c r="B88" s="77">
        <v>42191.0</v>
      </c>
      <c r="C88" s="77">
        <v>42197.0</v>
      </c>
      <c r="D88" s="78">
        <v>0.0436</v>
      </c>
      <c r="E88" s="78">
        <v>0.0454</v>
      </c>
      <c r="F88" s="78">
        <v>0.0512</v>
      </c>
      <c r="G88" s="79">
        <v>0.0329</v>
      </c>
      <c r="H88" s="2"/>
    </row>
    <row r="89" ht="15.0" customHeight="1">
      <c r="A89" s="2" t="s">
        <v>134</v>
      </c>
      <c r="B89" s="74">
        <v>42282.0</v>
      </c>
      <c r="C89" s="74">
        <v>42288.0</v>
      </c>
      <c r="D89" s="75">
        <v>0.0427</v>
      </c>
      <c r="E89" s="75">
        <v>0.0492</v>
      </c>
      <c r="F89" s="75">
        <v>0.0588</v>
      </c>
      <c r="G89" s="76">
        <v>0.0329</v>
      </c>
      <c r="H89" s="2"/>
    </row>
    <row r="90" ht="15.0" customHeight="1">
      <c r="A90" s="2" t="s">
        <v>131</v>
      </c>
      <c r="B90" s="77">
        <v>42373.0</v>
      </c>
      <c r="C90" s="77">
        <v>42379.0</v>
      </c>
      <c r="D90" s="78">
        <v>0.0521</v>
      </c>
      <c r="E90" s="78">
        <v>0.0558</v>
      </c>
      <c r="F90" s="78">
        <v>0.0629</v>
      </c>
      <c r="G90" s="79">
        <v>0.0431</v>
      </c>
      <c r="H90" s="2"/>
    </row>
    <row r="91" ht="15.0" customHeight="1">
      <c r="A91" s="2" t="s">
        <v>132</v>
      </c>
      <c r="B91" s="74">
        <v>42464.0</v>
      </c>
      <c r="C91" s="74">
        <v>42470.0</v>
      </c>
      <c r="D91" s="75">
        <v>0.0648</v>
      </c>
      <c r="E91" s="75">
        <v>0.0698</v>
      </c>
      <c r="F91" s="75">
        <v>0.0805</v>
      </c>
      <c r="G91" s="76">
        <v>0.0745</v>
      </c>
      <c r="H91" s="2"/>
    </row>
    <row r="92" ht="15.0" customHeight="1">
      <c r="A92" s="2" t="s">
        <v>133</v>
      </c>
      <c r="B92" s="77">
        <v>42555.0</v>
      </c>
      <c r="C92" s="77">
        <v>42561.0</v>
      </c>
      <c r="D92" s="78">
        <v>0.0683</v>
      </c>
      <c r="E92" s="78">
        <v>0.0717</v>
      </c>
      <c r="F92" s="78">
        <v>0.0856</v>
      </c>
      <c r="G92" s="79">
        <v>0.0805</v>
      </c>
      <c r="H92" s="2"/>
    </row>
    <row r="93" ht="15.0" customHeight="1">
      <c r="A93" s="2" t="s">
        <v>134</v>
      </c>
      <c r="B93" s="74">
        <v>42646.0</v>
      </c>
      <c r="C93" s="74">
        <v>42652.0</v>
      </c>
      <c r="D93" s="75">
        <v>0.0724</v>
      </c>
      <c r="E93" s="75">
        <v>0.0728</v>
      </c>
      <c r="F93" s="75">
        <v>0.0814</v>
      </c>
      <c r="G93" s="76">
        <v>0.06</v>
      </c>
      <c r="H93" s="2"/>
    </row>
    <row r="94" ht="15.0" customHeight="1">
      <c r="A94" s="2" t="s">
        <v>131</v>
      </c>
      <c r="B94" s="77">
        <v>42737.0</v>
      </c>
      <c r="C94" s="77">
        <v>42743.0</v>
      </c>
      <c r="D94" s="78">
        <v>0.0686</v>
      </c>
      <c r="E94" s="78">
        <v>0.0739</v>
      </c>
      <c r="F94" s="78">
        <v>0.0781</v>
      </c>
      <c r="G94" s="79">
        <v>0.0575</v>
      </c>
      <c r="H94" s="2"/>
    </row>
    <row r="95" ht="15.0" customHeight="1">
      <c r="A95" s="2" t="s">
        <v>132</v>
      </c>
      <c r="B95" s="74">
        <v>42828.0</v>
      </c>
      <c r="C95" s="74">
        <v>42834.0</v>
      </c>
      <c r="D95" s="75">
        <v>0.0658</v>
      </c>
      <c r="E95" s="75">
        <v>0.0696</v>
      </c>
      <c r="F95" s="75">
        <v>0.0729</v>
      </c>
      <c r="G95" s="76">
        <v>0.055</v>
      </c>
      <c r="H95" s="2"/>
    </row>
    <row r="96" ht="15.0" customHeight="1">
      <c r="A96" s="2" t="s">
        <v>133</v>
      </c>
      <c r="B96" s="74">
        <v>42926.0</v>
      </c>
      <c r="C96" s="74">
        <v>42932.0</v>
      </c>
      <c r="D96" s="75">
        <v>0.0578</v>
      </c>
      <c r="E96" s="75">
        <v>0.0589</v>
      </c>
      <c r="F96" s="75">
        <v>0.0642</v>
      </c>
      <c r="G96" s="76">
        <v>0.0475</v>
      </c>
      <c r="H96" s="2"/>
    </row>
    <row r="97" ht="15.0" customHeight="1">
      <c r="A97" s="2" t="s">
        <v>134</v>
      </c>
      <c r="B97" s="77">
        <v>43031.0</v>
      </c>
      <c r="C97" s="77">
        <v>43037.0</v>
      </c>
      <c r="D97" s="78">
        <v>0.0546</v>
      </c>
      <c r="E97" s="78">
        <v>0.0569</v>
      </c>
      <c r="F97" s="78">
        <v>0.0637</v>
      </c>
      <c r="G97" s="79">
        <v>0.045</v>
      </c>
      <c r="H97" s="2"/>
    </row>
    <row r="98" ht="15.0" customHeight="1">
      <c r="A98" s="2" t="s">
        <v>131</v>
      </c>
      <c r="B98" s="77">
        <v>43101.0</v>
      </c>
      <c r="C98" s="77">
        <v>43107.0</v>
      </c>
      <c r="D98" s="78">
        <v>0.0529</v>
      </c>
      <c r="E98" s="78">
        <v>0.055</v>
      </c>
      <c r="F98" s="78">
        <v>0.0583</v>
      </c>
      <c r="G98" s="79">
        <v>0.0425</v>
      </c>
      <c r="H98" s="2"/>
    </row>
    <row r="99" ht="15.0" customHeight="1">
      <c r="A99" s="2" t="s">
        <v>132</v>
      </c>
      <c r="B99" s="74">
        <v>43192.0</v>
      </c>
      <c r="C99" s="74">
        <v>43198.0</v>
      </c>
      <c r="D99" s="75">
        <v>0.0489</v>
      </c>
      <c r="E99" s="75">
        <v>0.0523</v>
      </c>
      <c r="F99" s="75">
        <v>0.0553</v>
      </c>
      <c r="G99" s="76">
        <v>0.04</v>
      </c>
      <c r="H99" s="2"/>
    </row>
    <row r="100" ht="15.0" customHeight="1">
      <c r="A100" s="2" t="s">
        <v>133</v>
      </c>
      <c r="B100" s="77">
        <v>43283.0</v>
      </c>
      <c r="C100" s="77">
        <v>43289.0</v>
      </c>
      <c r="D100" s="78">
        <v>0.0466</v>
      </c>
      <c r="E100" s="78">
        <v>0.0489</v>
      </c>
      <c r="F100" s="78">
        <v>0.0514</v>
      </c>
      <c r="G100" s="79">
        <v>0.04</v>
      </c>
      <c r="H100" s="2"/>
    </row>
    <row r="101" ht="15.0" customHeight="1">
      <c r="A101" s="2" t="s">
        <v>134</v>
      </c>
      <c r="B101" s="74">
        <v>43374.0</v>
      </c>
      <c r="C101" s="74">
        <v>43380.0</v>
      </c>
      <c r="D101" s="75">
        <v>0.0448</v>
      </c>
      <c r="E101" s="75">
        <v>0.0474</v>
      </c>
      <c r="F101" s="75">
        <v>0.0507</v>
      </c>
      <c r="G101" s="76">
        <v>0.04</v>
      </c>
      <c r="H101" s="2"/>
    </row>
    <row r="102" ht="15.0" customHeight="1">
      <c r="A102" s="2" t="s">
        <v>131</v>
      </c>
      <c r="B102" s="74">
        <v>43472.0</v>
      </c>
      <c r="C102" s="74">
        <v>43478.0</v>
      </c>
      <c r="D102" s="75">
        <v>0.0456</v>
      </c>
      <c r="E102" s="75">
        <v>0.0489</v>
      </c>
      <c r="F102" s="75">
        <v>0.0545</v>
      </c>
      <c r="G102" s="76">
        <v>0.0385</v>
      </c>
      <c r="H102" s="2"/>
    </row>
    <row r="103" ht="15.0" customHeight="1">
      <c r="A103" s="2" t="s">
        <v>132</v>
      </c>
      <c r="B103" s="74">
        <v>43556.0</v>
      </c>
      <c r="C103" s="74">
        <v>43562.0</v>
      </c>
      <c r="D103" s="75">
        <v>0.0459</v>
      </c>
      <c r="E103" s="75">
        <v>0.0482</v>
      </c>
      <c r="F103" s="75">
        <v>0.0552</v>
      </c>
      <c r="G103" s="76">
        <v>0.0385</v>
      </c>
      <c r="H103" s="2"/>
    </row>
    <row r="104" ht="15.0" customHeight="1">
      <c r="A104" s="2" t="s">
        <v>133</v>
      </c>
      <c r="B104" s="77">
        <v>43647.0</v>
      </c>
      <c r="C104" s="77">
        <v>43653.0</v>
      </c>
      <c r="D104" s="78">
        <v>0.0453</v>
      </c>
      <c r="E104" s="78">
        <v>0.0472</v>
      </c>
      <c r="F104" s="78">
        <v>0.053</v>
      </c>
      <c r="G104" s="79">
        <v>0.0398</v>
      </c>
      <c r="H104" s="2"/>
    </row>
    <row r="105" ht="15.0" customHeight="1">
      <c r="A105" s="2" t="s">
        <v>134</v>
      </c>
      <c r="B105" s="77">
        <v>43745.0</v>
      </c>
      <c r="C105" s="77">
        <v>43751.0</v>
      </c>
      <c r="D105" s="78">
        <v>0.0444</v>
      </c>
      <c r="E105" s="78">
        <v>0.0469</v>
      </c>
      <c r="F105" s="78">
        <v>0.0521</v>
      </c>
      <c r="G105" s="79">
        <v>0.0395</v>
      </c>
      <c r="H105" s="2"/>
    </row>
    <row r="106" ht="15.75" customHeight="1">
      <c r="A106" s="82" t="s">
        <v>131</v>
      </c>
      <c r="B106" s="83">
        <v>42373.0</v>
      </c>
      <c r="C106" s="83">
        <v>42379.0</v>
      </c>
      <c r="D106" s="84">
        <v>0.0521</v>
      </c>
      <c r="E106" s="84">
        <v>0.0558</v>
      </c>
      <c r="F106" s="84">
        <v>0.0629</v>
      </c>
      <c r="G106" s="85">
        <v>0.0431</v>
      </c>
      <c r="H106" s="30" t="s">
        <v>135</v>
      </c>
    </row>
    <row r="107" ht="15.75" customHeight="1">
      <c r="A107" s="2" t="s">
        <v>132</v>
      </c>
      <c r="B107" s="74">
        <v>42464.0</v>
      </c>
      <c r="C107" s="74">
        <v>42470.0</v>
      </c>
      <c r="D107" s="75">
        <v>0.0648</v>
      </c>
      <c r="E107" s="75">
        <v>0.0698</v>
      </c>
      <c r="F107" s="75">
        <v>0.0805</v>
      </c>
      <c r="G107" s="76">
        <v>0.0745</v>
      </c>
      <c r="H107" s="2"/>
    </row>
    <row r="108" ht="15.75" customHeight="1">
      <c r="A108" s="82" t="s">
        <v>133</v>
      </c>
      <c r="B108" s="83">
        <v>42555.0</v>
      </c>
      <c r="C108" s="83">
        <v>42561.0</v>
      </c>
      <c r="D108" s="84">
        <v>0.0683</v>
      </c>
      <c r="E108" s="84">
        <v>0.0717</v>
      </c>
      <c r="F108" s="84">
        <v>0.0856</v>
      </c>
      <c r="G108" s="85">
        <v>0.0805</v>
      </c>
      <c r="H108" s="2"/>
    </row>
    <row r="109" ht="15.75" customHeight="1">
      <c r="A109" s="2" t="s">
        <v>134</v>
      </c>
      <c r="B109" s="74">
        <v>42646.0</v>
      </c>
      <c r="C109" s="74">
        <v>42652.0</v>
      </c>
      <c r="D109" s="75">
        <v>0.0724</v>
      </c>
      <c r="E109" s="75">
        <v>0.0728</v>
      </c>
      <c r="F109" s="75">
        <v>0.0814</v>
      </c>
      <c r="G109" s="76">
        <v>0.06</v>
      </c>
      <c r="H109" s="2"/>
    </row>
    <row r="110" ht="15.75" customHeight="1">
      <c r="A110" s="82" t="s">
        <v>131</v>
      </c>
      <c r="B110" s="83">
        <v>42737.0</v>
      </c>
      <c r="C110" s="83">
        <v>42743.0</v>
      </c>
      <c r="D110" s="84">
        <v>0.0686</v>
      </c>
      <c r="E110" s="84">
        <v>0.0739</v>
      </c>
      <c r="F110" s="84">
        <v>0.0781</v>
      </c>
      <c r="G110" s="85">
        <v>0.0575</v>
      </c>
      <c r="H110" s="2"/>
    </row>
    <row r="111" ht="15.75" customHeight="1">
      <c r="A111" s="2" t="s">
        <v>132</v>
      </c>
      <c r="B111" s="74">
        <v>42828.0</v>
      </c>
      <c r="C111" s="74">
        <v>42834.0</v>
      </c>
      <c r="D111" s="75">
        <v>0.0658</v>
      </c>
      <c r="E111" s="75">
        <v>0.0696</v>
      </c>
      <c r="F111" s="75">
        <v>0.0729</v>
      </c>
      <c r="G111" s="76">
        <v>0.055</v>
      </c>
      <c r="H111" s="2"/>
    </row>
    <row r="112" ht="15.75" customHeight="1">
      <c r="A112" s="82" t="s">
        <v>133</v>
      </c>
      <c r="B112" s="83">
        <v>42926.0</v>
      </c>
      <c r="C112" s="83">
        <v>42932.0</v>
      </c>
      <c r="D112" s="84">
        <v>0.0578</v>
      </c>
      <c r="E112" s="84">
        <v>0.0589</v>
      </c>
      <c r="F112" s="84">
        <v>0.0642</v>
      </c>
      <c r="G112" s="85">
        <v>0.0475</v>
      </c>
      <c r="H112" s="2"/>
    </row>
    <row r="113" ht="15.75" customHeight="1">
      <c r="A113" s="2" t="s">
        <v>134</v>
      </c>
      <c r="B113" s="77">
        <v>43031.0</v>
      </c>
      <c r="C113" s="77">
        <v>43037.0</v>
      </c>
      <c r="D113" s="78">
        <v>0.0546</v>
      </c>
      <c r="E113" s="78">
        <v>0.0569</v>
      </c>
      <c r="F113" s="78">
        <v>0.0637</v>
      </c>
      <c r="G113" s="79">
        <v>0.045</v>
      </c>
      <c r="H113" s="2"/>
    </row>
    <row r="114" ht="15.75" customHeight="1">
      <c r="A114" s="82" t="s">
        <v>131</v>
      </c>
      <c r="B114" s="83">
        <v>43101.0</v>
      </c>
      <c r="C114" s="83">
        <v>43107.0</v>
      </c>
      <c r="D114" s="84">
        <v>0.0529</v>
      </c>
      <c r="E114" s="84">
        <v>0.055</v>
      </c>
      <c r="F114" s="84">
        <v>0.0583</v>
      </c>
      <c r="G114" s="85">
        <v>0.0425</v>
      </c>
      <c r="H114" s="2"/>
    </row>
    <row r="115" ht="15.75" customHeight="1">
      <c r="A115" s="2" t="s">
        <v>132</v>
      </c>
      <c r="B115" s="74">
        <v>43192.0</v>
      </c>
      <c r="C115" s="74">
        <v>43198.0</v>
      </c>
      <c r="D115" s="75">
        <v>0.0489</v>
      </c>
      <c r="E115" s="75">
        <v>0.0523</v>
      </c>
      <c r="F115" s="75">
        <v>0.0553</v>
      </c>
      <c r="G115" s="76">
        <v>0.04</v>
      </c>
      <c r="H115" s="2"/>
    </row>
    <row r="116" ht="15.75" customHeight="1">
      <c r="A116" s="82" t="s">
        <v>133</v>
      </c>
      <c r="B116" s="83">
        <v>43283.0</v>
      </c>
      <c r="C116" s="83">
        <v>43289.0</v>
      </c>
      <c r="D116" s="84">
        <v>0.0466</v>
      </c>
      <c r="E116" s="84">
        <v>0.0489</v>
      </c>
      <c r="F116" s="84">
        <v>0.0514</v>
      </c>
      <c r="G116" s="85">
        <v>0.04</v>
      </c>
      <c r="H116" s="2"/>
    </row>
    <row r="117" ht="15.75" customHeight="1">
      <c r="A117" s="2" t="s">
        <v>134</v>
      </c>
      <c r="B117" s="74">
        <v>43374.0</v>
      </c>
      <c r="C117" s="74">
        <v>43380.0</v>
      </c>
      <c r="D117" s="75">
        <v>0.0448</v>
      </c>
      <c r="E117" s="75">
        <v>0.0474</v>
      </c>
      <c r="F117" s="75">
        <v>0.0507</v>
      </c>
      <c r="G117" s="76">
        <v>0.04</v>
      </c>
      <c r="H117" s="2"/>
    </row>
    <row r="118" ht="15.75" customHeight="1">
      <c r="A118" s="82" t="s">
        <v>131</v>
      </c>
      <c r="B118" s="83">
        <v>43472.0</v>
      </c>
      <c r="C118" s="83">
        <v>43478.0</v>
      </c>
      <c r="D118" s="84">
        <v>0.0456</v>
      </c>
      <c r="E118" s="84">
        <v>0.0489</v>
      </c>
      <c r="F118" s="84">
        <v>0.0545</v>
      </c>
      <c r="G118" s="85">
        <v>0.0385</v>
      </c>
      <c r="H118" s="2"/>
    </row>
    <row r="119" ht="15.75" customHeight="1">
      <c r="A119" s="2" t="s">
        <v>132</v>
      </c>
      <c r="B119" s="74">
        <v>43556.0</v>
      </c>
      <c r="C119" s="74">
        <v>43562.0</v>
      </c>
      <c r="D119" s="75">
        <v>0.0459</v>
      </c>
      <c r="E119" s="75">
        <v>0.0482</v>
      </c>
      <c r="F119" s="75">
        <v>0.0552</v>
      </c>
      <c r="G119" s="76">
        <v>0.0385</v>
      </c>
      <c r="H119" s="2"/>
    </row>
    <row r="120" ht="15.75" customHeight="1">
      <c r="A120" s="82" t="s">
        <v>133</v>
      </c>
      <c r="B120" s="83">
        <v>43647.0</v>
      </c>
      <c r="C120" s="83">
        <v>43653.0</v>
      </c>
      <c r="D120" s="84">
        <v>0.0453</v>
      </c>
      <c r="E120" s="84">
        <v>0.0472</v>
      </c>
      <c r="F120" s="84">
        <v>0.053</v>
      </c>
      <c r="G120" s="85">
        <v>0.0398</v>
      </c>
      <c r="H120" s="2"/>
    </row>
    <row r="121" ht="15.75" customHeight="1">
      <c r="A121" s="2" t="s">
        <v>134</v>
      </c>
      <c r="B121" s="77">
        <v>43745.0</v>
      </c>
      <c r="C121" s="77">
        <v>43751.0</v>
      </c>
      <c r="D121" s="78">
        <v>0.0444</v>
      </c>
      <c r="E121" s="78">
        <v>0.0469</v>
      </c>
      <c r="F121" s="78">
        <v>0.0521</v>
      </c>
      <c r="G121" s="79">
        <v>0.0395</v>
      </c>
      <c r="H121" s="2"/>
    </row>
    <row r="122" ht="15.75" customHeight="1">
      <c r="A122" s="2"/>
      <c r="B122" s="2"/>
      <c r="C122" s="2"/>
      <c r="D122" s="2"/>
      <c r="E122" s="4"/>
      <c r="F122" s="2"/>
      <c r="G122" s="2"/>
      <c r="H122" s="2"/>
    </row>
  </sheetData>
  <mergeCells count="1">
    <mergeCell ref="B3:G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2019-11-14T15:06:49Z</dcterms:created>
  <dc:creator>Comfama</dc:creator>
</cp:coreProperties>
</file>